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codeName="{B6124F1A-AFFB-F854-7757-9A1D4C6FC43C}"/>
  <workbookPr codeName="ThisWorkbook" defaultThemeVersion="124226"/>
  <mc:AlternateContent xmlns:mc="http://schemas.openxmlformats.org/markup-compatibility/2006">
    <mc:Choice Requires="x15">
      <x15ac:absPath xmlns:x15ac="http://schemas.microsoft.com/office/spreadsheetml/2010/11/ac" url="https://networkrail.sharepoint.com/sites/ChargesandIncentives/Shared Documents/Price Lists - indexed and published/2023-24 price lists/2023-24 Published Prices/"/>
    </mc:Choice>
  </mc:AlternateContent>
  <xr:revisionPtr revIDLastSave="2656" documentId="14_{78BFB9BF-231A-48BB-9EE0-583767FA36EB}" xr6:coauthVersionLast="47" xr6:coauthVersionMax="47" xr10:uidLastSave="{8631F2F0-D0F3-4A6F-AE8F-8D0A0465E587}"/>
  <bookViews>
    <workbookView xWindow="-110" yWindow="-110" windowWidth="19420" windowHeight="10420" activeTab="1" xr2:uid="{00000000-000D-0000-FFFF-FFFF00000000}"/>
  </bookViews>
  <sheets>
    <sheet name="VUC-Pass" sheetId="1" r:id="rId1"/>
    <sheet name="VUC-Freight" sheetId="6" r:id="rId2"/>
    <sheet name="Freight" sheetId="9" state="hidden" r:id="rId3"/>
    <sheet name="Parameters" sheetId="2" state="hidden" r:id="rId4"/>
    <sheet name="TGamma" sheetId="3" state="hidden" r:id="rId5"/>
    <sheet name="Passenger" sheetId="4" state="hidden" r:id="rId6"/>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2206" i="9" l="1"/>
  <c r="Q2205" i="9"/>
  <c r="Q2204" i="9"/>
  <c r="Q2203" i="9"/>
  <c r="Q2202" i="9"/>
  <c r="Q2201" i="9"/>
  <c r="Q2200" i="9"/>
  <c r="Q2199" i="9"/>
  <c r="Q2198" i="9"/>
  <c r="Q2197" i="9"/>
  <c r="Q2196" i="9"/>
  <c r="Q2195" i="9"/>
  <c r="Q2194" i="9"/>
  <c r="Q2193" i="9"/>
  <c r="Q2192" i="9"/>
  <c r="Q2191" i="9"/>
  <c r="Q2190" i="9"/>
  <c r="Q2189" i="9"/>
  <c r="Q2188" i="9"/>
  <c r="Q2187" i="9"/>
  <c r="Q2186" i="9"/>
  <c r="Q2185" i="9"/>
  <c r="Q2184" i="9"/>
  <c r="Q2183" i="9"/>
  <c r="Q2182" i="9"/>
  <c r="Q2181" i="9"/>
  <c r="Q2180" i="9"/>
  <c r="Q2179" i="9"/>
  <c r="Q2178" i="9"/>
  <c r="Q2177" i="9"/>
  <c r="Q2176" i="9"/>
  <c r="Q2175" i="9"/>
  <c r="Q2174" i="9"/>
  <c r="Q2173" i="9"/>
  <c r="Q2172" i="9"/>
  <c r="Q2171" i="9"/>
  <c r="Q2170" i="9"/>
  <c r="Q2169" i="9"/>
  <c r="Q2168" i="9"/>
  <c r="Q2167" i="9"/>
  <c r="Q2166" i="9"/>
  <c r="Q2165" i="9"/>
  <c r="Q2164" i="9"/>
  <c r="Q2163" i="9"/>
  <c r="Q2162" i="9"/>
  <c r="Q2161" i="9"/>
  <c r="Q2160" i="9"/>
  <c r="Q2159" i="9"/>
  <c r="Q2158" i="9"/>
  <c r="Q2157" i="9"/>
  <c r="Q2156" i="9"/>
  <c r="Q2155" i="9"/>
  <c r="Q2154" i="9"/>
  <c r="Q2153" i="9"/>
  <c r="Q2152" i="9"/>
  <c r="Q2151" i="9"/>
  <c r="Q2150" i="9"/>
  <c r="Q2149" i="9"/>
  <c r="Q2148" i="9"/>
  <c r="Q2147" i="9"/>
  <c r="Q2146" i="9"/>
  <c r="Q2145" i="9"/>
  <c r="Q2144" i="9"/>
  <c r="Q2143" i="9"/>
  <c r="Q2142" i="9"/>
  <c r="Q2141" i="9"/>
  <c r="Q2140" i="9"/>
  <c r="Q2139" i="9"/>
  <c r="Q2138" i="9"/>
  <c r="Q2137" i="9"/>
  <c r="Q2136" i="9"/>
  <c r="Q2135" i="9"/>
  <c r="Q2134" i="9"/>
  <c r="Q2133" i="9"/>
  <c r="Q2132" i="9"/>
  <c r="Q2131" i="9"/>
  <c r="Q2130" i="9"/>
  <c r="Q2129" i="9"/>
  <c r="Q2128" i="9"/>
  <c r="Q2127" i="9"/>
  <c r="Q2126" i="9"/>
  <c r="Q2125" i="9"/>
  <c r="Q2124" i="9"/>
  <c r="Q2123" i="9"/>
  <c r="Q2122" i="9"/>
  <c r="Q2121" i="9"/>
  <c r="Q2120" i="9"/>
  <c r="Q2119" i="9"/>
  <c r="Q2118" i="9"/>
  <c r="Q2117" i="9"/>
  <c r="Q2116" i="9"/>
  <c r="Q2115" i="9"/>
  <c r="Q2114" i="9"/>
  <c r="Q2113" i="9"/>
  <c r="Q2112" i="9"/>
  <c r="Q2111" i="9"/>
  <c r="Q2110" i="9"/>
  <c r="Q2109" i="9"/>
  <c r="Q2108" i="9"/>
  <c r="Q2107" i="9"/>
  <c r="Q2106" i="9"/>
  <c r="Q2105" i="9"/>
  <c r="Q2104" i="9"/>
  <c r="Q2103" i="9"/>
  <c r="Q2102" i="9"/>
  <c r="Q2101" i="9"/>
  <c r="Q2100" i="9"/>
  <c r="Q2099" i="9"/>
  <c r="Q2098" i="9"/>
  <c r="Q2097" i="9"/>
  <c r="Q2096" i="9"/>
  <c r="Q2095" i="9"/>
  <c r="Q2094" i="9"/>
  <c r="Q2093" i="9"/>
  <c r="Q2092" i="9"/>
  <c r="Q2091" i="9"/>
  <c r="Q2090" i="9"/>
  <c r="Q2089" i="9"/>
  <c r="Q2088" i="9"/>
  <c r="Q2087" i="9"/>
  <c r="Q2086" i="9"/>
  <c r="Q2085" i="9"/>
  <c r="Q2084" i="9"/>
  <c r="Q2083" i="9"/>
  <c r="Q2082" i="9"/>
  <c r="Q2081" i="9"/>
  <c r="Q2080" i="9"/>
  <c r="Q2079" i="9"/>
  <c r="Q2078" i="9"/>
  <c r="Q2077" i="9"/>
  <c r="Q2076" i="9"/>
  <c r="Q2075" i="9"/>
  <c r="Q2074" i="9"/>
  <c r="Q2073" i="9"/>
  <c r="Q2072" i="9"/>
  <c r="Q2071" i="9"/>
  <c r="Q2070" i="9"/>
  <c r="Q2069" i="9"/>
  <c r="Q2068" i="9"/>
  <c r="Q2067" i="9"/>
  <c r="Q2066" i="9"/>
  <c r="Q2065" i="9"/>
  <c r="Q2064" i="9"/>
  <c r="Q2063" i="9"/>
  <c r="Q2062" i="9"/>
  <c r="Q2061" i="9"/>
  <c r="Q2060" i="9"/>
  <c r="Q2059" i="9"/>
  <c r="Q2058" i="9"/>
  <c r="Q2057" i="9"/>
  <c r="Q2056" i="9"/>
  <c r="Q2055" i="9"/>
  <c r="Q2054" i="9"/>
  <c r="Q2053" i="9"/>
  <c r="Q2052" i="9"/>
  <c r="Q2051" i="9"/>
  <c r="Q2050" i="9"/>
  <c r="Q2049" i="9"/>
  <c r="Q2048" i="9"/>
  <c r="Q2047" i="9"/>
  <c r="Q2046" i="9"/>
  <c r="Q2045" i="9"/>
  <c r="Q2044" i="9"/>
  <c r="Q2043" i="9"/>
  <c r="Q2042" i="9"/>
  <c r="Q2041" i="9"/>
  <c r="Q2040" i="9"/>
  <c r="Q2039" i="9"/>
  <c r="Q2038" i="9"/>
  <c r="Q2037" i="9"/>
  <c r="Q2036" i="9"/>
  <c r="Q2035" i="9"/>
  <c r="Q2034" i="9"/>
  <c r="Q2033" i="9"/>
  <c r="Q2032" i="9"/>
  <c r="Q2031" i="9"/>
  <c r="Q2030" i="9"/>
  <c r="Q2029" i="9"/>
  <c r="Q2028" i="9"/>
  <c r="Q2027" i="9"/>
  <c r="Q2026" i="9"/>
  <c r="Q2025" i="9"/>
  <c r="Q2024" i="9"/>
  <c r="Q2023" i="9"/>
  <c r="Q2022" i="9"/>
  <c r="Q2021" i="9"/>
  <c r="Q2020" i="9"/>
  <c r="Q2019" i="9"/>
  <c r="Q2018" i="9"/>
  <c r="Q2017" i="9"/>
  <c r="Q2016" i="9"/>
  <c r="Q2015" i="9"/>
  <c r="Q2014" i="9"/>
  <c r="Q2013" i="9"/>
  <c r="Q2012" i="9"/>
  <c r="Q2011" i="9"/>
  <c r="Q2010" i="9"/>
  <c r="Q2009" i="9"/>
  <c r="Q2008" i="9"/>
  <c r="Q2007" i="9"/>
  <c r="Q2006" i="9"/>
  <c r="Q2005" i="9"/>
  <c r="Q2004" i="9"/>
  <c r="Q2003" i="9"/>
  <c r="Q2002" i="9"/>
  <c r="Q2001" i="9"/>
  <c r="Q2000" i="9"/>
  <c r="Q1999" i="9"/>
  <c r="Q1998" i="9"/>
  <c r="Q1997" i="9"/>
  <c r="Q1996" i="9"/>
  <c r="Q1995" i="9"/>
  <c r="Q1994" i="9"/>
  <c r="Q1993" i="9"/>
  <c r="Q1992" i="9"/>
  <c r="Q1991" i="9"/>
  <c r="Q1990" i="9"/>
  <c r="Q1989" i="9"/>
  <c r="Q1988" i="9"/>
  <c r="Q1987" i="9"/>
  <c r="Q1986" i="9"/>
  <c r="Q1985" i="9"/>
  <c r="Q1984" i="9"/>
  <c r="Q1983" i="9"/>
  <c r="Q1982" i="9"/>
  <c r="Q1981" i="9"/>
  <c r="Q1980" i="9"/>
  <c r="Q1979" i="9"/>
  <c r="Q1978" i="9"/>
  <c r="Q1977" i="9"/>
  <c r="Q1976" i="9"/>
  <c r="Q1975" i="9"/>
  <c r="Q1974" i="9"/>
  <c r="Q1973" i="9"/>
  <c r="Q1972" i="9"/>
  <c r="Q1971" i="9"/>
  <c r="Q1970" i="9"/>
  <c r="Q1969" i="9"/>
  <c r="Q1968" i="9"/>
  <c r="Q1967" i="9"/>
  <c r="Q1966" i="9"/>
  <c r="Q1965" i="9"/>
  <c r="Q1964" i="9"/>
  <c r="Q1963" i="9"/>
  <c r="Q1962" i="9"/>
  <c r="Q1961" i="9"/>
  <c r="Q1960" i="9"/>
  <c r="Q1959" i="9"/>
  <c r="Q1958" i="9"/>
  <c r="Q1957" i="9"/>
  <c r="Q1956" i="9"/>
  <c r="Q1955" i="9"/>
  <c r="Q1954" i="9"/>
  <c r="Q1953" i="9"/>
  <c r="Q1952" i="9"/>
  <c r="Q1951" i="9"/>
  <c r="Q1950" i="9"/>
  <c r="Q1949" i="9"/>
  <c r="Q1948" i="9"/>
  <c r="Q1947" i="9"/>
  <c r="Q1946" i="9"/>
  <c r="Q1945" i="9"/>
  <c r="Q1944" i="9"/>
  <c r="Q1943" i="9"/>
  <c r="Q1942" i="9"/>
  <c r="Q1941" i="9"/>
  <c r="Q1940" i="9"/>
  <c r="Q1939" i="9"/>
  <c r="Q1938" i="9"/>
  <c r="Q1937" i="9"/>
  <c r="Q1936" i="9"/>
  <c r="Q1935" i="9"/>
  <c r="Q1934" i="9"/>
  <c r="Q1933" i="9"/>
  <c r="Q1932" i="9"/>
  <c r="Q1931" i="9"/>
  <c r="Q1930" i="9"/>
  <c r="Q1929" i="9"/>
  <c r="Q1928" i="9"/>
  <c r="Q1927" i="9"/>
  <c r="Q1926" i="9"/>
  <c r="Q1925" i="9"/>
  <c r="Q1924" i="9"/>
  <c r="Q1923" i="9"/>
  <c r="Q1922" i="9"/>
  <c r="Q1921" i="9"/>
  <c r="Q1920" i="9"/>
  <c r="Q1919" i="9"/>
  <c r="Q1918" i="9"/>
  <c r="Q1917" i="9"/>
  <c r="Q1916" i="9"/>
  <c r="Q1915" i="9"/>
  <c r="Q1914" i="9"/>
  <c r="Q1913" i="9"/>
  <c r="Q1912" i="9"/>
  <c r="Q1911" i="9"/>
  <c r="Q1910" i="9"/>
  <c r="Q1909" i="9"/>
  <c r="Q1908" i="9"/>
  <c r="Q1907" i="9"/>
  <c r="Q1906" i="9"/>
  <c r="Q1905" i="9"/>
  <c r="Q1904" i="9"/>
  <c r="Q1903" i="9"/>
  <c r="Q1902" i="9"/>
  <c r="Q1901" i="9"/>
  <c r="Q1900" i="9"/>
  <c r="Q1899" i="9"/>
  <c r="Q1898" i="9"/>
  <c r="Q1897" i="9"/>
  <c r="Q1896" i="9"/>
  <c r="Q1895" i="9"/>
  <c r="Q1894" i="9"/>
  <c r="Q1893" i="9"/>
  <c r="Q1892" i="9"/>
  <c r="Q1891" i="9"/>
  <c r="Q1890" i="9"/>
  <c r="Q1889" i="9"/>
  <c r="Q1888" i="9"/>
  <c r="Q1887" i="9"/>
  <c r="Q1886" i="9"/>
  <c r="Q1885" i="9"/>
  <c r="Q1884" i="9"/>
  <c r="Q1883" i="9"/>
  <c r="Q1882" i="9"/>
  <c r="Q1881" i="9"/>
  <c r="Q1880" i="9"/>
  <c r="Q1879" i="9"/>
  <c r="Q1878" i="9"/>
  <c r="Q1877" i="9"/>
  <c r="Q1876" i="9"/>
  <c r="Q1875" i="9"/>
  <c r="Q1874" i="9"/>
  <c r="Q1873" i="9"/>
  <c r="Q1872" i="9"/>
  <c r="Q1871" i="9"/>
  <c r="Q1870" i="9"/>
  <c r="Q1869" i="9"/>
  <c r="Q1868" i="9"/>
  <c r="Q1867" i="9"/>
  <c r="Q1866" i="9"/>
  <c r="Q1865" i="9"/>
  <c r="Q1864" i="9"/>
  <c r="Q1863" i="9"/>
  <c r="Q1862" i="9"/>
  <c r="Q1861" i="9"/>
  <c r="Q1860" i="9"/>
  <c r="Q1859" i="9"/>
  <c r="Q1858" i="9"/>
  <c r="Q1857" i="9"/>
  <c r="Q1856" i="9"/>
  <c r="Q1855" i="9"/>
  <c r="Q1854" i="9"/>
  <c r="Q1853" i="9"/>
  <c r="Q1852" i="9"/>
  <c r="Q1851" i="9"/>
  <c r="Q1850" i="9"/>
  <c r="Q1849" i="9"/>
  <c r="Q1848" i="9"/>
  <c r="Q1847" i="9"/>
  <c r="Q1846" i="9"/>
  <c r="Q1845" i="9"/>
  <c r="Q1844" i="9"/>
  <c r="Q1843" i="9"/>
  <c r="Q1842" i="9"/>
  <c r="Q1841" i="9"/>
  <c r="Q1840" i="9"/>
  <c r="Q1839" i="9"/>
  <c r="Q1838" i="9"/>
  <c r="Q1837" i="9"/>
  <c r="Q1836" i="9"/>
  <c r="Q1835" i="9"/>
  <c r="Q1834" i="9"/>
  <c r="Q1833" i="9"/>
  <c r="Q1832" i="9"/>
  <c r="Q1831" i="9"/>
  <c r="Q1830" i="9"/>
  <c r="Q1829" i="9"/>
  <c r="Q1828" i="9"/>
  <c r="Q1827" i="9"/>
  <c r="Q1826" i="9"/>
  <c r="Q1825" i="9"/>
  <c r="Q1824" i="9"/>
  <c r="Q1823" i="9"/>
  <c r="Q1822" i="9"/>
  <c r="Q1821" i="9"/>
  <c r="Q1820" i="9"/>
  <c r="Q1819" i="9"/>
  <c r="Q1818" i="9"/>
  <c r="Q1817" i="9"/>
  <c r="Q1816" i="9"/>
  <c r="Q1815" i="9"/>
  <c r="Q1814" i="9"/>
  <c r="Q1813" i="9"/>
  <c r="Q1812" i="9"/>
  <c r="Q1811" i="9"/>
  <c r="Q1810" i="9"/>
  <c r="Q1809" i="9"/>
  <c r="Q1808" i="9"/>
  <c r="Q1807" i="9"/>
  <c r="Q1806" i="9"/>
  <c r="Q1805" i="9"/>
  <c r="Q1804" i="9"/>
  <c r="Q1803" i="9"/>
  <c r="Q1802" i="9"/>
  <c r="Q1801" i="9"/>
  <c r="Q1800" i="9"/>
  <c r="Q1799" i="9"/>
  <c r="Q1798" i="9"/>
  <c r="Q1797" i="9"/>
  <c r="Q1796" i="9"/>
  <c r="Q1795" i="9"/>
  <c r="Q1794" i="9"/>
  <c r="Q1793" i="9"/>
  <c r="Q1792" i="9"/>
  <c r="Q1791" i="9"/>
  <c r="Q1790" i="9"/>
  <c r="Q1789" i="9"/>
  <c r="Q1788" i="9"/>
  <c r="Q1787" i="9"/>
  <c r="Q1786" i="9"/>
  <c r="Q1785" i="9"/>
  <c r="Q1784" i="9"/>
  <c r="Q1783" i="9"/>
  <c r="Q1782" i="9"/>
  <c r="Q1781" i="9"/>
  <c r="Q1780" i="9"/>
  <c r="Q1779" i="9"/>
  <c r="Q1778" i="9"/>
  <c r="Q1777" i="9"/>
  <c r="Q1776" i="9"/>
  <c r="Q1775" i="9"/>
  <c r="Q1774" i="9"/>
  <c r="Q1773" i="9"/>
  <c r="Q1772" i="9"/>
  <c r="Q1771" i="9"/>
  <c r="Q1770" i="9"/>
  <c r="Q1769" i="9"/>
  <c r="Q1768" i="9"/>
  <c r="Q1767" i="9"/>
  <c r="Q1766" i="9"/>
  <c r="Q1765" i="9"/>
  <c r="Q1764" i="9"/>
  <c r="Q1763" i="9"/>
  <c r="Q1762" i="9"/>
  <c r="Q1761" i="9"/>
  <c r="Q1760" i="9"/>
  <c r="Q1759" i="9"/>
  <c r="Q1758" i="9"/>
  <c r="Q1757" i="9"/>
  <c r="Q1756" i="9"/>
  <c r="Q1755" i="9"/>
  <c r="Q1754" i="9"/>
  <c r="Q1753" i="9"/>
  <c r="Q1752" i="9"/>
  <c r="Q1751" i="9"/>
  <c r="Q1750" i="9"/>
  <c r="Q1749" i="9"/>
  <c r="Q1748" i="9"/>
  <c r="Q1747" i="9"/>
  <c r="Q1746" i="9"/>
  <c r="Q1745" i="9"/>
  <c r="Q1744" i="9"/>
  <c r="Q1743" i="9"/>
  <c r="Q1742" i="9"/>
  <c r="Q1741" i="9"/>
  <c r="Q1740" i="9"/>
  <c r="Q1739" i="9"/>
  <c r="Q1738" i="9"/>
  <c r="Q1737" i="9"/>
  <c r="Q1736" i="9"/>
  <c r="Q1735" i="9"/>
  <c r="Q1734" i="9"/>
  <c r="Q1733" i="9"/>
  <c r="Q1732" i="9"/>
  <c r="Q1731" i="9"/>
  <c r="Q1730" i="9"/>
  <c r="Q1729" i="9"/>
  <c r="Q1728" i="9"/>
  <c r="Q1727" i="9"/>
  <c r="Q1726" i="9"/>
  <c r="Q1725" i="9"/>
  <c r="Q1724" i="9"/>
  <c r="Q1723" i="9"/>
  <c r="Q1722" i="9"/>
  <c r="Q1721" i="9"/>
  <c r="Q1720" i="9"/>
  <c r="Q1719" i="9"/>
  <c r="Q1718" i="9"/>
  <c r="Q1717" i="9"/>
  <c r="Q1716" i="9"/>
  <c r="Q1715" i="9"/>
  <c r="Q1714" i="9"/>
  <c r="Q1713" i="9"/>
  <c r="Q1712" i="9"/>
  <c r="Q1711" i="9"/>
  <c r="Q1710" i="9"/>
  <c r="Q1709" i="9"/>
  <c r="Q1708" i="9"/>
  <c r="Q1707" i="9"/>
  <c r="Q1706" i="9"/>
  <c r="Q1705" i="9"/>
  <c r="Q1704" i="9"/>
  <c r="Q1703" i="9"/>
  <c r="Q1702" i="9"/>
  <c r="Q1701" i="9"/>
  <c r="Q1700" i="9"/>
  <c r="Q1699" i="9"/>
  <c r="Q1698" i="9"/>
  <c r="Q1697" i="9"/>
  <c r="Q1696" i="9"/>
  <c r="Q1695" i="9"/>
  <c r="Q1694" i="9"/>
  <c r="Q1693" i="9"/>
  <c r="Q1692" i="9"/>
  <c r="Q1691" i="9"/>
  <c r="Q1690" i="9"/>
  <c r="Q1689" i="9"/>
  <c r="Q1688" i="9"/>
  <c r="Q1687" i="9"/>
  <c r="Q1686" i="9"/>
  <c r="Q1685" i="9"/>
  <c r="Q1684" i="9"/>
  <c r="Q1683" i="9"/>
  <c r="Q1682" i="9"/>
  <c r="Q1681" i="9"/>
  <c r="Q1680" i="9"/>
  <c r="Q1679" i="9"/>
  <c r="Q1678" i="9"/>
  <c r="Q1677" i="9"/>
  <c r="Q1676" i="9"/>
  <c r="Q1675" i="9"/>
  <c r="Q1674" i="9"/>
  <c r="Q1673" i="9"/>
  <c r="Q1672" i="9"/>
  <c r="Q1671" i="9"/>
  <c r="Q1670" i="9"/>
  <c r="Q1669" i="9"/>
  <c r="Q1668" i="9"/>
  <c r="Q1667" i="9"/>
  <c r="Q1666" i="9"/>
  <c r="Q1665" i="9"/>
  <c r="Q1664" i="9"/>
  <c r="Q1663" i="9"/>
  <c r="Q1662" i="9"/>
  <c r="Q1661" i="9"/>
  <c r="Q1660" i="9"/>
  <c r="Q1659" i="9"/>
  <c r="Q1658" i="9"/>
  <c r="Q1657" i="9"/>
  <c r="Q1656" i="9"/>
  <c r="Q1655" i="9"/>
  <c r="Q1654" i="9"/>
  <c r="Q1653" i="9"/>
  <c r="Q1652" i="9"/>
  <c r="Q1651" i="9"/>
  <c r="Q1650" i="9"/>
  <c r="Q1649" i="9"/>
  <c r="Q1648" i="9"/>
  <c r="Q1647" i="9"/>
  <c r="Q1646" i="9"/>
  <c r="Q1645" i="9"/>
  <c r="Q1644" i="9"/>
  <c r="Q1643" i="9"/>
  <c r="Q1642" i="9"/>
  <c r="Q1641" i="9"/>
  <c r="Q1640" i="9"/>
  <c r="Q1639" i="9"/>
  <c r="Q1638" i="9"/>
  <c r="Q1637" i="9"/>
  <c r="Q1636" i="9"/>
  <c r="Q1635" i="9"/>
  <c r="Q1634" i="9"/>
  <c r="Q1633" i="9"/>
  <c r="Q1632" i="9"/>
  <c r="Q1631" i="9"/>
  <c r="Q1630" i="9"/>
  <c r="Q1629" i="9"/>
  <c r="Q1628" i="9"/>
  <c r="Q1627" i="9"/>
  <c r="Q1626" i="9"/>
  <c r="Q1625" i="9"/>
  <c r="Q1624" i="9"/>
  <c r="Q1623" i="9"/>
  <c r="Q1622" i="9"/>
  <c r="Q1621" i="9"/>
  <c r="Q1620" i="9"/>
  <c r="Q1619" i="9"/>
  <c r="Q1618" i="9"/>
  <c r="Q1617" i="9"/>
  <c r="Q1616" i="9"/>
  <c r="Q1615" i="9"/>
  <c r="Q1614" i="9"/>
  <c r="Q1613" i="9"/>
  <c r="Q1612" i="9"/>
  <c r="Q1611" i="9"/>
  <c r="Q1610" i="9"/>
  <c r="Q1609" i="9"/>
  <c r="Q1608" i="9"/>
  <c r="Q1607" i="9"/>
  <c r="Q1606" i="9"/>
  <c r="Q1605" i="9"/>
  <c r="Q1604" i="9"/>
  <c r="Q1603" i="9"/>
  <c r="Q1602" i="9"/>
  <c r="Q1601" i="9"/>
  <c r="Q1600" i="9"/>
  <c r="Q1599" i="9"/>
  <c r="Q1598" i="9"/>
  <c r="Q1597" i="9"/>
  <c r="Q1596" i="9"/>
  <c r="Q1595" i="9"/>
  <c r="Q1594" i="9"/>
  <c r="Q1593" i="9"/>
  <c r="Q1592" i="9"/>
  <c r="Q1591" i="9"/>
  <c r="Q1590" i="9"/>
  <c r="Q1589" i="9"/>
  <c r="Q1588" i="9"/>
  <c r="Q1587" i="9"/>
  <c r="Q1586" i="9"/>
  <c r="Q1585" i="9"/>
  <c r="Q1584" i="9"/>
  <c r="Q1583" i="9"/>
  <c r="Q1582" i="9"/>
  <c r="Q1581" i="9"/>
  <c r="Q1580" i="9"/>
  <c r="Q1579" i="9"/>
  <c r="Q1578" i="9"/>
  <c r="Q1577" i="9"/>
  <c r="Q1576" i="9"/>
  <c r="Q1575" i="9"/>
  <c r="Q1574" i="9"/>
  <c r="Q1573" i="9"/>
  <c r="Q1572" i="9"/>
  <c r="Q1571" i="9"/>
  <c r="Q1570" i="9"/>
  <c r="Q1569" i="9"/>
  <c r="Q1568" i="9"/>
  <c r="Q1567" i="9"/>
  <c r="Q1566" i="9"/>
  <c r="Q1565" i="9"/>
  <c r="Q1564" i="9"/>
  <c r="Q1563" i="9"/>
  <c r="Q1562" i="9"/>
  <c r="Q1561" i="9"/>
  <c r="Q1560" i="9"/>
  <c r="Q1559" i="9"/>
  <c r="Q1558" i="9"/>
  <c r="Q1557" i="9"/>
  <c r="Q1556" i="9"/>
  <c r="Q1555" i="9"/>
  <c r="Q1554" i="9"/>
  <c r="Q1553" i="9"/>
  <c r="Q1552" i="9"/>
  <c r="Q1551" i="9"/>
  <c r="Q1550" i="9"/>
  <c r="Q1549" i="9"/>
  <c r="Q1548" i="9"/>
  <c r="Q1547" i="9"/>
  <c r="Q1546" i="9"/>
  <c r="Q1545" i="9"/>
  <c r="Q1544" i="9"/>
  <c r="Q1543" i="9"/>
  <c r="Q1542" i="9"/>
  <c r="Q1541" i="9"/>
  <c r="Q1540" i="9"/>
  <c r="Q1539" i="9"/>
  <c r="Q1538" i="9"/>
  <c r="Q1537" i="9"/>
  <c r="Q1536" i="9"/>
  <c r="Q1535" i="9"/>
  <c r="Q1534" i="9"/>
  <c r="Q1533" i="9"/>
  <c r="Q1532" i="9"/>
  <c r="Q1531" i="9"/>
  <c r="Q1530" i="9"/>
  <c r="Q1529" i="9"/>
  <c r="Q1528" i="9"/>
  <c r="Q1527" i="9"/>
  <c r="Q1526" i="9"/>
  <c r="Q1525" i="9"/>
  <c r="Q1524" i="9"/>
  <c r="Q1523" i="9"/>
  <c r="Q1522" i="9"/>
  <c r="Q1521" i="9"/>
  <c r="Q1520" i="9"/>
  <c r="Q1519" i="9"/>
  <c r="Q1518" i="9"/>
  <c r="Q1517" i="9"/>
  <c r="Q1516" i="9"/>
  <c r="Q1515" i="9"/>
  <c r="Q1514" i="9"/>
  <c r="Q1513" i="9"/>
  <c r="Q1512" i="9"/>
  <c r="Q1511" i="9"/>
  <c r="Q1510" i="9"/>
  <c r="Q1509" i="9"/>
  <c r="Q1508" i="9"/>
  <c r="Q1507" i="9"/>
  <c r="Q1506" i="9"/>
  <c r="Q1505" i="9"/>
  <c r="Q1504" i="9"/>
  <c r="Q1503" i="9"/>
  <c r="Q1502" i="9"/>
  <c r="Q1501" i="9"/>
  <c r="Q1500" i="9"/>
  <c r="Q1499" i="9"/>
  <c r="Q1498" i="9"/>
  <c r="Q1497" i="9"/>
  <c r="Q1496" i="9"/>
  <c r="Q1495" i="9"/>
  <c r="Q1494" i="9"/>
  <c r="Q1493" i="9"/>
  <c r="Q1492" i="9"/>
  <c r="Q1491" i="9"/>
  <c r="Q1490" i="9"/>
  <c r="Q1489" i="9"/>
  <c r="Q1488" i="9"/>
  <c r="Q1487" i="9"/>
  <c r="Q1486" i="9"/>
  <c r="Q1485" i="9"/>
  <c r="Q1484" i="9"/>
  <c r="Q1483" i="9"/>
  <c r="Q1482" i="9"/>
  <c r="Q1481" i="9"/>
  <c r="Q1480" i="9"/>
  <c r="Q1479" i="9"/>
  <c r="Q1478" i="9"/>
  <c r="Q1477" i="9"/>
  <c r="Q1476" i="9"/>
  <c r="Q1475" i="9"/>
  <c r="Q1474" i="9"/>
  <c r="Q1473" i="9"/>
  <c r="Q1472" i="9"/>
  <c r="Q1471" i="9"/>
  <c r="Q1470" i="9"/>
  <c r="Q1469" i="9"/>
  <c r="Q1468" i="9"/>
  <c r="Q1467" i="9"/>
  <c r="Q1466" i="9"/>
  <c r="Q1465" i="9"/>
  <c r="Q1464" i="9"/>
  <c r="Q1463" i="9"/>
  <c r="Q1462" i="9"/>
  <c r="Q1461" i="9"/>
  <c r="Q1460" i="9"/>
  <c r="Q1459" i="9"/>
  <c r="Q1458" i="9"/>
  <c r="Q1457" i="9"/>
  <c r="Q1456" i="9"/>
  <c r="Q1455" i="9"/>
  <c r="Q1454" i="9"/>
  <c r="Q1453" i="9"/>
  <c r="Q1452" i="9"/>
  <c r="Q1451" i="9"/>
  <c r="Q1450" i="9"/>
  <c r="Q1449" i="9"/>
  <c r="Q1448" i="9"/>
  <c r="Q1447" i="9"/>
  <c r="Q1446" i="9"/>
  <c r="Q1445" i="9"/>
  <c r="Q1444" i="9"/>
  <c r="Q1443" i="9"/>
  <c r="Q1442" i="9"/>
  <c r="Q1441" i="9"/>
  <c r="Q1440" i="9"/>
  <c r="Q1439" i="9"/>
  <c r="Q1438" i="9"/>
  <c r="Q1437" i="9"/>
  <c r="Q1436" i="9"/>
  <c r="Q1435" i="9"/>
  <c r="Q1434" i="9"/>
  <c r="Q1433" i="9"/>
  <c r="Q1432" i="9"/>
  <c r="Q1431" i="9"/>
  <c r="Q1430" i="9"/>
  <c r="Q1429" i="9"/>
  <c r="Q1428" i="9"/>
  <c r="Q1427" i="9"/>
  <c r="Q1426" i="9"/>
  <c r="Q1425" i="9"/>
  <c r="Q1424" i="9"/>
  <c r="Q1423" i="9"/>
  <c r="Q1422" i="9"/>
  <c r="Q1421" i="9"/>
  <c r="Q1420" i="9"/>
  <c r="Q1419" i="9"/>
  <c r="Q1418" i="9"/>
  <c r="Q1417" i="9"/>
  <c r="Q1416" i="9"/>
  <c r="Q1415" i="9"/>
  <c r="Q1414" i="9"/>
  <c r="Q1413" i="9"/>
  <c r="Q1412" i="9"/>
  <c r="Q1411" i="9"/>
  <c r="Q1410" i="9"/>
  <c r="Q1409" i="9"/>
  <c r="Q1408" i="9"/>
  <c r="Q1407" i="9"/>
  <c r="Q1406" i="9"/>
  <c r="Q1405" i="9"/>
  <c r="Q1404" i="9"/>
  <c r="Q1403" i="9"/>
  <c r="Q1402" i="9"/>
  <c r="Q1401" i="9"/>
  <c r="Q1400" i="9"/>
  <c r="Q1399" i="9"/>
  <c r="Q1398" i="9"/>
  <c r="Q1397" i="9"/>
  <c r="Q1396" i="9"/>
  <c r="Q1395" i="9"/>
  <c r="Q1394" i="9"/>
  <c r="Q1393" i="9"/>
  <c r="Q1392" i="9"/>
  <c r="Q1391" i="9"/>
  <c r="Q1390" i="9"/>
  <c r="Q1389" i="9"/>
  <c r="Q1388" i="9"/>
  <c r="Q1387" i="9"/>
  <c r="Q1386" i="9"/>
  <c r="Q1385" i="9"/>
  <c r="Q1384" i="9"/>
  <c r="Q1383" i="9"/>
  <c r="Q1382" i="9"/>
  <c r="Q1381" i="9"/>
  <c r="Q1380" i="9"/>
  <c r="Q1379" i="9"/>
  <c r="Q1378" i="9"/>
  <c r="Q1377" i="9"/>
  <c r="Q1376" i="9"/>
  <c r="Q1375" i="9"/>
  <c r="Q1374" i="9"/>
  <c r="Q1373" i="9"/>
  <c r="Q1372" i="9"/>
  <c r="Q1371" i="9"/>
  <c r="Q1370" i="9"/>
  <c r="Q1369" i="9"/>
  <c r="Q1368" i="9"/>
  <c r="Q1367" i="9"/>
  <c r="Q1366" i="9"/>
  <c r="Q1365" i="9"/>
  <c r="Q1364" i="9"/>
  <c r="Q1363" i="9"/>
  <c r="Q1362" i="9"/>
  <c r="Q1361" i="9"/>
  <c r="Q1360" i="9"/>
  <c r="Q1359" i="9"/>
  <c r="Q1358" i="9"/>
  <c r="Q1357" i="9"/>
  <c r="Q1356" i="9"/>
  <c r="Q1355" i="9"/>
  <c r="Q1354" i="9"/>
  <c r="Q1353" i="9"/>
  <c r="Q1352" i="9"/>
  <c r="Q1351" i="9"/>
  <c r="Q1350" i="9"/>
  <c r="Q1349" i="9"/>
  <c r="Q1348" i="9"/>
  <c r="Q1347" i="9"/>
  <c r="Q1346" i="9"/>
  <c r="Q1345" i="9"/>
  <c r="Q1344" i="9"/>
  <c r="Q1343" i="9"/>
  <c r="Q1342" i="9"/>
  <c r="Q1341" i="9"/>
  <c r="Q1340" i="9"/>
  <c r="Q1339" i="9"/>
  <c r="Q1338" i="9"/>
  <c r="Q1337" i="9"/>
  <c r="Q1336" i="9"/>
  <c r="Q1335" i="9"/>
  <c r="Q1334" i="9"/>
  <c r="Q1333" i="9"/>
  <c r="Q1332" i="9"/>
  <c r="Q1331" i="9"/>
  <c r="Q1330" i="9"/>
  <c r="Q1329" i="9"/>
  <c r="Q1328" i="9"/>
  <c r="Q1327" i="9"/>
  <c r="Q1326" i="9"/>
  <c r="Q1325" i="9"/>
  <c r="Q1324" i="9"/>
  <c r="Q1323" i="9"/>
  <c r="Q1322" i="9"/>
  <c r="Q1321" i="9"/>
  <c r="Q1320" i="9"/>
  <c r="Q1319" i="9"/>
  <c r="Q1318" i="9"/>
  <c r="Q1317" i="9"/>
  <c r="Q1316" i="9"/>
  <c r="Q1315" i="9"/>
  <c r="Q1314" i="9"/>
  <c r="Q1313" i="9"/>
  <c r="Q1312" i="9"/>
  <c r="Q1311" i="9"/>
  <c r="Q1310" i="9"/>
  <c r="Q1309" i="9"/>
  <c r="Q1308" i="9"/>
  <c r="Q1307" i="9"/>
  <c r="Q1306" i="9"/>
  <c r="Q1305" i="9"/>
  <c r="Q1304" i="9"/>
  <c r="Q1303" i="9"/>
  <c r="Q1302" i="9"/>
  <c r="Q1301" i="9"/>
  <c r="Q1300" i="9"/>
  <c r="Q1299" i="9"/>
  <c r="Q1298" i="9"/>
  <c r="Q1297" i="9"/>
  <c r="Q1296" i="9"/>
  <c r="Q1295" i="9"/>
  <c r="Q1294" i="9"/>
  <c r="Q1293" i="9"/>
  <c r="Q1292" i="9"/>
  <c r="Q1291" i="9"/>
  <c r="Q1290" i="9"/>
  <c r="Q1289" i="9"/>
  <c r="Q1288" i="9"/>
  <c r="Q1287" i="9"/>
  <c r="Q1286" i="9"/>
  <c r="Q1285" i="9"/>
  <c r="Q1284" i="9"/>
  <c r="Q1283" i="9"/>
  <c r="Q1282" i="9"/>
  <c r="Q1281" i="9"/>
  <c r="Q1280" i="9"/>
  <c r="Q1279" i="9"/>
  <c r="Q1278" i="9"/>
  <c r="Q1277" i="9"/>
  <c r="Q1276" i="9"/>
  <c r="Q1275" i="9"/>
  <c r="Q1274" i="9"/>
  <c r="Q1273" i="9"/>
  <c r="Q1272" i="9"/>
  <c r="Q1271" i="9"/>
  <c r="Q1270" i="9"/>
  <c r="Q1269" i="9"/>
  <c r="Q1268" i="9"/>
  <c r="Q1267" i="9"/>
  <c r="Q1266" i="9"/>
  <c r="Q1265" i="9"/>
  <c r="Q1264" i="9"/>
  <c r="Q1263" i="9"/>
  <c r="Q1262" i="9"/>
  <c r="Q1261" i="9"/>
  <c r="Q1260" i="9"/>
  <c r="Q1259" i="9"/>
  <c r="Q1258" i="9"/>
  <c r="Q1257" i="9"/>
  <c r="Q1256" i="9"/>
  <c r="Q1255" i="9"/>
  <c r="Q1254" i="9"/>
  <c r="Q1253" i="9"/>
  <c r="Q1252" i="9"/>
  <c r="Q1251" i="9"/>
  <c r="Q1250" i="9"/>
  <c r="Q1249" i="9"/>
  <c r="Q1248" i="9"/>
  <c r="Q1247" i="9"/>
  <c r="Q1246" i="9"/>
  <c r="Q1245" i="9"/>
  <c r="Q1244" i="9"/>
  <c r="Q1243" i="9"/>
  <c r="Q1242" i="9"/>
  <c r="Q1241" i="9"/>
  <c r="Q1240" i="9"/>
  <c r="Q1239" i="9"/>
  <c r="Q1238" i="9"/>
  <c r="Q1237" i="9"/>
  <c r="Q1236" i="9"/>
  <c r="Q1235" i="9"/>
  <c r="Q1234" i="9"/>
  <c r="Q1233" i="9"/>
  <c r="Q1232" i="9"/>
  <c r="Q1231" i="9"/>
  <c r="Q1230" i="9"/>
  <c r="Q1229" i="9"/>
  <c r="Q1228" i="9"/>
  <c r="Q1227" i="9"/>
  <c r="Q1226" i="9"/>
  <c r="Q1225" i="9"/>
  <c r="Q1224" i="9"/>
  <c r="Q1223" i="9"/>
  <c r="Q1222" i="9"/>
  <c r="Q1221" i="9"/>
  <c r="Q1220" i="9"/>
  <c r="Q1219" i="9"/>
  <c r="Q1218" i="9"/>
  <c r="Q1217" i="9"/>
  <c r="Q1216" i="9"/>
  <c r="Q1215" i="9"/>
  <c r="Q1214" i="9"/>
  <c r="Q1213" i="9"/>
  <c r="Q1212" i="9"/>
  <c r="Q1211" i="9"/>
  <c r="Q1210" i="9"/>
  <c r="Q1209" i="9"/>
  <c r="Q1208" i="9"/>
  <c r="Q1207" i="9"/>
  <c r="Q1206" i="9"/>
  <c r="Q1205" i="9"/>
  <c r="Q1204" i="9"/>
  <c r="Q1203" i="9"/>
  <c r="Q1202" i="9"/>
  <c r="Q1201" i="9"/>
  <c r="Q1200" i="9"/>
  <c r="Q1199" i="9"/>
  <c r="Q1198" i="9"/>
  <c r="Q1197" i="9"/>
  <c r="Q1196" i="9"/>
  <c r="Q1195" i="9"/>
  <c r="Q1194" i="9"/>
  <c r="Q1193" i="9"/>
  <c r="Q1192" i="9"/>
  <c r="Q1191" i="9"/>
  <c r="Q1190" i="9"/>
  <c r="Q1189" i="9"/>
  <c r="Q1188" i="9"/>
  <c r="Q1187" i="9"/>
  <c r="Q1186" i="9"/>
  <c r="Q1185" i="9"/>
  <c r="Q1184" i="9"/>
  <c r="Q1183" i="9"/>
  <c r="Q1182" i="9"/>
  <c r="Q1181" i="9"/>
  <c r="Q1180" i="9"/>
  <c r="Q1179" i="9"/>
  <c r="Q1178" i="9"/>
  <c r="Q1177" i="9"/>
  <c r="Q1176" i="9"/>
  <c r="Q1175" i="9"/>
  <c r="Q1174" i="9"/>
  <c r="Q1173" i="9"/>
  <c r="Q1172" i="9"/>
  <c r="Q1171" i="9"/>
  <c r="Q1170" i="9"/>
  <c r="Q1169" i="9"/>
  <c r="Q1168" i="9"/>
  <c r="Q1167" i="9"/>
  <c r="Q1166" i="9"/>
  <c r="Q1165" i="9"/>
  <c r="Q1164" i="9"/>
  <c r="Q1163" i="9"/>
  <c r="Q1162" i="9"/>
  <c r="Q1161" i="9"/>
  <c r="Q1160" i="9"/>
  <c r="Q1159" i="9"/>
  <c r="Q1158" i="9"/>
  <c r="Q1157" i="9"/>
  <c r="Q1156" i="9"/>
  <c r="Q1155" i="9"/>
  <c r="Q1154" i="9"/>
  <c r="Q1153" i="9"/>
  <c r="Q1152" i="9"/>
  <c r="Q1151" i="9"/>
  <c r="Q1150" i="9"/>
  <c r="Q1149" i="9"/>
  <c r="Q1148" i="9"/>
  <c r="Q1147" i="9"/>
  <c r="Q1146" i="9"/>
  <c r="Q1145" i="9"/>
  <c r="Q1144" i="9"/>
  <c r="Q1143" i="9"/>
  <c r="Q1142" i="9"/>
  <c r="Q1141" i="9"/>
  <c r="Q1140" i="9"/>
  <c r="Q1139" i="9"/>
  <c r="Q1138" i="9"/>
  <c r="Q1137" i="9"/>
  <c r="Q1136" i="9"/>
  <c r="Q1135" i="9"/>
  <c r="Q1134" i="9"/>
  <c r="Q1133" i="9"/>
  <c r="Q1132" i="9"/>
  <c r="Q1131" i="9"/>
  <c r="Q1130" i="9"/>
  <c r="Q1129" i="9"/>
  <c r="Q1128" i="9"/>
  <c r="Q1127" i="9"/>
  <c r="Q1126" i="9"/>
  <c r="Q1125" i="9"/>
  <c r="Q1124" i="9"/>
  <c r="Q1123" i="9"/>
  <c r="Q1122" i="9"/>
  <c r="Q1121" i="9"/>
  <c r="Q1120" i="9"/>
  <c r="Q1119" i="9"/>
  <c r="Q1118" i="9"/>
  <c r="Q1117" i="9"/>
  <c r="Q1116" i="9"/>
  <c r="Q1115" i="9"/>
  <c r="Q1114" i="9"/>
  <c r="Q1113" i="9"/>
  <c r="Q1112" i="9"/>
  <c r="Q1111" i="9"/>
  <c r="Q1110" i="9"/>
  <c r="Q1109" i="9"/>
  <c r="Q1108" i="9"/>
  <c r="Q1107" i="9"/>
  <c r="Q1106" i="9"/>
  <c r="Q1105" i="9"/>
  <c r="Q1104" i="9"/>
  <c r="Q1103" i="9"/>
  <c r="Q1102" i="9"/>
  <c r="Q1101" i="9"/>
  <c r="Q1100" i="9"/>
  <c r="Q1099" i="9"/>
  <c r="Q1098" i="9"/>
  <c r="Q1097" i="9"/>
  <c r="Q1096" i="9"/>
  <c r="Q1095" i="9"/>
  <c r="Q1094" i="9"/>
  <c r="Q1093" i="9"/>
  <c r="Q1092" i="9"/>
  <c r="Q1091" i="9"/>
  <c r="Q1090" i="9"/>
  <c r="Q1089" i="9"/>
  <c r="Q1088" i="9"/>
  <c r="Q1087" i="9"/>
  <c r="Q1086" i="9"/>
  <c r="Q1085" i="9"/>
  <c r="Q1084" i="9"/>
  <c r="Q1083" i="9"/>
  <c r="Q1082" i="9"/>
  <c r="Q1081" i="9"/>
  <c r="Q1080" i="9"/>
  <c r="Q1079" i="9"/>
  <c r="Q1078" i="9"/>
  <c r="Q1077" i="9"/>
  <c r="Q1076" i="9"/>
  <c r="Q1075" i="9"/>
  <c r="Q1074" i="9"/>
  <c r="Q1073" i="9"/>
  <c r="Q1072" i="9"/>
  <c r="Q1071" i="9"/>
  <c r="Q1070" i="9"/>
  <c r="Q1069" i="9"/>
  <c r="Q1068" i="9"/>
  <c r="Q1067" i="9"/>
  <c r="Q1066" i="9"/>
  <c r="Q1065" i="9"/>
  <c r="Q1064" i="9"/>
  <c r="Q1063" i="9"/>
  <c r="Q1062" i="9"/>
  <c r="Q1061" i="9"/>
  <c r="Q1060" i="9"/>
  <c r="Q1059" i="9"/>
  <c r="Q1058" i="9"/>
  <c r="Q1057" i="9"/>
  <c r="Q1056" i="9"/>
  <c r="Q1055" i="9"/>
  <c r="Q1054" i="9"/>
  <c r="Q1053" i="9"/>
  <c r="Q1052" i="9"/>
  <c r="Q1051" i="9"/>
  <c r="Q1050" i="9"/>
  <c r="Q1049" i="9"/>
  <c r="Q1048" i="9"/>
  <c r="Q1047" i="9"/>
  <c r="Q1046" i="9"/>
  <c r="Q1045" i="9"/>
  <c r="Q1044" i="9"/>
  <c r="Q1043" i="9"/>
  <c r="Q1042" i="9"/>
  <c r="Q1041" i="9"/>
  <c r="Q1040" i="9"/>
  <c r="Q1039" i="9"/>
  <c r="Q1038" i="9"/>
  <c r="Q1037" i="9"/>
  <c r="Q1036" i="9"/>
  <c r="Q1035" i="9"/>
  <c r="Q1034" i="9"/>
  <c r="Q1033" i="9"/>
  <c r="Q1032" i="9"/>
  <c r="Q1031" i="9"/>
  <c r="Q1030" i="9"/>
  <c r="Q1029" i="9"/>
  <c r="Q1028" i="9"/>
  <c r="Q1027" i="9"/>
  <c r="Q1026" i="9"/>
  <c r="Q1025" i="9"/>
  <c r="Q1024" i="9"/>
  <c r="Q1023" i="9"/>
  <c r="Q1022" i="9"/>
  <c r="Q1021" i="9"/>
  <c r="Q1020" i="9"/>
  <c r="Q1019" i="9"/>
  <c r="Q1018" i="9"/>
  <c r="Q1017" i="9"/>
  <c r="Q1016" i="9"/>
  <c r="Q1015" i="9"/>
  <c r="Q1014" i="9"/>
  <c r="Q1013" i="9"/>
  <c r="Q1012" i="9"/>
  <c r="Q1011" i="9"/>
  <c r="Q1010" i="9"/>
  <c r="Q1009" i="9"/>
  <c r="Q1008" i="9"/>
  <c r="Q1007" i="9"/>
  <c r="Q1006" i="9"/>
  <c r="Q1005" i="9"/>
  <c r="Q1004" i="9"/>
  <c r="Q1003" i="9"/>
  <c r="Q1002" i="9"/>
  <c r="Q1001" i="9"/>
  <c r="Q1000" i="9"/>
  <c r="Q999" i="9"/>
  <c r="Q998" i="9"/>
  <c r="Q997" i="9"/>
  <c r="Q996" i="9"/>
  <c r="Q995" i="9"/>
  <c r="Q994" i="9"/>
  <c r="Q993" i="9"/>
  <c r="Q992" i="9"/>
  <c r="Q991" i="9"/>
  <c r="Q990" i="9"/>
  <c r="Q989" i="9"/>
  <c r="Q988" i="9"/>
  <c r="Q987" i="9"/>
  <c r="Q986" i="9"/>
  <c r="Q985" i="9"/>
  <c r="Q984" i="9"/>
  <c r="Q983" i="9"/>
  <c r="Q982" i="9"/>
  <c r="Q981" i="9"/>
  <c r="Q980" i="9"/>
  <c r="Q979" i="9"/>
  <c r="Q978" i="9"/>
  <c r="Q977" i="9"/>
  <c r="Q976" i="9"/>
  <c r="Q975" i="9"/>
  <c r="Q974" i="9"/>
  <c r="Q973" i="9"/>
  <c r="Q972" i="9"/>
  <c r="Q971" i="9"/>
  <c r="Q970" i="9"/>
  <c r="Q969" i="9"/>
  <c r="Q968" i="9"/>
  <c r="Q967" i="9"/>
  <c r="Q966" i="9"/>
  <c r="Q965" i="9"/>
  <c r="Q964" i="9"/>
  <c r="Q963" i="9"/>
  <c r="Q962" i="9"/>
  <c r="Q961" i="9"/>
  <c r="Q960" i="9"/>
  <c r="Q959" i="9"/>
  <c r="Q958" i="9"/>
  <c r="Q957" i="9"/>
  <c r="Q956" i="9"/>
  <c r="Q955" i="9"/>
  <c r="Q954" i="9"/>
  <c r="Q953" i="9"/>
  <c r="Q952" i="9"/>
  <c r="Q951" i="9"/>
  <c r="Q950" i="9"/>
  <c r="Q949" i="9"/>
  <c r="Q948" i="9"/>
  <c r="Q947" i="9"/>
  <c r="Q946" i="9"/>
  <c r="Q945" i="9"/>
  <c r="Q944" i="9"/>
  <c r="Q943" i="9"/>
  <c r="Q942" i="9"/>
  <c r="Q941" i="9"/>
  <c r="Q940" i="9"/>
  <c r="Q939" i="9"/>
  <c r="Q938" i="9"/>
  <c r="Q937" i="9"/>
  <c r="Q936" i="9"/>
  <c r="Q935" i="9"/>
  <c r="Q934" i="9"/>
  <c r="Q933" i="9"/>
  <c r="Q932" i="9"/>
  <c r="Q931" i="9"/>
  <c r="Q930" i="9"/>
  <c r="Q929" i="9"/>
  <c r="Q928" i="9"/>
  <c r="Q927" i="9"/>
  <c r="Q926" i="9"/>
  <c r="Q925" i="9"/>
  <c r="Q924" i="9"/>
  <c r="Q923" i="9"/>
  <c r="Q922" i="9"/>
  <c r="Q921" i="9"/>
  <c r="Q920" i="9"/>
  <c r="Q919" i="9"/>
  <c r="Q918" i="9"/>
  <c r="Q917" i="9"/>
  <c r="Q916" i="9"/>
  <c r="Q915" i="9"/>
  <c r="Q914" i="9"/>
  <c r="Q913" i="9"/>
  <c r="Q912" i="9"/>
  <c r="Q911" i="9"/>
  <c r="Q910" i="9"/>
  <c r="Q909" i="9"/>
  <c r="Q908" i="9"/>
  <c r="Q907" i="9"/>
  <c r="Q906" i="9"/>
  <c r="Q905" i="9"/>
  <c r="Q904" i="9"/>
  <c r="Q903" i="9"/>
  <c r="Q902" i="9"/>
  <c r="Q901" i="9"/>
  <c r="Q900" i="9"/>
  <c r="Q899" i="9"/>
  <c r="Q898" i="9"/>
  <c r="Q897" i="9"/>
  <c r="Q896" i="9"/>
  <c r="Q895" i="9"/>
  <c r="Q894" i="9"/>
  <c r="Q893" i="9"/>
  <c r="Q892" i="9"/>
  <c r="Q891" i="9"/>
  <c r="Q890" i="9"/>
  <c r="Q889" i="9"/>
  <c r="Q888" i="9"/>
  <c r="Q887" i="9"/>
  <c r="Q886" i="9"/>
  <c r="Q885" i="9"/>
  <c r="Q884" i="9"/>
  <c r="Q883" i="9"/>
  <c r="Q882" i="9"/>
  <c r="Q881" i="9"/>
  <c r="Q880" i="9"/>
  <c r="Q879" i="9"/>
  <c r="Q878" i="9"/>
  <c r="Q877" i="9"/>
  <c r="Q876" i="9"/>
  <c r="Q875" i="9"/>
  <c r="Q874" i="9"/>
  <c r="Q873" i="9"/>
  <c r="Q872" i="9"/>
  <c r="Q871" i="9"/>
  <c r="Q870" i="9"/>
  <c r="Q869" i="9"/>
  <c r="Q868" i="9"/>
  <c r="Q867" i="9"/>
  <c r="Q866" i="9"/>
  <c r="Q865" i="9"/>
  <c r="Q864" i="9"/>
  <c r="Q863" i="9"/>
  <c r="Q862" i="9"/>
  <c r="Q861" i="9"/>
  <c r="Q860" i="9"/>
  <c r="Q859" i="9"/>
  <c r="Q858" i="9"/>
  <c r="Q857" i="9"/>
  <c r="Q856" i="9"/>
  <c r="Q855" i="9"/>
  <c r="Q854" i="9"/>
  <c r="Q853" i="9"/>
  <c r="Q852" i="9"/>
  <c r="Q851" i="9"/>
  <c r="Q850" i="9"/>
  <c r="Q849" i="9"/>
  <c r="Q848" i="9"/>
  <c r="Q847" i="9"/>
  <c r="Q846" i="9"/>
  <c r="Q845" i="9"/>
  <c r="Q844" i="9"/>
  <c r="Q843" i="9"/>
  <c r="Q842" i="9"/>
  <c r="Q841" i="9"/>
  <c r="Q840" i="9"/>
  <c r="Q839" i="9"/>
  <c r="Q838" i="9"/>
  <c r="Q837" i="9"/>
  <c r="Q836" i="9"/>
  <c r="Q835" i="9"/>
  <c r="Q834" i="9"/>
  <c r="Q833" i="9"/>
  <c r="Q832" i="9"/>
  <c r="Q831" i="9"/>
  <c r="Q830" i="9"/>
  <c r="Q829" i="9"/>
  <c r="Q828" i="9"/>
  <c r="Q827" i="9"/>
  <c r="Q826" i="9"/>
  <c r="Q825" i="9"/>
  <c r="Q824" i="9"/>
  <c r="Q823" i="9"/>
  <c r="Q822" i="9"/>
  <c r="Q821" i="9"/>
  <c r="Q820" i="9"/>
  <c r="Q819" i="9"/>
  <c r="Q818" i="9"/>
  <c r="Q817" i="9"/>
  <c r="Q816" i="9"/>
  <c r="Q815" i="9"/>
  <c r="Q814" i="9"/>
  <c r="Q813" i="9"/>
  <c r="Q812" i="9"/>
  <c r="Q811" i="9"/>
  <c r="Q810" i="9"/>
  <c r="Q809" i="9"/>
  <c r="Q808" i="9"/>
  <c r="Q807" i="9"/>
  <c r="Q806" i="9"/>
  <c r="Q805" i="9"/>
  <c r="Q804" i="9"/>
  <c r="Q803" i="9"/>
  <c r="Q802" i="9"/>
  <c r="Q801" i="9"/>
  <c r="Q800" i="9"/>
  <c r="Q799" i="9"/>
  <c r="Q798" i="9"/>
  <c r="Q797" i="9"/>
  <c r="Q796" i="9"/>
  <c r="Q795" i="9"/>
  <c r="Q794" i="9"/>
  <c r="Q793" i="9"/>
  <c r="Q792" i="9"/>
  <c r="Q791" i="9"/>
  <c r="Q790" i="9"/>
  <c r="Q789" i="9"/>
  <c r="Q788" i="9"/>
  <c r="Q787" i="9"/>
  <c r="Q786" i="9"/>
  <c r="Q785" i="9"/>
  <c r="Q784" i="9"/>
  <c r="Q783" i="9"/>
  <c r="Q782" i="9"/>
  <c r="Q781" i="9"/>
  <c r="Q780" i="9"/>
  <c r="Q779" i="9"/>
  <c r="Q778" i="9"/>
  <c r="Q777" i="9"/>
  <c r="Q776" i="9"/>
  <c r="Q775" i="9"/>
  <c r="Q774" i="9"/>
  <c r="Q773" i="9"/>
  <c r="Q772" i="9"/>
  <c r="Q771" i="9"/>
  <c r="Q770" i="9"/>
  <c r="Q769" i="9"/>
  <c r="Q768" i="9"/>
  <c r="Q767" i="9"/>
  <c r="Q766" i="9"/>
  <c r="Q765" i="9"/>
  <c r="Q764" i="9"/>
  <c r="Q763" i="9"/>
  <c r="Q762" i="9"/>
  <c r="Q761" i="9"/>
  <c r="Q760" i="9"/>
  <c r="Q759" i="9"/>
  <c r="Q758" i="9"/>
  <c r="Q757" i="9"/>
  <c r="Q756" i="9"/>
  <c r="Q755" i="9"/>
  <c r="Q754" i="9"/>
  <c r="Q753" i="9"/>
  <c r="Q752" i="9"/>
  <c r="Q751" i="9"/>
  <c r="Q750" i="9"/>
  <c r="Q749" i="9"/>
  <c r="Q748" i="9"/>
  <c r="Q747" i="9"/>
  <c r="Q746" i="9"/>
  <c r="Q745" i="9"/>
  <c r="Q744" i="9"/>
  <c r="Q743" i="9"/>
  <c r="Q742" i="9"/>
  <c r="Q741" i="9"/>
  <c r="Q740" i="9"/>
  <c r="Q739" i="9"/>
  <c r="Q738" i="9"/>
  <c r="Q737" i="9"/>
  <c r="Q736" i="9"/>
  <c r="Q735" i="9"/>
  <c r="Q734" i="9"/>
  <c r="Q733" i="9"/>
  <c r="Q732" i="9"/>
  <c r="Q731" i="9"/>
  <c r="Q730" i="9"/>
  <c r="Q729" i="9"/>
  <c r="Q728" i="9"/>
  <c r="Q727" i="9"/>
  <c r="Q726" i="9"/>
  <c r="Q725" i="9"/>
  <c r="Q724" i="9"/>
  <c r="Q723" i="9"/>
  <c r="Q722" i="9"/>
  <c r="Q721" i="9"/>
  <c r="Q720" i="9"/>
  <c r="Q719" i="9"/>
  <c r="Q718" i="9"/>
  <c r="Q717" i="9"/>
  <c r="Q716" i="9"/>
  <c r="Q715" i="9"/>
  <c r="Q714" i="9"/>
  <c r="Q713" i="9"/>
  <c r="Q712" i="9"/>
  <c r="Q711" i="9"/>
  <c r="Q710" i="9"/>
  <c r="Q709" i="9"/>
  <c r="Q708" i="9"/>
  <c r="Q707" i="9"/>
  <c r="Q706" i="9"/>
  <c r="Q705" i="9"/>
  <c r="Q704" i="9"/>
  <c r="Q703" i="9"/>
  <c r="Q702" i="9"/>
  <c r="Q701" i="9"/>
  <c r="Q700" i="9"/>
  <c r="Q699" i="9"/>
  <c r="Q698" i="9"/>
  <c r="Q697" i="9"/>
  <c r="Q696" i="9"/>
  <c r="Q695" i="9"/>
  <c r="Q694" i="9"/>
  <c r="Q693" i="9"/>
  <c r="Q692" i="9"/>
  <c r="Q691" i="9"/>
  <c r="Q690" i="9"/>
  <c r="Q689" i="9"/>
  <c r="Q688" i="9"/>
  <c r="Q687" i="9"/>
  <c r="Q686" i="9"/>
  <c r="Q685" i="9"/>
  <c r="Q684" i="9"/>
  <c r="Q683" i="9"/>
  <c r="Q682" i="9"/>
  <c r="Q681" i="9"/>
  <c r="Q680" i="9"/>
  <c r="Q679" i="9"/>
  <c r="Q678" i="9"/>
  <c r="Q677" i="9"/>
  <c r="Q676" i="9"/>
  <c r="Q675" i="9"/>
  <c r="Q674" i="9"/>
  <c r="Q673" i="9"/>
  <c r="Q672" i="9"/>
  <c r="Q671" i="9"/>
  <c r="Q670" i="9"/>
  <c r="Q669" i="9"/>
  <c r="Q668" i="9"/>
  <c r="Q667" i="9"/>
  <c r="Q666" i="9"/>
  <c r="Q665" i="9"/>
  <c r="Q664" i="9"/>
  <c r="Q663" i="9"/>
  <c r="Q662" i="9"/>
  <c r="Q661" i="9"/>
  <c r="Q660" i="9"/>
  <c r="Q659" i="9"/>
  <c r="Q658" i="9"/>
  <c r="Q657" i="9"/>
  <c r="Q656" i="9"/>
  <c r="Q655" i="9"/>
  <c r="Q654" i="9"/>
  <c r="Q653" i="9"/>
  <c r="Q652" i="9"/>
  <c r="Q651" i="9"/>
  <c r="Q650" i="9"/>
  <c r="Q649" i="9"/>
  <c r="Q648" i="9"/>
  <c r="Q647" i="9"/>
  <c r="Q646" i="9"/>
  <c r="Q645" i="9"/>
  <c r="Q644" i="9"/>
  <c r="Q643" i="9"/>
  <c r="Q642" i="9"/>
  <c r="Q641" i="9"/>
  <c r="Q640" i="9"/>
  <c r="Q639" i="9"/>
  <c r="Q638" i="9"/>
  <c r="Q637" i="9"/>
  <c r="Q636" i="9"/>
  <c r="Q635" i="9"/>
  <c r="Q634" i="9"/>
  <c r="Q633" i="9"/>
  <c r="Q632" i="9"/>
  <c r="Q631" i="9"/>
  <c r="Q630" i="9"/>
  <c r="Q629" i="9"/>
  <c r="Q628" i="9"/>
  <c r="Q627" i="9"/>
  <c r="Q626" i="9"/>
  <c r="Q625" i="9"/>
  <c r="Q624" i="9"/>
  <c r="Q623" i="9"/>
  <c r="Q622" i="9"/>
  <c r="Q621" i="9"/>
  <c r="Q620" i="9"/>
  <c r="Q619" i="9"/>
  <c r="Q618" i="9"/>
  <c r="Q617" i="9"/>
  <c r="Q616" i="9"/>
  <c r="Q615" i="9"/>
  <c r="Q614" i="9"/>
  <c r="Q613" i="9"/>
  <c r="Q612" i="9"/>
  <c r="Q611" i="9"/>
  <c r="Q610" i="9"/>
  <c r="Q609" i="9"/>
  <c r="Q608" i="9"/>
  <c r="Q607" i="9"/>
  <c r="Q606" i="9"/>
  <c r="Q605" i="9"/>
  <c r="Q604" i="9"/>
  <c r="Q603" i="9"/>
  <c r="Q602" i="9"/>
  <c r="Q601" i="9"/>
  <c r="Q600" i="9"/>
  <c r="Q599" i="9"/>
  <c r="Q598" i="9"/>
  <c r="Q597" i="9"/>
  <c r="Q596" i="9"/>
  <c r="Q595" i="9"/>
  <c r="Q594" i="9"/>
  <c r="Q593" i="9"/>
  <c r="Q592" i="9"/>
  <c r="Q591" i="9"/>
  <c r="Q590" i="9"/>
  <c r="Q589" i="9"/>
  <c r="Q588" i="9"/>
  <c r="Q587" i="9"/>
  <c r="Q586" i="9"/>
  <c r="Q585" i="9"/>
  <c r="Q584" i="9"/>
  <c r="Q583" i="9"/>
  <c r="Q582" i="9"/>
  <c r="Q581" i="9"/>
  <c r="Q580" i="9"/>
  <c r="Q579" i="9"/>
  <c r="Q578" i="9"/>
  <c r="Q577" i="9"/>
  <c r="Q576" i="9"/>
  <c r="Q575" i="9"/>
  <c r="Q574" i="9"/>
  <c r="Q573" i="9"/>
  <c r="Q572" i="9"/>
  <c r="Q571" i="9"/>
  <c r="Q570" i="9"/>
  <c r="Q569" i="9"/>
  <c r="Q568" i="9"/>
  <c r="Q567" i="9"/>
  <c r="Q566" i="9"/>
  <c r="Q565" i="9"/>
  <c r="Q564" i="9"/>
  <c r="Q563" i="9"/>
  <c r="Q562" i="9"/>
  <c r="Q561" i="9"/>
  <c r="Q560" i="9"/>
  <c r="Q559" i="9"/>
  <c r="Q558" i="9"/>
  <c r="Q557" i="9"/>
  <c r="Q556" i="9"/>
  <c r="Q555" i="9"/>
  <c r="Q554" i="9"/>
  <c r="Q553" i="9"/>
  <c r="Q552" i="9"/>
  <c r="Q551" i="9"/>
  <c r="Q550" i="9"/>
  <c r="Q549" i="9"/>
  <c r="Q548" i="9"/>
  <c r="Q547" i="9"/>
  <c r="Q546" i="9"/>
  <c r="Q545" i="9"/>
  <c r="Q544" i="9"/>
  <c r="Q543" i="9"/>
  <c r="Q542" i="9"/>
  <c r="Q541" i="9"/>
  <c r="Q540" i="9"/>
  <c r="Q539" i="9"/>
  <c r="Q538" i="9"/>
  <c r="Q537" i="9"/>
  <c r="Q536" i="9"/>
  <c r="Q535" i="9"/>
  <c r="Q534" i="9"/>
  <c r="Q533" i="9"/>
  <c r="Q532" i="9"/>
  <c r="Q531" i="9"/>
  <c r="Q530" i="9"/>
  <c r="Q529" i="9"/>
  <c r="Q528" i="9"/>
  <c r="Q527" i="9"/>
  <c r="Q526" i="9"/>
  <c r="Q525" i="9"/>
  <c r="Q524" i="9"/>
  <c r="Q523" i="9"/>
  <c r="Q522" i="9"/>
  <c r="Q521" i="9"/>
  <c r="Q520" i="9"/>
  <c r="Q519" i="9"/>
  <c r="Q518" i="9"/>
  <c r="Q517" i="9"/>
  <c r="Q516" i="9"/>
  <c r="Q515" i="9"/>
  <c r="Q514" i="9"/>
  <c r="Q513" i="9"/>
  <c r="Q512" i="9"/>
  <c r="Q511" i="9"/>
  <c r="Q510" i="9"/>
  <c r="Q509" i="9"/>
  <c r="Q508" i="9"/>
  <c r="Q507" i="9"/>
  <c r="Q506" i="9"/>
  <c r="Q505" i="9"/>
  <c r="Q504" i="9"/>
  <c r="Q503" i="9"/>
  <c r="Q502" i="9"/>
  <c r="Q501" i="9"/>
  <c r="Q500" i="9"/>
  <c r="Q499" i="9"/>
  <c r="Q498" i="9"/>
  <c r="Q497" i="9"/>
  <c r="Q496" i="9"/>
  <c r="Q495" i="9"/>
  <c r="Q494" i="9"/>
  <c r="Q493" i="9"/>
  <c r="Q492" i="9"/>
  <c r="Q491" i="9"/>
  <c r="Q490" i="9"/>
  <c r="Q489" i="9"/>
  <c r="Q488" i="9"/>
  <c r="Q487" i="9"/>
  <c r="Q486" i="9"/>
  <c r="Q485" i="9"/>
  <c r="Q484" i="9"/>
  <c r="Q483" i="9"/>
  <c r="Q482" i="9"/>
  <c r="Q481" i="9"/>
  <c r="Q480" i="9"/>
  <c r="Q479" i="9"/>
  <c r="Q478" i="9"/>
  <c r="Q477" i="9"/>
  <c r="Q476" i="9"/>
  <c r="Q475" i="9"/>
  <c r="Q474" i="9"/>
  <c r="Q473" i="9"/>
  <c r="Q472" i="9"/>
  <c r="Q471" i="9"/>
  <c r="Q470" i="9"/>
  <c r="Q469" i="9"/>
  <c r="Q468" i="9"/>
  <c r="Q467" i="9"/>
  <c r="Q466" i="9"/>
  <c r="Q465" i="9"/>
  <c r="Q464" i="9"/>
  <c r="Q463" i="9"/>
  <c r="Q462" i="9"/>
  <c r="Q461" i="9"/>
  <c r="Q460" i="9"/>
  <c r="Q459" i="9"/>
  <c r="Q458" i="9"/>
  <c r="Q457" i="9"/>
  <c r="Q456" i="9"/>
  <c r="Q455" i="9"/>
  <c r="Q454" i="9"/>
  <c r="Q453" i="9"/>
  <c r="Q452" i="9"/>
  <c r="Q451" i="9"/>
  <c r="Q450" i="9"/>
  <c r="Q449" i="9"/>
  <c r="Q448" i="9"/>
  <c r="Q447" i="9"/>
  <c r="Q446" i="9"/>
  <c r="Q445" i="9"/>
  <c r="Q444" i="9"/>
  <c r="Q443" i="9"/>
  <c r="Q442" i="9"/>
  <c r="Q441" i="9"/>
  <c r="Q440" i="9"/>
  <c r="Q439" i="9"/>
  <c r="Q438" i="9"/>
  <c r="Q437" i="9"/>
  <c r="Q436" i="9"/>
  <c r="Q435" i="9"/>
  <c r="Q434" i="9"/>
  <c r="Q433" i="9"/>
  <c r="Q432" i="9"/>
  <c r="Q431" i="9"/>
  <c r="Q430" i="9"/>
  <c r="Q429" i="9"/>
  <c r="Q428" i="9"/>
  <c r="Q427" i="9"/>
  <c r="Q426" i="9"/>
  <c r="Q425" i="9"/>
  <c r="Q424" i="9"/>
  <c r="Q423" i="9"/>
  <c r="Q422" i="9"/>
  <c r="Q421" i="9"/>
  <c r="Q420" i="9"/>
  <c r="Q419" i="9"/>
  <c r="Q418" i="9"/>
  <c r="Q417" i="9"/>
  <c r="Q416" i="9"/>
  <c r="Q415" i="9"/>
  <c r="Q414" i="9"/>
  <c r="Q413" i="9"/>
  <c r="Q412" i="9"/>
  <c r="Q411" i="9"/>
  <c r="Q410" i="9"/>
  <c r="Q409" i="9"/>
  <c r="Q408" i="9"/>
  <c r="Q407" i="9"/>
  <c r="Q406" i="9"/>
  <c r="Q405" i="9"/>
  <c r="Q404" i="9"/>
  <c r="Q403" i="9"/>
  <c r="Q402" i="9"/>
  <c r="Q401" i="9"/>
  <c r="Q400" i="9"/>
  <c r="Q399" i="9"/>
  <c r="Q398" i="9"/>
  <c r="Q397" i="9"/>
  <c r="Q396" i="9"/>
  <c r="Q395" i="9"/>
  <c r="Q394" i="9"/>
  <c r="Q393" i="9"/>
  <c r="Q392" i="9"/>
  <c r="Q391" i="9"/>
  <c r="Q390" i="9"/>
  <c r="Q389" i="9"/>
  <c r="Q388" i="9"/>
  <c r="Q387" i="9"/>
  <c r="Q386" i="9"/>
  <c r="Q385" i="9"/>
  <c r="Q384" i="9"/>
  <c r="Q383" i="9"/>
  <c r="Q382" i="9"/>
  <c r="Q381" i="9"/>
  <c r="Q380" i="9"/>
  <c r="Q379" i="9"/>
  <c r="Q378" i="9"/>
  <c r="Q377" i="9"/>
  <c r="Q376" i="9"/>
  <c r="Q375" i="9"/>
  <c r="Q374" i="9"/>
  <c r="Q373" i="9"/>
  <c r="Q372" i="9"/>
  <c r="Q371" i="9"/>
  <c r="Q370" i="9"/>
  <c r="Q369" i="9"/>
  <c r="Q368" i="9"/>
  <c r="Q367" i="9"/>
  <c r="Q366" i="9"/>
  <c r="Q365" i="9"/>
  <c r="Q364" i="9"/>
  <c r="Q363" i="9"/>
  <c r="Q362" i="9"/>
  <c r="Q361" i="9"/>
  <c r="Q360" i="9"/>
  <c r="Q359" i="9"/>
  <c r="Q358" i="9"/>
  <c r="Q357" i="9"/>
  <c r="Q356" i="9"/>
  <c r="Q355" i="9"/>
  <c r="Q354" i="9"/>
  <c r="Q353" i="9"/>
  <c r="Q352" i="9"/>
  <c r="Q351" i="9"/>
  <c r="Q350" i="9"/>
  <c r="Q349" i="9"/>
  <c r="Q348" i="9"/>
  <c r="Q347" i="9"/>
  <c r="Q346" i="9"/>
  <c r="Q345" i="9"/>
  <c r="Q344" i="9"/>
  <c r="Q343" i="9"/>
  <c r="Q342" i="9"/>
  <c r="Q341" i="9"/>
  <c r="Q340" i="9"/>
  <c r="Q339" i="9"/>
  <c r="Q338" i="9"/>
  <c r="Q337" i="9"/>
  <c r="Q336" i="9"/>
  <c r="Q335" i="9"/>
  <c r="Q334" i="9"/>
  <c r="Q333" i="9"/>
  <c r="Q332" i="9"/>
  <c r="Q331" i="9"/>
  <c r="Q330" i="9"/>
  <c r="Q329" i="9"/>
  <c r="Q328" i="9"/>
  <c r="Q327" i="9"/>
  <c r="Q326" i="9"/>
  <c r="Q325" i="9"/>
  <c r="Q324" i="9"/>
  <c r="Q323" i="9"/>
  <c r="Q322" i="9"/>
  <c r="Q321" i="9"/>
  <c r="Q320" i="9"/>
  <c r="Q319" i="9"/>
  <c r="Q318" i="9"/>
  <c r="Q317" i="9"/>
  <c r="Q316" i="9"/>
  <c r="Q315" i="9"/>
  <c r="Q314" i="9"/>
  <c r="Q313" i="9"/>
  <c r="Q312" i="9"/>
  <c r="Q311" i="9"/>
  <c r="Q310" i="9"/>
  <c r="Q309" i="9"/>
  <c r="Q308" i="9"/>
  <c r="Q307" i="9"/>
  <c r="Q306" i="9"/>
  <c r="Q305" i="9"/>
  <c r="Q304" i="9"/>
  <c r="Q303" i="9"/>
  <c r="Q302" i="9"/>
  <c r="Q301" i="9"/>
  <c r="Q300" i="9"/>
  <c r="Q299" i="9"/>
  <c r="Q298" i="9"/>
  <c r="Q297" i="9"/>
  <c r="Q296" i="9"/>
  <c r="Q295" i="9"/>
  <c r="Q294" i="9"/>
  <c r="Q293" i="9"/>
  <c r="Q292" i="9"/>
  <c r="Q291" i="9"/>
  <c r="Q290" i="9"/>
  <c r="Q289" i="9"/>
  <c r="Q288" i="9"/>
  <c r="Q287" i="9"/>
  <c r="Q286" i="9"/>
  <c r="Q285" i="9"/>
  <c r="Q284" i="9"/>
  <c r="Q283" i="9"/>
  <c r="Q282" i="9"/>
  <c r="Q281" i="9"/>
  <c r="Q280" i="9"/>
  <c r="Q279" i="9"/>
  <c r="Q278" i="9"/>
  <c r="Q277" i="9"/>
  <c r="Q276" i="9"/>
  <c r="Q275" i="9"/>
  <c r="Q274" i="9"/>
  <c r="Q273" i="9"/>
  <c r="Q272" i="9"/>
  <c r="Q271" i="9"/>
  <c r="Q270" i="9"/>
  <c r="Q269" i="9"/>
  <c r="Q268" i="9"/>
  <c r="Q267" i="9"/>
  <c r="Q266" i="9"/>
  <c r="Q265" i="9"/>
  <c r="Q264" i="9"/>
  <c r="Q263" i="9"/>
  <c r="Q262" i="9"/>
  <c r="Q261" i="9"/>
  <c r="Q260" i="9"/>
  <c r="Q259" i="9"/>
  <c r="Q258" i="9"/>
  <c r="Q257" i="9"/>
  <c r="Q256" i="9"/>
  <c r="Q255" i="9"/>
  <c r="Q254" i="9"/>
  <c r="Q253" i="9"/>
  <c r="Q252" i="9"/>
  <c r="Q251" i="9"/>
  <c r="Q250" i="9"/>
  <c r="Q249" i="9"/>
  <c r="Q248" i="9"/>
  <c r="Q247" i="9"/>
  <c r="Q246" i="9"/>
  <c r="Q245" i="9"/>
  <c r="Q244" i="9"/>
  <c r="Q243" i="9"/>
  <c r="Q242" i="9"/>
  <c r="Q241" i="9"/>
  <c r="Q240" i="9"/>
  <c r="Q239" i="9"/>
  <c r="Q238" i="9"/>
  <c r="Q237" i="9"/>
  <c r="Q236" i="9"/>
  <c r="Q235" i="9"/>
  <c r="Q234" i="9"/>
  <c r="Q233" i="9"/>
  <c r="Q232" i="9"/>
  <c r="Q231" i="9"/>
  <c r="Q230" i="9"/>
  <c r="Q229" i="9"/>
  <c r="Q228" i="9"/>
  <c r="Q227" i="9"/>
  <c r="Q226" i="9"/>
  <c r="Q225" i="9"/>
  <c r="Q224" i="9"/>
  <c r="Q223" i="9"/>
  <c r="Q222" i="9"/>
  <c r="Q221" i="9"/>
  <c r="Q220" i="9"/>
  <c r="Q219" i="9"/>
  <c r="Q218" i="9"/>
  <c r="Q217" i="9"/>
  <c r="Q216" i="9"/>
  <c r="Q215" i="9"/>
  <c r="Q214" i="9"/>
  <c r="Q213" i="9"/>
  <c r="Q212" i="9"/>
  <c r="Q211" i="9"/>
  <c r="Q210" i="9"/>
  <c r="Q209" i="9"/>
  <c r="Q208" i="9"/>
  <c r="Q207" i="9"/>
  <c r="Q206" i="9"/>
  <c r="Q205" i="9"/>
  <c r="Q204" i="9"/>
  <c r="Q203" i="9"/>
  <c r="Q202" i="9"/>
  <c r="Q201" i="9"/>
  <c r="Q200" i="9"/>
  <c r="Q199" i="9"/>
  <c r="Q198" i="9"/>
  <c r="Q197" i="9"/>
  <c r="Q196" i="9"/>
  <c r="Q195" i="9"/>
  <c r="Q194" i="9"/>
  <c r="Q193" i="9"/>
  <c r="Q192" i="9"/>
  <c r="Q191" i="9"/>
  <c r="Q190" i="9"/>
  <c r="Q189" i="9"/>
  <c r="Q188" i="9"/>
  <c r="Q187" i="9"/>
  <c r="Q186" i="9"/>
  <c r="Q185" i="9"/>
  <c r="Q184" i="9"/>
  <c r="Q183" i="9"/>
  <c r="Q182" i="9"/>
  <c r="Q181" i="9"/>
  <c r="Q180" i="9"/>
  <c r="Q179" i="9"/>
  <c r="Q178" i="9"/>
  <c r="Q177" i="9"/>
  <c r="Q176" i="9"/>
  <c r="Q175" i="9"/>
  <c r="Q174" i="9"/>
  <c r="Q173" i="9"/>
  <c r="Q172" i="9"/>
  <c r="Q171" i="9"/>
  <c r="Q170" i="9"/>
  <c r="Q169" i="9"/>
  <c r="Q168" i="9"/>
  <c r="Q167" i="9"/>
  <c r="Q166" i="9"/>
  <c r="Q165" i="9"/>
  <c r="Q164" i="9"/>
  <c r="Q163" i="9"/>
  <c r="Q162" i="9"/>
  <c r="Q161" i="9"/>
  <c r="Q160" i="9"/>
  <c r="Q159" i="9"/>
  <c r="Q158" i="9"/>
  <c r="Q157" i="9"/>
  <c r="Q156" i="9"/>
  <c r="Q155" i="9"/>
  <c r="Q154" i="9"/>
  <c r="Q153" i="9"/>
  <c r="Q152" i="9"/>
  <c r="Q151" i="9"/>
  <c r="Q150" i="9"/>
  <c r="Q149" i="9"/>
  <c r="Q148" i="9"/>
  <c r="Q147" i="9"/>
  <c r="Q146" i="9"/>
  <c r="Q145" i="9"/>
  <c r="Q144" i="9"/>
  <c r="Q143" i="9"/>
  <c r="Q142" i="9"/>
  <c r="Q141" i="9"/>
  <c r="Q140" i="9"/>
  <c r="Q139" i="9"/>
  <c r="Q138" i="9"/>
  <c r="Q137" i="9"/>
  <c r="Q136" i="9"/>
  <c r="Q135" i="9"/>
  <c r="Q134" i="9"/>
  <c r="Q133" i="9"/>
  <c r="Q132" i="9"/>
  <c r="Q131" i="9"/>
  <c r="Q130" i="9"/>
  <c r="Q129" i="9"/>
  <c r="Q128" i="9"/>
  <c r="Q127" i="9"/>
  <c r="Q126" i="9"/>
  <c r="Q125" i="9"/>
  <c r="Q124" i="9"/>
  <c r="Q123" i="9"/>
  <c r="Q122" i="9"/>
  <c r="Q121" i="9"/>
  <c r="Q120" i="9"/>
  <c r="Q119" i="9"/>
  <c r="Q118" i="9"/>
  <c r="Q117" i="9"/>
  <c r="Q116" i="9"/>
  <c r="Q115" i="9"/>
  <c r="Q114" i="9"/>
  <c r="Q113" i="9"/>
  <c r="Q112" i="9"/>
  <c r="Q111" i="9"/>
  <c r="Q110" i="9"/>
  <c r="Q109" i="9"/>
  <c r="Q108" i="9"/>
  <c r="Q107" i="9"/>
  <c r="Q106" i="9"/>
  <c r="Q105" i="9"/>
  <c r="Q104" i="9"/>
  <c r="Q103" i="9"/>
  <c r="Q102" i="9"/>
  <c r="Q101" i="9"/>
  <c r="Q100" i="9"/>
  <c r="Q99" i="9"/>
  <c r="Q98" i="9"/>
  <c r="Q97" i="9"/>
  <c r="Q96" i="9"/>
  <c r="Q95" i="9"/>
  <c r="Q94" i="9"/>
  <c r="Q93" i="9"/>
  <c r="Q92" i="9"/>
  <c r="Q91" i="9"/>
  <c r="Q90" i="9"/>
  <c r="Q89" i="9"/>
  <c r="Q88" i="9"/>
  <c r="Q87" i="9"/>
  <c r="Q86" i="9"/>
  <c r="Q85" i="9"/>
  <c r="Q84" i="9"/>
  <c r="Q83" i="9"/>
  <c r="Q82" i="9"/>
  <c r="Q81" i="9"/>
  <c r="Q80" i="9"/>
  <c r="Q79" i="9"/>
  <c r="Q78" i="9"/>
  <c r="Q77" i="9"/>
  <c r="Q76" i="9"/>
  <c r="Q75" i="9"/>
  <c r="Q74" i="9"/>
  <c r="Q73" i="9"/>
  <c r="Q72" i="9"/>
  <c r="Q71" i="9"/>
  <c r="Q70" i="9"/>
  <c r="Q69" i="9"/>
  <c r="Q68" i="9"/>
  <c r="Q67" i="9"/>
  <c r="Q66" i="9"/>
  <c r="Q65" i="9"/>
  <c r="Q64" i="9"/>
  <c r="Q63" i="9"/>
  <c r="Q62" i="9"/>
  <c r="Q61" i="9"/>
  <c r="Q60" i="9"/>
  <c r="Q59" i="9"/>
  <c r="Q58" i="9"/>
  <c r="Q57" i="9"/>
  <c r="Q56" i="9"/>
  <c r="Q55" i="9"/>
  <c r="Q54" i="9"/>
  <c r="Q53" i="9"/>
  <c r="Q52" i="9"/>
  <c r="Q51" i="9"/>
  <c r="Q50" i="9"/>
  <c r="Q49" i="9"/>
  <c r="Q48" i="9"/>
  <c r="Q47" i="9"/>
  <c r="Q46" i="9"/>
  <c r="Q45" i="9"/>
  <c r="Q44" i="9"/>
  <c r="Q43" i="9"/>
  <c r="Q42" i="9"/>
  <c r="Q41" i="9"/>
  <c r="Q40" i="9"/>
  <c r="Q39" i="9"/>
  <c r="Q38" i="9"/>
  <c r="Q37" i="9"/>
  <c r="Q36" i="9"/>
  <c r="Q35" i="9"/>
  <c r="Q34" i="9"/>
  <c r="Q33" i="9"/>
  <c r="Q32" i="9"/>
  <c r="Q31" i="9"/>
  <c r="Q30" i="9"/>
  <c r="Q29" i="9"/>
  <c r="Q28" i="9"/>
  <c r="Q27" i="9"/>
  <c r="Q26" i="9"/>
  <c r="Q25" i="9"/>
  <c r="Q24" i="9"/>
  <c r="Q23" i="9"/>
  <c r="Q22" i="9"/>
  <c r="Q21" i="9"/>
  <c r="Q20" i="9"/>
  <c r="Q19" i="9"/>
  <c r="Q18" i="9"/>
  <c r="Q17" i="9"/>
  <c r="Q16" i="9"/>
  <c r="Q15" i="9"/>
  <c r="Q14" i="9"/>
  <c r="Q13" i="9"/>
  <c r="Q12" i="9"/>
  <c r="Q11" i="9"/>
  <c r="Q10" i="9"/>
  <c r="Q9" i="9"/>
  <c r="Q8" i="9"/>
  <c r="Q7" i="9"/>
  <c r="Q6" i="9"/>
  <c r="Q5" i="9"/>
  <c r="Q4" i="9"/>
  <c r="H152" i="4" l="1"/>
  <c r="H153" i="4"/>
  <c r="H154" i="4"/>
  <c r="H155" i="4"/>
  <c r="H156" i="4"/>
  <c r="H157" i="4"/>
  <c r="H158" i="4"/>
  <c r="H159" i="4"/>
  <c r="H160" i="4"/>
  <c r="H161" i="4"/>
  <c r="H162" i="4"/>
  <c r="H163" i="4"/>
  <c r="H164" i="4"/>
  <c r="H165" i="4"/>
  <c r="H166" i="4"/>
  <c r="H167" i="4"/>
  <c r="H168" i="4"/>
  <c r="H169" i="4"/>
  <c r="H170" i="4"/>
  <c r="H171" i="4"/>
  <c r="H172" i="4"/>
  <c r="H173" i="4"/>
  <c r="H174" i="4"/>
  <c r="H138" i="4"/>
  <c r="H139" i="4"/>
  <c r="H140" i="4"/>
  <c r="H141" i="4"/>
  <c r="H142" i="4"/>
  <c r="H143" i="4"/>
  <c r="H144" i="4"/>
  <c r="H145" i="4"/>
  <c r="H146" i="4"/>
  <c r="H147" i="4"/>
  <c r="H148" i="4"/>
  <c r="H149" i="4"/>
  <c r="H150" i="4"/>
  <c r="H151" i="4"/>
  <c r="F56" i="2" l="1"/>
  <c r="H4" i="4"/>
  <c r="H5" i="4"/>
  <c r="H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BL5" i="3"/>
  <c r="BM5" i="3"/>
  <c r="BN5" i="3"/>
  <c r="BO5" i="3"/>
  <c r="BL6" i="3"/>
  <c r="BM6" i="3"/>
  <c r="BN6" i="3"/>
  <c r="BO6" i="3"/>
  <c r="BL7" i="3"/>
  <c r="BM7" i="3"/>
  <c r="BN7" i="3"/>
  <c r="BO7" i="3"/>
  <c r="BL8" i="3"/>
  <c r="BM8" i="3"/>
  <c r="BN8" i="3"/>
  <c r="BO8" i="3"/>
  <c r="BL9" i="3"/>
  <c r="BM9" i="3"/>
  <c r="BN9" i="3"/>
  <c r="BO9" i="3"/>
  <c r="BL10" i="3"/>
  <c r="BM10" i="3"/>
  <c r="BN10" i="3"/>
  <c r="BO10" i="3"/>
  <c r="BL11" i="3"/>
  <c r="BM11" i="3"/>
  <c r="BN11" i="3"/>
  <c r="BO11" i="3"/>
  <c r="BL12" i="3"/>
  <c r="BM12" i="3"/>
  <c r="BN12" i="3"/>
  <c r="BO12" i="3"/>
  <c r="BL13" i="3"/>
  <c r="BM13" i="3"/>
  <c r="BN13" i="3"/>
  <c r="BO13" i="3"/>
  <c r="BL14" i="3"/>
  <c r="BM14" i="3"/>
  <c r="BN14" i="3"/>
  <c r="BO14" i="3"/>
  <c r="BL15" i="3"/>
  <c r="BM15" i="3"/>
  <c r="BN15" i="3"/>
  <c r="BO15" i="3"/>
  <c r="BL16" i="3"/>
  <c r="BM16" i="3"/>
  <c r="BN16" i="3"/>
  <c r="BO16" i="3"/>
  <c r="BL17" i="3"/>
  <c r="BM17" i="3"/>
  <c r="BN17" i="3"/>
  <c r="BO17" i="3"/>
  <c r="BL18" i="3"/>
  <c r="BM18" i="3"/>
  <c r="BN18" i="3"/>
  <c r="BO18" i="3"/>
  <c r="BL19" i="3"/>
  <c r="BM19" i="3"/>
  <c r="BN19" i="3"/>
  <c r="BO19" i="3"/>
  <c r="BL21" i="3"/>
  <c r="BM21" i="3"/>
  <c r="BN21" i="3"/>
  <c r="BO21" i="3"/>
  <c r="BL22" i="3"/>
  <c r="BM22" i="3"/>
  <c r="BN22" i="3"/>
  <c r="BO22" i="3"/>
  <c r="BL23" i="3"/>
  <c r="BM23" i="3"/>
  <c r="BN23" i="3"/>
  <c r="BO23" i="3"/>
  <c r="BL24" i="3"/>
  <c r="BM24" i="3"/>
  <c r="BN24" i="3"/>
  <c r="BO24" i="3"/>
  <c r="BL25" i="3"/>
  <c r="BM25" i="3"/>
  <c r="BN25" i="3"/>
  <c r="BO25" i="3"/>
  <c r="BL26" i="3"/>
  <c r="BM26" i="3"/>
  <c r="BN26" i="3"/>
  <c r="BO26" i="3"/>
  <c r="BL27" i="3"/>
  <c r="BM27" i="3"/>
  <c r="BN27" i="3"/>
  <c r="BO27" i="3"/>
  <c r="BL28" i="3"/>
  <c r="BM28" i="3"/>
  <c r="BN28" i="3"/>
  <c r="BO28" i="3"/>
  <c r="BL29" i="3"/>
  <c r="BM29" i="3"/>
  <c r="BN29" i="3"/>
  <c r="BO29" i="3"/>
  <c r="BL30" i="3"/>
  <c r="BM30" i="3"/>
  <c r="BN30" i="3"/>
  <c r="BO30" i="3"/>
  <c r="BL31" i="3"/>
  <c r="BM31" i="3"/>
  <c r="BN31" i="3"/>
  <c r="BO31" i="3"/>
  <c r="BL32" i="3"/>
  <c r="BM32" i="3"/>
  <c r="BN32" i="3"/>
  <c r="BO32" i="3"/>
  <c r="BL33" i="3"/>
  <c r="BM33" i="3"/>
  <c r="BN33" i="3"/>
  <c r="BO33" i="3"/>
  <c r="BL34" i="3"/>
  <c r="BM34" i="3"/>
  <c r="BN34" i="3"/>
  <c r="BO34" i="3"/>
  <c r="BL35" i="3"/>
  <c r="BM35" i="3"/>
  <c r="BN35" i="3"/>
  <c r="BO35" i="3"/>
  <c r="I37" i="3"/>
  <c r="J37" i="3"/>
  <c r="K37" i="3"/>
  <c r="L37" i="3"/>
  <c r="M37" i="3"/>
  <c r="N37" i="3"/>
  <c r="O37" i="3"/>
  <c r="P37" i="3"/>
  <c r="Q37" i="3"/>
  <c r="BM37" i="3" s="1"/>
  <c r="R37" i="3"/>
  <c r="S37" i="3"/>
  <c r="T37" i="3"/>
  <c r="U37" i="3"/>
  <c r="V37" i="3"/>
  <c r="W37" i="3"/>
  <c r="X37" i="3"/>
  <c r="Y37" i="3"/>
  <c r="Z37" i="3"/>
  <c r="AA37" i="3"/>
  <c r="AB37" i="3"/>
  <c r="AC37" i="3"/>
  <c r="AD37" i="3"/>
  <c r="AE37" i="3"/>
  <c r="AF37" i="3"/>
  <c r="AG37" i="3"/>
  <c r="AH37" i="3"/>
  <c r="AI37" i="3"/>
  <c r="AJ37" i="3"/>
  <c r="AK37" i="3"/>
  <c r="AL37" i="3"/>
  <c r="AM37" i="3"/>
  <c r="AN37" i="3"/>
  <c r="AO37" i="3"/>
  <c r="AP37" i="3"/>
  <c r="AQ37" i="3"/>
  <c r="AR37" i="3"/>
  <c r="AS37" i="3"/>
  <c r="AT37" i="3"/>
  <c r="AU37" i="3"/>
  <c r="AV37" i="3"/>
  <c r="AW37" i="3"/>
  <c r="AX37" i="3"/>
  <c r="AY37" i="3"/>
  <c r="BO37" i="3"/>
  <c r="I38" i="3"/>
  <c r="J38" i="3"/>
  <c r="K38" i="3"/>
  <c r="L38" i="3"/>
  <c r="M38" i="3"/>
  <c r="N38" i="3"/>
  <c r="O38" i="3"/>
  <c r="P38" i="3"/>
  <c r="Q38" i="3"/>
  <c r="R38" i="3"/>
  <c r="S38" i="3"/>
  <c r="T38" i="3"/>
  <c r="U38" i="3"/>
  <c r="V38" i="3"/>
  <c r="W38" i="3"/>
  <c r="X38" i="3"/>
  <c r="Y38" i="3"/>
  <c r="Z38" i="3"/>
  <c r="AA38" i="3"/>
  <c r="AB38" i="3"/>
  <c r="AC38" i="3"/>
  <c r="AD38" i="3"/>
  <c r="AE38" i="3"/>
  <c r="AF38" i="3"/>
  <c r="AG38" i="3"/>
  <c r="AH38" i="3"/>
  <c r="AI38" i="3"/>
  <c r="AJ38" i="3"/>
  <c r="AK38" i="3"/>
  <c r="AL38" i="3"/>
  <c r="AM38" i="3"/>
  <c r="AN38" i="3"/>
  <c r="AO38" i="3"/>
  <c r="AP38" i="3"/>
  <c r="AQ38" i="3"/>
  <c r="AR38" i="3"/>
  <c r="AS38" i="3"/>
  <c r="AT38" i="3"/>
  <c r="AU38" i="3"/>
  <c r="AV38" i="3"/>
  <c r="AW38" i="3"/>
  <c r="AX38" i="3"/>
  <c r="AY38" i="3"/>
  <c r="BO38" i="3"/>
  <c r="I39" i="3"/>
  <c r="J39" i="3"/>
  <c r="K39" i="3"/>
  <c r="L39" i="3"/>
  <c r="M39" i="3"/>
  <c r="N39" i="3"/>
  <c r="O39" i="3"/>
  <c r="P39" i="3"/>
  <c r="Q39" i="3"/>
  <c r="R39" i="3"/>
  <c r="S39" i="3"/>
  <c r="T39" i="3"/>
  <c r="U39" i="3"/>
  <c r="V39" i="3"/>
  <c r="W39" i="3"/>
  <c r="X39" i="3"/>
  <c r="Y39" i="3"/>
  <c r="Z39" i="3"/>
  <c r="AA39" i="3"/>
  <c r="AB39" i="3"/>
  <c r="AC39" i="3"/>
  <c r="AD39" i="3"/>
  <c r="AE39" i="3"/>
  <c r="AF39" i="3"/>
  <c r="AG39" i="3"/>
  <c r="AH39" i="3"/>
  <c r="AI39" i="3"/>
  <c r="AJ39" i="3"/>
  <c r="AK39" i="3"/>
  <c r="AL39" i="3"/>
  <c r="AM39" i="3"/>
  <c r="AN39" i="3"/>
  <c r="AO39" i="3"/>
  <c r="AP39" i="3"/>
  <c r="AQ39" i="3"/>
  <c r="AR39" i="3"/>
  <c r="AS39" i="3"/>
  <c r="AT39" i="3"/>
  <c r="AU39" i="3"/>
  <c r="AV39" i="3"/>
  <c r="AW39" i="3"/>
  <c r="AX39" i="3"/>
  <c r="AY39" i="3"/>
  <c r="BO39" i="3"/>
  <c r="I40" i="3"/>
  <c r="J40" i="3"/>
  <c r="K40" i="3"/>
  <c r="L40" i="3"/>
  <c r="M40" i="3"/>
  <c r="N40" i="3"/>
  <c r="O40" i="3"/>
  <c r="P40" i="3"/>
  <c r="Q40" i="3"/>
  <c r="R40" i="3"/>
  <c r="BN40" i="3" s="1"/>
  <c r="S40" i="3"/>
  <c r="T40" i="3"/>
  <c r="U40" i="3"/>
  <c r="V40" i="3"/>
  <c r="W40" i="3"/>
  <c r="X40" i="3"/>
  <c r="Y40" i="3"/>
  <c r="Z40" i="3"/>
  <c r="AA40" i="3"/>
  <c r="AB40" i="3"/>
  <c r="AC40" i="3"/>
  <c r="AD40" i="3"/>
  <c r="AE40" i="3"/>
  <c r="AF40" i="3"/>
  <c r="AG40" i="3"/>
  <c r="AH40" i="3"/>
  <c r="AI40" i="3"/>
  <c r="AJ40" i="3"/>
  <c r="AK40" i="3"/>
  <c r="AL40" i="3"/>
  <c r="AM40" i="3"/>
  <c r="AN40" i="3"/>
  <c r="AO40" i="3"/>
  <c r="AP40" i="3"/>
  <c r="AQ40" i="3"/>
  <c r="AR40" i="3"/>
  <c r="AS40" i="3"/>
  <c r="AT40" i="3"/>
  <c r="AU40" i="3"/>
  <c r="AV40" i="3"/>
  <c r="AW40" i="3"/>
  <c r="AX40" i="3"/>
  <c r="AY40" i="3"/>
  <c r="BO40" i="3"/>
  <c r="I41" i="3"/>
  <c r="J41" i="3"/>
  <c r="K41" i="3"/>
  <c r="L41" i="3"/>
  <c r="M41" i="3"/>
  <c r="N41" i="3"/>
  <c r="O41" i="3"/>
  <c r="P41" i="3"/>
  <c r="Q41" i="3"/>
  <c r="R41" i="3"/>
  <c r="S41" i="3"/>
  <c r="T41" i="3"/>
  <c r="U41" i="3"/>
  <c r="V41" i="3"/>
  <c r="W41" i="3"/>
  <c r="X41" i="3"/>
  <c r="Y41" i="3"/>
  <c r="Z41" i="3"/>
  <c r="AA41" i="3"/>
  <c r="AB41" i="3"/>
  <c r="AC41" i="3"/>
  <c r="AD41" i="3"/>
  <c r="AE41" i="3"/>
  <c r="AF41" i="3"/>
  <c r="AG41" i="3"/>
  <c r="AH41" i="3"/>
  <c r="AI41" i="3"/>
  <c r="AJ41" i="3"/>
  <c r="AK41" i="3"/>
  <c r="AL41" i="3"/>
  <c r="AM41" i="3"/>
  <c r="AN41" i="3"/>
  <c r="AO41" i="3"/>
  <c r="AP41" i="3"/>
  <c r="AQ41" i="3"/>
  <c r="AR41" i="3"/>
  <c r="AS41" i="3"/>
  <c r="AT41" i="3"/>
  <c r="AU41" i="3"/>
  <c r="AV41" i="3"/>
  <c r="AW41" i="3"/>
  <c r="AX41" i="3"/>
  <c r="AY41" i="3"/>
  <c r="BO41" i="3"/>
  <c r="I42" i="3"/>
  <c r="J42" i="3"/>
  <c r="BL42" i="3" s="1"/>
  <c r="K42" i="3"/>
  <c r="L42" i="3"/>
  <c r="M42" i="3"/>
  <c r="N42" i="3"/>
  <c r="O42" i="3"/>
  <c r="P42" i="3"/>
  <c r="Q42" i="3"/>
  <c r="R42" i="3"/>
  <c r="S42" i="3"/>
  <c r="T42" i="3"/>
  <c r="U42" i="3"/>
  <c r="V42" i="3"/>
  <c r="W42" i="3"/>
  <c r="X42" i="3"/>
  <c r="Y42" i="3"/>
  <c r="Z42" i="3"/>
  <c r="AA42" i="3"/>
  <c r="AB42" i="3"/>
  <c r="AC42" i="3"/>
  <c r="AD42" i="3"/>
  <c r="AE42" i="3"/>
  <c r="AF42" i="3"/>
  <c r="AG42" i="3"/>
  <c r="AH42" i="3"/>
  <c r="AI42" i="3"/>
  <c r="AJ42" i="3"/>
  <c r="AK42" i="3"/>
  <c r="AL42" i="3"/>
  <c r="AM42" i="3"/>
  <c r="AN42" i="3"/>
  <c r="AO42" i="3"/>
  <c r="AP42" i="3"/>
  <c r="AQ42" i="3"/>
  <c r="AR42" i="3"/>
  <c r="AS42" i="3"/>
  <c r="AT42" i="3"/>
  <c r="AU42" i="3"/>
  <c r="AV42" i="3"/>
  <c r="AW42" i="3"/>
  <c r="AX42" i="3"/>
  <c r="AY42" i="3"/>
  <c r="BO42" i="3"/>
  <c r="I43" i="3"/>
  <c r="J43" i="3"/>
  <c r="K43" i="3"/>
  <c r="L43" i="3"/>
  <c r="M43" i="3"/>
  <c r="N43" i="3"/>
  <c r="O43" i="3"/>
  <c r="P43" i="3"/>
  <c r="Q43" i="3"/>
  <c r="R43" i="3"/>
  <c r="S43" i="3"/>
  <c r="T43" i="3"/>
  <c r="U43" i="3"/>
  <c r="V43" i="3"/>
  <c r="W43" i="3"/>
  <c r="X43" i="3"/>
  <c r="Y43" i="3"/>
  <c r="Z43" i="3"/>
  <c r="AA43" i="3"/>
  <c r="AB43" i="3"/>
  <c r="AC43" i="3"/>
  <c r="AD43" i="3"/>
  <c r="AE43" i="3"/>
  <c r="AF43" i="3"/>
  <c r="AG43" i="3"/>
  <c r="AH43" i="3"/>
  <c r="AI43" i="3"/>
  <c r="AJ43" i="3"/>
  <c r="AK43" i="3"/>
  <c r="AL43" i="3"/>
  <c r="AM43" i="3"/>
  <c r="AN43" i="3"/>
  <c r="AO43" i="3"/>
  <c r="AP43" i="3"/>
  <c r="AQ43" i="3"/>
  <c r="AR43" i="3"/>
  <c r="AS43" i="3"/>
  <c r="AT43" i="3"/>
  <c r="AU43" i="3"/>
  <c r="AV43" i="3"/>
  <c r="AW43" i="3"/>
  <c r="AX43" i="3"/>
  <c r="AY43" i="3"/>
  <c r="BO43" i="3"/>
  <c r="I44" i="3"/>
  <c r="J44" i="3"/>
  <c r="BL44" i="3" s="1"/>
  <c r="K44" i="3"/>
  <c r="L44" i="3"/>
  <c r="M44" i="3"/>
  <c r="N44" i="3"/>
  <c r="O44" i="3"/>
  <c r="P44" i="3"/>
  <c r="Q44" i="3"/>
  <c r="R44" i="3"/>
  <c r="S44" i="3"/>
  <c r="T44" i="3"/>
  <c r="U44" i="3"/>
  <c r="V44" i="3"/>
  <c r="W44" i="3"/>
  <c r="X44" i="3"/>
  <c r="Y44" i="3"/>
  <c r="Z44" i="3"/>
  <c r="AA44" i="3"/>
  <c r="AB44" i="3"/>
  <c r="AC44" i="3"/>
  <c r="AD44" i="3"/>
  <c r="AE44" i="3"/>
  <c r="AF44" i="3"/>
  <c r="AG44" i="3"/>
  <c r="AH44" i="3"/>
  <c r="AI44" i="3"/>
  <c r="AJ44" i="3"/>
  <c r="AK44" i="3"/>
  <c r="AL44" i="3"/>
  <c r="AM44" i="3"/>
  <c r="AN44" i="3"/>
  <c r="AO44" i="3"/>
  <c r="AP44" i="3"/>
  <c r="AQ44" i="3"/>
  <c r="AR44" i="3"/>
  <c r="AS44" i="3"/>
  <c r="AT44" i="3"/>
  <c r="AU44" i="3"/>
  <c r="AV44" i="3"/>
  <c r="AW44" i="3"/>
  <c r="AX44" i="3"/>
  <c r="AY44" i="3"/>
  <c r="BO44" i="3"/>
  <c r="I45" i="3"/>
  <c r="J45" i="3"/>
  <c r="K45" i="3"/>
  <c r="L45" i="3"/>
  <c r="M45" i="3"/>
  <c r="N45" i="3"/>
  <c r="O45" i="3"/>
  <c r="P45" i="3"/>
  <c r="Q45" i="3"/>
  <c r="R45" i="3"/>
  <c r="S45" i="3"/>
  <c r="T45" i="3"/>
  <c r="U45" i="3"/>
  <c r="V45" i="3"/>
  <c r="W45" i="3"/>
  <c r="X45" i="3"/>
  <c r="Y45" i="3"/>
  <c r="Z45" i="3"/>
  <c r="AA45" i="3"/>
  <c r="AB45" i="3"/>
  <c r="AC45" i="3"/>
  <c r="AD45" i="3"/>
  <c r="AE45" i="3"/>
  <c r="AF45" i="3"/>
  <c r="AG45" i="3"/>
  <c r="AH45" i="3"/>
  <c r="AI45" i="3"/>
  <c r="AJ45" i="3"/>
  <c r="AK45" i="3"/>
  <c r="AL45" i="3"/>
  <c r="AM45" i="3"/>
  <c r="AN45" i="3"/>
  <c r="AO45" i="3"/>
  <c r="AP45" i="3"/>
  <c r="AQ45" i="3"/>
  <c r="AR45" i="3"/>
  <c r="AS45" i="3"/>
  <c r="AT45" i="3"/>
  <c r="AU45" i="3"/>
  <c r="AV45" i="3"/>
  <c r="AW45" i="3"/>
  <c r="AX45" i="3"/>
  <c r="AY45" i="3"/>
  <c r="BO45" i="3"/>
  <c r="I46" i="3"/>
  <c r="J46" i="3"/>
  <c r="BL46" i="3" s="1"/>
  <c r="K46" i="3"/>
  <c r="L46" i="3"/>
  <c r="M46" i="3"/>
  <c r="N46" i="3"/>
  <c r="O46" i="3"/>
  <c r="P46" i="3"/>
  <c r="Q46" i="3"/>
  <c r="R46" i="3"/>
  <c r="BN46" i="3" s="1"/>
  <c r="S46" i="3"/>
  <c r="T46" i="3"/>
  <c r="U46" i="3"/>
  <c r="V46" i="3"/>
  <c r="W46" i="3"/>
  <c r="X46" i="3"/>
  <c r="Y46" i="3"/>
  <c r="Z46" i="3"/>
  <c r="AA46" i="3"/>
  <c r="AB46" i="3"/>
  <c r="AC46" i="3"/>
  <c r="AD46" i="3"/>
  <c r="AE46" i="3"/>
  <c r="AF46" i="3"/>
  <c r="AG46" i="3"/>
  <c r="AH46" i="3"/>
  <c r="AI46" i="3"/>
  <c r="AJ46" i="3"/>
  <c r="AK46" i="3"/>
  <c r="AL46" i="3"/>
  <c r="AM46" i="3"/>
  <c r="AN46" i="3"/>
  <c r="AO46" i="3"/>
  <c r="AP46" i="3"/>
  <c r="AQ46" i="3"/>
  <c r="AR46" i="3"/>
  <c r="AS46" i="3"/>
  <c r="AT46" i="3"/>
  <c r="AU46" i="3"/>
  <c r="AV46" i="3"/>
  <c r="AW46" i="3"/>
  <c r="AX46" i="3"/>
  <c r="AY46" i="3"/>
  <c r="BO46" i="3"/>
  <c r="I47" i="3"/>
  <c r="J47" i="3"/>
  <c r="K47" i="3"/>
  <c r="L47" i="3"/>
  <c r="M47" i="3"/>
  <c r="N47" i="3"/>
  <c r="O47" i="3"/>
  <c r="BL47" i="3" s="1"/>
  <c r="P47" i="3"/>
  <c r="Q47" i="3"/>
  <c r="R47" i="3"/>
  <c r="S47" i="3"/>
  <c r="T47" i="3"/>
  <c r="U47" i="3"/>
  <c r="V47" i="3"/>
  <c r="W47" i="3"/>
  <c r="X47" i="3"/>
  <c r="Y47" i="3"/>
  <c r="Z47" i="3"/>
  <c r="AA47" i="3"/>
  <c r="AB47" i="3"/>
  <c r="AC47" i="3"/>
  <c r="AD47" i="3"/>
  <c r="AE47" i="3"/>
  <c r="AF47" i="3"/>
  <c r="AG47" i="3"/>
  <c r="AH47" i="3"/>
  <c r="AI47" i="3"/>
  <c r="AJ47" i="3"/>
  <c r="AK47" i="3"/>
  <c r="AL47" i="3"/>
  <c r="AM47" i="3"/>
  <c r="AN47" i="3"/>
  <c r="AO47" i="3"/>
  <c r="AP47" i="3"/>
  <c r="AQ47" i="3"/>
  <c r="AR47" i="3"/>
  <c r="AS47" i="3"/>
  <c r="AT47" i="3"/>
  <c r="AU47" i="3"/>
  <c r="AV47" i="3"/>
  <c r="AW47" i="3"/>
  <c r="AX47" i="3"/>
  <c r="AY47" i="3"/>
  <c r="BO47" i="3"/>
  <c r="I48" i="3"/>
  <c r="J48" i="3"/>
  <c r="K48" i="3"/>
  <c r="L48" i="3"/>
  <c r="M48" i="3"/>
  <c r="N48" i="3"/>
  <c r="O48" i="3"/>
  <c r="P48" i="3"/>
  <c r="Q48" i="3"/>
  <c r="R48" i="3"/>
  <c r="S48" i="3"/>
  <c r="T48" i="3"/>
  <c r="U48" i="3"/>
  <c r="V48" i="3"/>
  <c r="W48" i="3"/>
  <c r="X48" i="3"/>
  <c r="Y48" i="3"/>
  <c r="Z48" i="3"/>
  <c r="AA48" i="3"/>
  <c r="AB48" i="3"/>
  <c r="AC48" i="3"/>
  <c r="AD48" i="3"/>
  <c r="AE48" i="3"/>
  <c r="AF48" i="3"/>
  <c r="AG48" i="3"/>
  <c r="AH48" i="3"/>
  <c r="AI48" i="3"/>
  <c r="AJ48" i="3"/>
  <c r="AK48" i="3"/>
  <c r="AL48" i="3"/>
  <c r="AM48" i="3"/>
  <c r="AN48" i="3"/>
  <c r="AO48" i="3"/>
  <c r="AP48" i="3"/>
  <c r="AQ48" i="3"/>
  <c r="AR48" i="3"/>
  <c r="AS48" i="3"/>
  <c r="AT48" i="3"/>
  <c r="AU48" i="3"/>
  <c r="AV48" i="3"/>
  <c r="AW48" i="3"/>
  <c r="AX48" i="3"/>
  <c r="AY48" i="3"/>
  <c r="BO48" i="3"/>
  <c r="I49" i="3"/>
  <c r="J49" i="3"/>
  <c r="K49" i="3"/>
  <c r="L49" i="3"/>
  <c r="M49" i="3"/>
  <c r="N49" i="3"/>
  <c r="O49" i="3"/>
  <c r="P49" i="3"/>
  <c r="Q49" i="3"/>
  <c r="R49" i="3"/>
  <c r="S49" i="3"/>
  <c r="T49" i="3"/>
  <c r="U49" i="3"/>
  <c r="V49" i="3"/>
  <c r="W49" i="3"/>
  <c r="X49" i="3"/>
  <c r="Y49" i="3"/>
  <c r="Z49" i="3"/>
  <c r="AA49" i="3"/>
  <c r="AB49" i="3"/>
  <c r="AC49" i="3"/>
  <c r="AD49" i="3"/>
  <c r="AE49" i="3"/>
  <c r="AF49" i="3"/>
  <c r="AG49" i="3"/>
  <c r="AH49" i="3"/>
  <c r="AI49" i="3"/>
  <c r="AJ49" i="3"/>
  <c r="AK49" i="3"/>
  <c r="AL49" i="3"/>
  <c r="AM49" i="3"/>
  <c r="AN49" i="3"/>
  <c r="AO49" i="3"/>
  <c r="AP49" i="3"/>
  <c r="AQ49" i="3"/>
  <c r="AR49" i="3"/>
  <c r="AS49" i="3"/>
  <c r="AT49" i="3"/>
  <c r="AU49" i="3"/>
  <c r="AV49" i="3"/>
  <c r="AW49" i="3"/>
  <c r="AX49" i="3"/>
  <c r="AY49" i="3"/>
  <c r="BO49" i="3"/>
  <c r="I50" i="3"/>
  <c r="J50" i="3"/>
  <c r="K50" i="3"/>
  <c r="L50" i="3"/>
  <c r="M50" i="3"/>
  <c r="N50" i="3"/>
  <c r="O50" i="3"/>
  <c r="P50" i="3"/>
  <c r="Q50" i="3"/>
  <c r="R50" i="3"/>
  <c r="S50" i="3"/>
  <c r="T50" i="3"/>
  <c r="U50" i="3"/>
  <c r="V50" i="3"/>
  <c r="W50" i="3"/>
  <c r="X50" i="3"/>
  <c r="Y50" i="3"/>
  <c r="Z50" i="3"/>
  <c r="AA50" i="3"/>
  <c r="AB50" i="3"/>
  <c r="AC50" i="3"/>
  <c r="AD50" i="3"/>
  <c r="AE50" i="3"/>
  <c r="AF50" i="3"/>
  <c r="AG50" i="3"/>
  <c r="AH50" i="3"/>
  <c r="AI50" i="3"/>
  <c r="AJ50" i="3"/>
  <c r="AK50" i="3"/>
  <c r="AL50" i="3"/>
  <c r="AM50" i="3"/>
  <c r="AN50" i="3"/>
  <c r="AO50" i="3"/>
  <c r="AP50" i="3"/>
  <c r="AQ50" i="3"/>
  <c r="AR50" i="3"/>
  <c r="AS50" i="3"/>
  <c r="AT50" i="3"/>
  <c r="AU50" i="3"/>
  <c r="AV50" i="3"/>
  <c r="AW50" i="3"/>
  <c r="AX50" i="3"/>
  <c r="AY50" i="3"/>
  <c r="BO50" i="3"/>
  <c r="I51" i="3"/>
  <c r="J51" i="3"/>
  <c r="K51" i="3"/>
  <c r="L51" i="3"/>
  <c r="M51" i="3"/>
  <c r="N51" i="3"/>
  <c r="O51" i="3"/>
  <c r="P51" i="3"/>
  <c r="Q51" i="3"/>
  <c r="R51" i="3"/>
  <c r="S51" i="3"/>
  <c r="T51" i="3"/>
  <c r="U51" i="3"/>
  <c r="V51" i="3"/>
  <c r="W51" i="3"/>
  <c r="X51" i="3"/>
  <c r="Y51" i="3"/>
  <c r="Z51" i="3"/>
  <c r="AA51" i="3"/>
  <c r="AB51" i="3"/>
  <c r="AC51" i="3"/>
  <c r="AD51" i="3"/>
  <c r="AE51" i="3"/>
  <c r="AF51" i="3"/>
  <c r="AG51" i="3"/>
  <c r="AH51" i="3"/>
  <c r="AI51" i="3"/>
  <c r="AJ51" i="3"/>
  <c r="AK51" i="3"/>
  <c r="AL51" i="3"/>
  <c r="AM51" i="3"/>
  <c r="AN51" i="3"/>
  <c r="AO51" i="3"/>
  <c r="AP51" i="3"/>
  <c r="AQ51" i="3"/>
  <c r="AR51" i="3"/>
  <c r="AS51" i="3"/>
  <c r="AT51" i="3"/>
  <c r="AU51" i="3"/>
  <c r="AV51" i="3"/>
  <c r="AW51" i="3"/>
  <c r="AX51" i="3"/>
  <c r="AY51" i="3"/>
  <c r="BO51" i="3"/>
  <c r="I53" i="3"/>
  <c r="J53" i="3"/>
  <c r="K53" i="3"/>
  <c r="L53" i="3"/>
  <c r="M53" i="3"/>
  <c r="N53" i="3"/>
  <c r="O53" i="3"/>
  <c r="P53" i="3"/>
  <c r="Q53" i="3"/>
  <c r="R53" i="3"/>
  <c r="S53" i="3"/>
  <c r="T53" i="3"/>
  <c r="U53" i="3"/>
  <c r="V53" i="3"/>
  <c r="W53" i="3"/>
  <c r="X53" i="3"/>
  <c r="Y53" i="3"/>
  <c r="Z53" i="3"/>
  <c r="AA53" i="3"/>
  <c r="AB53" i="3"/>
  <c r="AC53" i="3"/>
  <c r="AD53" i="3"/>
  <c r="AE53" i="3"/>
  <c r="AF53" i="3"/>
  <c r="AG53" i="3"/>
  <c r="AH53" i="3"/>
  <c r="AI53" i="3"/>
  <c r="AJ53" i="3"/>
  <c r="AK53" i="3"/>
  <c r="AL53" i="3"/>
  <c r="AM53" i="3"/>
  <c r="AN53" i="3"/>
  <c r="AO53" i="3"/>
  <c r="AP53" i="3"/>
  <c r="AQ53" i="3"/>
  <c r="AR53" i="3"/>
  <c r="AS53" i="3"/>
  <c r="AT53" i="3"/>
  <c r="AU53" i="3"/>
  <c r="AV53" i="3"/>
  <c r="AW53" i="3"/>
  <c r="AX53" i="3"/>
  <c r="AY53" i="3"/>
  <c r="I54" i="3"/>
  <c r="J54" i="3"/>
  <c r="K54" i="3"/>
  <c r="L54" i="3"/>
  <c r="M54" i="3"/>
  <c r="N54" i="3"/>
  <c r="O54" i="3"/>
  <c r="P54" i="3"/>
  <c r="Q54" i="3"/>
  <c r="R54" i="3"/>
  <c r="S54" i="3"/>
  <c r="T54" i="3"/>
  <c r="U54" i="3"/>
  <c r="V54" i="3"/>
  <c r="W54" i="3"/>
  <c r="X54" i="3"/>
  <c r="Y54" i="3"/>
  <c r="Z54" i="3"/>
  <c r="AA54" i="3"/>
  <c r="AB54" i="3"/>
  <c r="AC54" i="3"/>
  <c r="AD54" i="3"/>
  <c r="AE54" i="3"/>
  <c r="AF54" i="3"/>
  <c r="AG54" i="3"/>
  <c r="AH54" i="3"/>
  <c r="AI54" i="3"/>
  <c r="AJ54" i="3"/>
  <c r="AK54" i="3"/>
  <c r="AL54" i="3"/>
  <c r="AM54" i="3"/>
  <c r="AN54" i="3"/>
  <c r="AO54" i="3"/>
  <c r="AP54" i="3"/>
  <c r="AQ54" i="3"/>
  <c r="AR54" i="3"/>
  <c r="AS54" i="3"/>
  <c r="AT54" i="3"/>
  <c r="AU54" i="3"/>
  <c r="AV54" i="3"/>
  <c r="AW54" i="3"/>
  <c r="AX54" i="3"/>
  <c r="AY54" i="3"/>
  <c r="I55" i="3"/>
  <c r="J55" i="3"/>
  <c r="K55" i="3"/>
  <c r="L55" i="3"/>
  <c r="M55" i="3"/>
  <c r="N55" i="3"/>
  <c r="O55" i="3"/>
  <c r="P55" i="3"/>
  <c r="Q55" i="3"/>
  <c r="R55" i="3"/>
  <c r="S55" i="3"/>
  <c r="T55" i="3"/>
  <c r="U55" i="3"/>
  <c r="V55" i="3"/>
  <c r="W55" i="3"/>
  <c r="X55" i="3"/>
  <c r="Y55" i="3"/>
  <c r="Z55" i="3"/>
  <c r="AA55" i="3"/>
  <c r="AB55" i="3"/>
  <c r="AC55" i="3"/>
  <c r="AD55" i="3"/>
  <c r="AE55" i="3"/>
  <c r="AF55" i="3"/>
  <c r="AG55" i="3"/>
  <c r="AH55" i="3"/>
  <c r="AI55" i="3"/>
  <c r="AJ55" i="3"/>
  <c r="AK55" i="3"/>
  <c r="AL55" i="3"/>
  <c r="AM55" i="3"/>
  <c r="AN55" i="3"/>
  <c r="AO55" i="3"/>
  <c r="AP55" i="3"/>
  <c r="AQ55" i="3"/>
  <c r="AR55" i="3"/>
  <c r="AS55" i="3"/>
  <c r="AT55" i="3"/>
  <c r="AU55" i="3"/>
  <c r="AV55" i="3"/>
  <c r="AW55" i="3"/>
  <c r="AX55" i="3"/>
  <c r="AY55" i="3"/>
  <c r="I56" i="3"/>
  <c r="J56" i="3"/>
  <c r="K56" i="3"/>
  <c r="L56" i="3"/>
  <c r="M56" i="3"/>
  <c r="N56" i="3"/>
  <c r="O56" i="3"/>
  <c r="P56" i="3"/>
  <c r="Q56" i="3"/>
  <c r="R56" i="3"/>
  <c r="S56" i="3"/>
  <c r="T56" i="3"/>
  <c r="U56" i="3"/>
  <c r="V56" i="3"/>
  <c r="W56" i="3"/>
  <c r="X56" i="3"/>
  <c r="Y56" i="3"/>
  <c r="Z56" i="3"/>
  <c r="AA56" i="3"/>
  <c r="AB56" i="3"/>
  <c r="AC56" i="3"/>
  <c r="AD56" i="3"/>
  <c r="AE56" i="3"/>
  <c r="AF56" i="3"/>
  <c r="AG56" i="3"/>
  <c r="AH56" i="3"/>
  <c r="AI56" i="3"/>
  <c r="AJ56" i="3"/>
  <c r="AK56" i="3"/>
  <c r="AL56" i="3"/>
  <c r="AM56" i="3"/>
  <c r="AN56" i="3"/>
  <c r="AO56" i="3"/>
  <c r="AP56" i="3"/>
  <c r="AQ56" i="3"/>
  <c r="AR56" i="3"/>
  <c r="AS56" i="3"/>
  <c r="AT56" i="3"/>
  <c r="AU56" i="3"/>
  <c r="AV56" i="3"/>
  <c r="AW56" i="3"/>
  <c r="AX56" i="3"/>
  <c r="AY56" i="3"/>
  <c r="I57" i="3"/>
  <c r="J57" i="3"/>
  <c r="K57" i="3"/>
  <c r="L57" i="3"/>
  <c r="M57" i="3"/>
  <c r="N57" i="3"/>
  <c r="O57" i="3"/>
  <c r="P57" i="3"/>
  <c r="Q57" i="3"/>
  <c r="R57" i="3"/>
  <c r="S57" i="3"/>
  <c r="T57" i="3"/>
  <c r="U57" i="3"/>
  <c r="V57" i="3"/>
  <c r="W57" i="3"/>
  <c r="X57" i="3"/>
  <c r="Y57" i="3"/>
  <c r="Z57" i="3"/>
  <c r="AA57" i="3"/>
  <c r="AB57" i="3"/>
  <c r="AC57" i="3"/>
  <c r="AD57" i="3"/>
  <c r="AE57" i="3"/>
  <c r="AF57" i="3"/>
  <c r="AG57" i="3"/>
  <c r="AH57" i="3"/>
  <c r="AI57" i="3"/>
  <c r="AJ57" i="3"/>
  <c r="AK57" i="3"/>
  <c r="AL57" i="3"/>
  <c r="AM57" i="3"/>
  <c r="AN57" i="3"/>
  <c r="AO57" i="3"/>
  <c r="AP57" i="3"/>
  <c r="AQ57" i="3"/>
  <c r="AR57" i="3"/>
  <c r="AS57" i="3"/>
  <c r="AT57" i="3"/>
  <c r="AU57" i="3"/>
  <c r="AV57" i="3"/>
  <c r="AW57" i="3"/>
  <c r="AX57" i="3"/>
  <c r="AY57" i="3"/>
  <c r="I58" i="3"/>
  <c r="J58" i="3"/>
  <c r="K58" i="3"/>
  <c r="L58" i="3"/>
  <c r="M58" i="3"/>
  <c r="N58" i="3"/>
  <c r="O58" i="3"/>
  <c r="P58" i="3"/>
  <c r="Q58" i="3"/>
  <c r="BM58" i="3" s="1"/>
  <c r="R58" i="3"/>
  <c r="S58" i="3"/>
  <c r="T58" i="3"/>
  <c r="U58" i="3"/>
  <c r="V58" i="3"/>
  <c r="W58" i="3"/>
  <c r="X58" i="3"/>
  <c r="Y58" i="3"/>
  <c r="Z58" i="3"/>
  <c r="AA58" i="3"/>
  <c r="AB58" i="3"/>
  <c r="AC58" i="3"/>
  <c r="AD58" i="3"/>
  <c r="AE58" i="3"/>
  <c r="AF58" i="3"/>
  <c r="AG58" i="3"/>
  <c r="AH58" i="3"/>
  <c r="AI58" i="3"/>
  <c r="AJ58" i="3"/>
  <c r="AK58" i="3"/>
  <c r="AL58" i="3"/>
  <c r="AM58" i="3"/>
  <c r="AN58" i="3"/>
  <c r="AO58" i="3"/>
  <c r="AP58" i="3"/>
  <c r="AQ58" i="3"/>
  <c r="AR58" i="3"/>
  <c r="AS58" i="3"/>
  <c r="AT58" i="3"/>
  <c r="AU58" i="3"/>
  <c r="AV58" i="3"/>
  <c r="AW58" i="3"/>
  <c r="AX58" i="3"/>
  <c r="AY58" i="3"/>
  <c r="I59" i="3"/>
  <c r="J59" i="3"/>
  <c r="K59" i="3"/>
  <c r="L59" i="3"/>
  <c r="M59" i="3"/>
  <c r="N59" i="3"/>
  <c r="O59" i="3"/>
  <c r="P59" i="3"/>
  <c r="Q59" i="3"/>
  <c r="R59" i="3"/>
  <c r="S59" i="3"/>
  <c r="T59" i="3"/>
  <c r="U59" i="3"/>
  <c r="V59" i="3"/>
  <c r="W59" i="3"/>
  <c r="X59" i="3"/>
  <c r="Y59" i="3"/>
  <c r="Z59" i="3"/>
  <c r="AA59" i="3"/>
  <c r="AB59" i="3"/>
  <c r="AC59" i="3"/>
  <c r="AD59" i="3"/>
  <c r="AE59" i="3"/>
  <c r="AF59" i="3"/>
  <c r="AG59" i="3"/>
  <c r="AH59" i="3"/>
  <c r="AI59" i="3"/>
  <c r="AJ59" i="3"/>
  <c r="AK59" i="3"/>
  <c r="AL59" i="3"/>
  <c r="AM59" i="3"/>
  <c r="AN59" i="3"/>
  <c r="AO59" i="3"/>
  <c r="AP59" i="3"/>
  <c r="AQ59" i="3"/>
  <c r="AR59" i="3"/>
  <c r="AS59" i="3"/>
  <c r="AT59" i="3"/>
  <c r="AU59" i="3"/>
  <c r="AV59" i="3"/>
  <c r="AW59" i="3"/>
  <c r="AX59" i="3"/>
  <c r="AY59" i="3"/>
  <c r="I60" i="3"/>
  <c r="J60" i="3"/>
  <c r="K60" i="3"/>
  <c r="L60" i="3"/>
  <c r="M60" i="3"/>
  <c r="N60" i="3"/>
  <c r="O60" i="3"/>
  <c r="P60" i="3"/>
  <c r="Q60" i="3"/>
  <c r="R60" i="3"/>
  <c r="S60" i="3"/>
  <c r="T60" i="3"/>
  <c r="U60" i="3"/>
  <c r="V60" i="3"/>
  <c r="W60" i="3"/>
  <c r="X60" i="3"/>
  <c r="Y60" i="3"/>
  <c r="Z60" i="3"/>
  <c r="AA60" i="3"/>
  <c r="AB60" i="3"/>
  <c r="AC60" i="3"/>
  <c r="AD60" i="3"/>
  <c r="AE60" i="3"/>
  <c r="AF60" i="3"/>
  <c r="AG60" i="3"/>
  <c r="AH60" i="3"/>
  <c r="AI60" i="3"/>
  <c r="AJ60" i="3"/>
  <c r="AK60" i="3"/>
  <c r="AL60" i="3"/>
  <c r="AM60" i="3"/>
  <c r="AN60" i="3"/>
  <c r="AO60" i="3"/>
  <c r="AP60" i="3"/>
  <c r="AQ60" i="3"/>
  <c r="AR60" i="3"/>
  <c r="AS60" i="3"/>
  <c r="AT60" i="3"/>
  <c r="AU60" i="3"/>
  <c r="AV60" i="3"/>
  <c r="AW60" i="3"/>
  <c r="AX60" i="3"/>
  <c r="AY60" i="3"/>
  <c r="I61" i="3"/>
  <c r="J61" i="3"/>
  <c r="K61" i="3"/>
  <c r="L61" i="3"/>
  <c r="M61" i="3"/>
  <c r="N61" i="3"/>
  <c r="O61" i="3"/>
  <c r="P61" i="3"/>
  <c r="Q61" i="3"/>
  <c r="R61" i="3"/>
  <c r="S61" i="3"/>
  <c r="T61" i="3"/>
  <c r="U61" i="3"/>
  <c r="V61" i="3"/>
  <c r="W61" i="3"/>
  <c r="X61" i="3"/>
  <c r="Y61" i="3"/>
  <c r="Z61" i="3"/>
  <c r="AA61" i="3"/>
  <c r="AB61" i="3"/>
  <c r="AC61" i="3"/>
  <c r="AD61" i="3"/>
  <c r="AE61" i="3"/>
  <c r="AF61" i="3"/>
  <c r="AG61" i="3"/>
  <c r="AH61" i="3"/>
  <c r="AI61" i="3"/>
  <c r="AJ61" i="3"/>
  <c r="AK61" i="3"/>
  <c r="AL61" i="3"/>
  <c r="AM61" i="3"/>
  <c r="AN61" i="3"/>
  <c r="AO61" i="3"/>
  <c r="AP61" i="3"/>
  <c r="AQ61" i="3"/>
  <c r="AR61" i="3"/>
  <c r="AS61" i="3"/>
  <c r="AT61" i="3"/>
  <c r="AU61" i="3"/>
  <c r="AV61" i="3"/>
  <c r="AW61" i="3"/>
  <c r="AX61" i="3"/>
  <c r="AY61" i="3"/>
  <c r="I62" i="3"/>
  <c r="J62" i="3"/>
  <c r="K62" i="3"/>
  <c r="L62" i="3"/>
  <c r="M62" i="3"/>
  <c r="N62" i="3"/>
  <c r="O62" i="3"/>
  <c r="P62" i="3"/>
  <c r="Q62" i="3"/>
  <c r="R62" i="3"/>
  <c r="S62" i="3"/>
  <c r="T62" i="3"/>
  <c r="U62" i="3"/>
  <c r="V62" i="3"/>
  <c r="W62" i="3"/>
  <c r="X62" i="3"/>
  <c r="Y62" i="3"/>
  <c r="Z62" i="3"/>
  <c r="AA62" i="3"/>
  <c r="AB62" i="3"/>
  <c r="AC62" i="3"/>
  <c r="AD62" i="3"/>
  <c r="AE62" i="3"/>
  <c r="AF62" i="3"/>
  <c r="AG62" i="3"/>
  <c r="AH62" i="3"/>
  <c r="AI62" i="3"/>
  <c r="AJ62" i="3"/>
  <c r="AK62" i="3"/>
  <c r="AL62" i="3"/>
  <c r="AM62" i="3"/>
  <c r="AN62" i="3"/>
  <c r="AO62" i="3"/>
  <c r="AP62" i="3"/>
  <c r="AQ62" i="3"/>
  <c r="AR62" i="3"/>
  <c r="AS62" i="3"/>
  <c r="AT62" i="3"/>
  <c r="AU62" i="3"/>
  <c r="AV62" i="3"/>
  <c r="AW62" i="3"/>
  <c r="AX62" i="3"/>
  <c r="AY62" i="3"/>
  <c r="I63" i="3"/>
  <c r="J63" i="3"/>
  <c r="K63" i="3"/>
  <c r="L63" i="3"/>
  <c r="M63" i="3"/>
  <c r="N63" i="3"/>
  <c r="O63" i="3"/>
  <c r="P63" i="3"/>
  <c r="Q63" i="3"/>
  <c r="R63" i="3"/>
  <c r="S63" i="3"/>
  <c r="T63" i="3"/>
  <c r="U63" i="3"/>
  <c r="V63" i="3"/>
  <c r="W63" i="3"/>
  <c r="X63" i="3"/>
  <c r="Y63" i="3"/>
  <c r="Z63" i="3"/>
  <c r="AA63" i="3"/>
  <c r="AB63" i="3"/>
  <c r="AC63" i="3"/>
  <c r="AD63" i="3"/>
  <c r="AE63" i="3"/>
  <c r="AF63" i="3"/>
  <c r="AG63" i="3"/>
  <c r="AH63" i="3"/>
  <c r="AI63" i="3"/>
  <c r="AJ63" i="3"/>
  <c r="AK63" i="3"/>
  <c r="AL63" i="3"/>
  <c r="AM63" i="3"/>
  <c r="AN63" i="3"/>
  <c r="AO63" i="3"/>
  <c r="AP63" i="3"/>
  <c r="AQ63" i="3"/>
  <c r="AR63" i="3"/>
  <c r="AS63" i="3"/>
  <c r="AT63" i="3"/>
  <c r="AU63" i="3"/>
  <c r="AV63" i="3"/>
  <c r="AW63" i="3"/>
  <c r="AX63" i="3"/>
  <c r="AY63" i="3"/>
  <c r="I64" i="3"/>
  <c r="J64" i="3"/>
  <c r="K64" i="3"/>
  <c r="L64" i="3"/>
  <c r="M64" i="3"/>
  <c r="N64" i="3"/>
  <c r="O64" i="3"/>
  <c r="P64" i="3"/>
  <c r="Q64" i="3"/>
  <c r="R64" i="3"/>
  <c r="S64" i="3"/>
  <c r="T64" i="3"/>
  <c r="U64" i="3"/>
  <c r="V64" i="3"/>
  <c r="W64" i="3"/>
  <c r="X64" i="3"/>
  <c r="Y64" i="3"/>
  <c r="Z64" i="3"/>
  <c r="AA64" i="3"/>
  <c r="AB64" i="3"/>
  <c r="AC64" i="3"/>
  <c r="AD64" i="3"/>
  <c r="AE64" i="3"/>
  <c r="AF64" i="3"/>
  <c r="AG64" i="3"/>
  <c r="AH64" i="3"/>
  <c r="AI64" i="3"/>
  <c r="AJ64" i="3"/>
  <c r="AK64" i="3"/>
  <c r="AL64" i="3"/>
  <c r="AM64" i="3"/>
  <c r="AN64" i="3"/>
  <c r="AO64" i="3"/>
  <c r="AP64" i="3"/>
  <c r="AQ64" i="3"/>
  <c r="AR64" i="3"/>
  <c r="AS64" i="3"/>
  <c r="AT64" i="3"/>
  <c r="AU64" i="3"/>
  <c r="AV64" i="3"/>
  <c r="AW64" i="3"/>
  <c r="AX64" i="3"/>
  <c r="AY64" i="3"/>
  <c r="I65" i="3"/>
  <c r="J65" i="3"/>
  <c r="K65" i="3"/>
  <c r="L65" i="3"/>
  <c r="M65" i="3"/>
  <c r="N65" i="3"/>
  <c r="O65" i="3"/>
  <c r="P65" i="3"/>
  <c r="Q65" i="3"/>
  <c r="R65" i="3"/>
  <c r="S65" i="3"/>
  <c r="T65" i="3"/>
  <c r="U65" i="3"/>
  <c r="V65" i="3"/>
  <c r="W65" i="3"/>
  <c r="X65" i="3"/>
  <c r="Y65" i="3"/>
  <c r="Z65" i="3"/>
  <c r="AA65" i="3"/>
  <c r="AB65" i="3"/>
  <c r="AC65" i="3"/>
  <c r="AD65" i="3"/>
  <c r="AE65" i="3"/>
  <c r="AF65" i="3"/>
  <c r="AG65" i="3"/>
  <c r="AH65" i="3"/>
  <c r="AI65" i="3"/>
  <c r="AJ65" i="3"/>
  <c r="AK65" i="3"/>
  <c r="AL65" i="3"/>
  <c r="AM65" i="3"/>
  <c r="AN65" i="3"/>
  <c r="AO65" i="3"/>
  <c r="AP65" i="3"/>
  <c r="AQ65" i="3"/>
  <c r="AR65" i="3"/>
  <c r="AS65" i="3"/>
  <c r="AT65" i="3"/>
  <c r="AU65" i="3"/>
  <c r="AV65" i="3"/>
  <c r="AW65" i="3"/>
  <c r="AX65" i="3"/>
  <c r="AY65" i="3"/>
  <c r="I66" i="3"/>
  <c r="J66" i="3"/>
  <c r="K66" i="3"/>
  <c r="L66" i="3"/>
  <c r="M66" i="3"/>
  <c r="N66" i="3"/>
  <c r="O66" i="3"/>
  <c r="P66" i="3"/>
  <c r="Q66" i="3"/>
  <c r="R66" i="3"/>
  <c r="S66" i="3"/>
  <c r="T66" i="3"/>
  <c r="U66" i="3"/>
  <c r="V66" i="3"/>
  <c r="W66" i="3"/>
  <c r="X66" i="3"/>
  <c r="Y66" i="3"/>
  <c r="Z66" i="3"/>
  <c r="AA66" i="3"/>
  <c r="AB66" i="3"/>
  <c r="AC66" i="3"/>
  <c r="AD66" i="3"/>
  <c r="AE66" i="3"/>
  <c r="AF66" i="3"/>
  <c r="AG66" i="3"/>
  <c r="AH66" i="3"/>
  <c r="AI66" i="3"/>
  <c r="AJ66" i="3"/>
  <c r="AK66" i="3"/>
  <c r="AL66" i="3"/>
  <c r="AM66" i="3"/>
  <c r="AN66" i="3"/>
  <c r="AO66" i="3"/>
  <c r="AP66" i="3"/>
  <c r="AQ66" i="3"/>
  <c r="AR66" i="3"/>
  <c r="AS66" i="3"/>
  <c r="AT66" i="3"/>
  <c r="AU66" i="3"/>
  <c r="AV66" i="3"/>
  <c r="AW66" i="3"/>
  <c r="AX66" i="3"/>
  <c r="AY66" i="3"/>
  <c r="I67" i="3"/>
  <c r="J67" i="3"/>
  <c r="K67" i="3"/>
  <c r="L67" i="3"/>
  <c r="M67" i="3"/>
  <c r="N67" i="3"/>
  <c r="O67" i="3"/>
  <c r="P67" i="3"/>
  <c r="Q67" i="3"/>
  <c r="R67" i="3"/>
  <c r="S67" i="3"/>
  <c r="T67" i="3"/>
  <c r="U67" i="3"/>
  <c r="V67" i="3"/>
  <c r="W67" i="3"/>
  <c r="X67" i="3"/>
  <c r="Y67" i="3"/>
  <c r="Z67" i="3"/>
  <c r="AA67" i="3"/>
  <c r="AB67" i="3"/>
  <c r="AC67" i="3"/>
  <c r="AD67" i="3"/>
  <c r="AE67" i="3"/>
  <c r="AF67" i="3"/>
  <c r="AG67" i="3"/>
  <c r="AH67" i="3"/>
  <c r="AI67" i="3"/>
  <c r="AJ67" i="3"/>
  <c r="AK67" i="3"/>
  <c r="AL67" i="3"/>
  <c r="AM67" i="3"/>
  <c r="AN67" i="3"/>
  <c r="AO67" i="3"/>
  <c r="AP67" i="3"/>
  <c r="AQ67" i="3"/>
  <c r="AR67" i="3"/>
  <c r="AS67" i="3"/>
  <c r="AT67" i="3"/>
  <c r="AU67" i="3"/>
  <c r="AV67" i="3"/>
  <c r="AW67" i="3"/>
  <c r="AX67" i="3"/>
  <c r="AY67" i="3"/>
  <c r="I42" i="2"/>
  <c r="I43" i="2" s="1"/>
  <c r="E56" i="2"/>
  <c r="BN38" i="3"/>
  <c r="BM38" i="3" l="1"/>
  <c r="BM50" i="3"/>
  <c r="BM44" i="3"/>
  <c r="BM47" i="3"/>
  <c r="BL48" i="3"/>
  <c r="BN50" i="3"/>
  <c r="BM40" i="3"/>
  <c r="BL51" i="3"/>
  <c r="BM49" i="3"/>
  <c r="BL45" i="3"/>
  <c r="BN41" i="3"/>
  <c r="BM54" i="3"/>
  <c r="BM60" i="3"/>
  <c r="BM56" i="3"/>
  <c r="BN51" i="3"/>
  <c r="BN45" i="3"/>
  <c r="BL41" i="3"/>
  <c r="BN44" i="3"/>
  <c r="BL40" i="3"/>
  <c r="BL55" i="3"/>
  <c r="BM46" i="3"/>
  <c r="BM43" i="3"/>
  <c r="BM66" i="3"/>
  <c r="BL64" i="3"/>
  <c r="BM62" i="3"/>
  <c r="BL60" i="3"/>
  <c r="BM59" i="3"/>
  <c r="BM55" i="3"/>
  <c r="BM48" i="3"/>
  <c r="BN47" i="3"/>
  <c r="BM45" i="3"/>
  <c r="BN64" i="3"/>
  <c r="BN60" i="3"/>
  <c r="BN55" i="3"/>
  <c r="BN43" i="3"/>
  <c r="BM67" i="3"/>
  <c r="BN65" i="3"/>
  <c r="BL65" i="3"/>
  <c r="BM63" i="3"/>
  <c r="BN61" i="3"/>
  <c r="BL61" i="3"/>
  <c r="BN56" i="3"/>
  <c r="BL56" i="3"/>
  <c r="BN42" i="3"/>
  <c r="BN66" i="3"/>
  <c r="BL66" i="3"/>
  <c r="BM64" i="3"/>
  <c r="BN62" i="3"/>
  <c r="BL62" i="3"/>
  <c r="BN57" i="3"/>
  <c r="BL57" i="3"/>
  <c r="BN53" i="3"/>
  <c r="BL53" i="3"/>
  <c r="BM51" i="3"/>
  <c r="BN49" i="3"/>
  <c r="BL49" i="3"/>
  <c r="BN39" i="3"/>
  <c r="BL39" i="3"/>
  <c r="BN67" i="3"/>
  <c r="BL67" i="3"/>
  <c r="BM65" i="3"/>
  <c r="BN63" i="3"/>
  <c r="BL63" i="3"/>
  <c r="BM61" i="3"/>
  <c r="BN59" i="3"/>
  <c r="BL59" i="3"/>
  <c r="BL58" i="3"/>
  <c r="BM57" i="3"/>
  <c r="BN54" i="3"/>
  <c r="BL54" i="3"/>
  <c r="BM53" i="3"/>
  <c r="BL50" i="3"/>
  <c r="BM42" i="3"/>
  <c r="BM41" i="3"/>
  <c r="BM39" i="3"/>
  <c r="BL38" i="3"/>
  <c r="BN37" i="3"/>
  <c r="BL37" i="3"/>
  <c r="BN48" i="3"/>
  <c r="BN58" i="3"/>
  <c r="BL43"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MCB</author>
  </authors>
  <commentList>
    <comment ref="G37" authorId="0" shapeId="0" xr:uid="{00000000-0006-0000-0200-000001000000}">
      <text>
        <r>
          <rPr>
            <b/>
            <sz val="9"/>
            <color indexed="81"/>
            <rFont val="Tahoma"/>
            <family val="2"/>
          </rPr>
          <t>Taken from CP4 calculation:
SS068_10 Usage Charging System</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MCB</author>
    <author>Mark Burstow</author>
  </authors>
  <commentList>
    <comment ref="A1" authorId="0" shapeId="0" xr:uid="{00000000-0006-0000-0300-000001000000}">
      <text>
        <r>
          <rPr>
            <b/>
            <sz val="9"/>
            <color indexed="81"/>
            <rFont val="Tahoma"/>
            <family val="2"/>
          </rPr>
          <t>This worksheet contains the Tgamma values for all vehicle curving classes.
The values are taken direct from the CP4 worksheet: these values are to be retained for the present.
Values shaded in blue were from simulation.
Values unshaded were interpolated from simulation data.</t>
        </r>
      </text>
    </comment>
    <comment ref="BJ2" authorId="1" shapeId="0" xr:uid="{00000000-0006-0000-0300-000002000000}">
      <text>
        <r>
          <rPr>
            <b/>
            <sz val="8"/>
            <color indexed="81"/>
            <rFont val="Tahoma"/>
            <family val="2"/>
          </rPr>
          <t>Data fields are blank because  data is 'hard-coded' into calculator at request of vehicle manufacturer</t>
        </r>
      </text>
    </comment>
    <comment ref="BK2" authorId="1" shapeId="0" xr:uid="{00000000-0006-0000-0300-000003000000}">
      <text>
        <r>
          <rPr>
            <b/>
            <sz val="8"/>
            <color indexed="81"/>
            <rFont val="Tahoma"/>
            <family val="2"/>
          </rPr>
          <t>Data fields are blank because  data is 'hard-coded' into calculator at request of vehicle manufacturer</t>
        </r>
      </text>
    </comment>
  </commentList>
</comments>
</file>

<file path=xl/sharedStrings.xml><?xml version="1.0" encoding="utf-8"?>
<sst xmlns="http://schemas.openxmlformats.org/spreadsheetml/2006/main" count="19315" uniqueCount="1210">
  <si>
    <t>RFC value?</t>
  </si>
  <si>
    <t>2017/18</t>
  </si>
  <si>
    <t>VUC Breakdown</t>
  </si>
  <si>
    <t>CP5 model</t>
  </si>
  <si>
    <t>CP4 model</t>
  </si>
  <si>
    <t>Freight vehicles</t>
  </si>
  <si>
    <t>Tare weight (t)</t>
  </si>
  <si>
    <t>Operating weight (t)</t>
  </si>
  <si>
    <t xml:space="preserve">Seats </t>
  </si>
  <si>
    <t>Freight suspension bands</t>
  </si>
  <si>
    <t>Band</t>
  </si>
  <si>
    <t>Factor</t>
  </si>
  <si>
    <t>3piece</t>
  </si>
  <si>
    <t>NACO</t>
  </si>
  <si>
    <t>2axle-1</t>
  </si>
  <si>
    <t>Passenger</t>
  </si>
  <si>
    <t>Freight</t>
  </si>
  <si>
    <t>2axle-2</t>
  </si>
  <si>
    <t>Y25-1</t>
  </si>
  <si>
    <t>Y25-2</t>
  </si>
  <si>
    <t>Steering</t>
  </si>
  <si>
    <t>Locomotive</t>
  </si>
  <si>
    <t>Commodity</t>
  </si>
  <si>
    <t>CP5 Average Speed</t>
  </si>
  <si>
    <t>CP5 Average Speed (taking into account stopping time)</t>
  </si>
  <si>
    <t>CP4 speed</t>
  </si>
  <si>
    <t>Laden</t>
  </si>
  <si>
    <t>Empty</t>
  </si>
  <si>
    <t>Vertical</t>
  </si>
  <si>
    <t>Civils</t>
  </si>
  <si>
    <t>Ct</t>
  </si>
  <si>
    <t>A</t>
  </si>
  <si>
    <t>S</t>
  </si>
  <si>
    <t>U</t>
  </si>
  <si>
    <t>Normalising parameters for damage calculations</t>
  </si>
  <si>
    <t>Unsprung mass (kg)</t>
  </si>
  <si>
    <t>Axleload (t)</t>
  </si>
  <si>
    <t>Speed (mph)</t>
  </si>
  <si>
    <t>Vehicle type</t>
  </si>
  <si>
    <t>Vehicle data</t>
  </si>
  <si>
    <t>Vehicle name/class</t>
  </si>
  <si>
    <t>Number of axles</t>
  </si>
  <si>
    <t>Track</t>
  </si>
  <si>
    <t>Signals</t>
  </si>
  <si>
    <t>Surface</t>
  </si>
  <si>
    <t>Curving class</t>
  </si>
  <si>
    <t>Speed (max, mph)</t>
  </si>
  <si>
    <t>Speed (operating, mph)</t>
  </si>
  <si>
    <t>Weight (t)</t>
  </si>
  <si>
    <t>Conversion factors: convert damage to £/kGTM</t>
  </si>
  <si>
    <t>Signals (vm)</t>
  </si>
  <si>
    <t>(pence/vehicle mile)</t>
  </si>
  <si>
    <t>NOTES</t>
  </si>
  <si>
    <t>Loco2_50</t>
  </si>
  <si>
    <t>Loco3_50</t>
  </si>
  <si>
    <t>Class_60</t>
  </si>
  <si>
    <t>Class_66</t>
  </si>
  <si>
    <t>Pacer_10</t>
  </si>
  <si>
    <t>Coach_8</t>
  </si>
  <si>
    <t>Coach_12_30</t>
  </si>
  <si>
    <t>Coach_12_35</t>
  </si>
  <si>
    <t>Coach_12_40</t>
  </si>
  <si>
    <t>Coach_12_50</t>
  </si>
  <si>
    <t>Coach_12_60</t>
  </si>
  <si>
    <t>Coach_16_30</t>
  </si>
  <si>
    <t>Coach_16_35</t>
  </si>
  <si>
    <t>Coach_16_40</t>
  </si>
  <si>
    <t>Coach_16_50</t>
  </si>
  <si>
    <t>Coach_17_30</t>
  </si>
  <si>
    <t>Coach_17_40</t>
  </si>
  <si>
    <t>Coach_23_30</t>
  </si>
  <si>
    <t>Coach_23_40</t>
  </si>
  <si>
    <t>Coach_23_50</t>
  </si>
  <si>
    <t>Coach_24_30</t>
  </si>
  <si>
    <t>Coach_24_35</t>
  </si>
  <si>
    <t>Coach_24_40</t>
  </si>
  <si>
    <t>Coach_24_50</t>
  </si>
  <si>
    <t>Coach_24_60</t>
  </si>
  <si>
    <t>Coach_26_50</t>
  </si>
  <si>
    <t>Coach_35_50</t>
  </si>
  <si>
    <t>Coach_48_40</t>
  </si>
  <si>
    <t>Coach_48_50</t>
  </si>
  <si>
    <t>Coach_48_60</t>
  </si>
  <si>
    <t>Coach_50_40</t>
  </si>
  <si>
    <t>Coach_50_50</t>
  </si>
  <si>
    <t>Coach_50_60</t>
  </si>
  <si>
    <t>Coach_60_50</t>
  </si>
  <si>
    <t>Coach_64_30</t>
  </si>
  <si>
    <t>Coach_64_35</t>
  </si>
  <si>
    <t>Coach_64_40</t>
  </si>
  <si>
    <t>Coach_64_50</t>
  </si>
  <si>
    <t>Coach_64_60</t>
  </si>
  <si>
    <t>Coach_80_30</t>
  </si>
  <si>
    <t>Coach_80_40</t>
  </si>
  <si>
    <t>Coach_80_50</t>
  </si>
  <si>
    <t>Coach_100_40</t>
  </si>
  <si>
    <t>Coach_128_30</t>
  </si>
  <si>
    <t>Coach_128_35</t>
  </si>
  <si>
    <t>Coach_128_40</t>
  </si>
  <si>
    <t>Coach_128_50</t>
  </si>
  <si>
    <t>Tilting_50_50</t>
  </si>
  <si>
    <t>Artic2_80</t>
  </si>
  <si>
    <t>Artic3</t>
  </si>
  <si>
    <t>Y25_loaded</t>
  </si>
  <si>
    <t>Y25_empty</t>
  </si>
  <si>
    <t>NACO_loaded</t>
  </si>
  <si>
    <t>NACO_empty</t>
  </si>
  <si>
    <t>2axle_empty</t>
  </si>
  <si>
    <t>2axle_loaded</t>
  </si>
  <si>
    <t>TF25_empty</t>
  </si>
  <si>
    <t>TF25_loaded</t>
  </si>
  <si>
    <t>Coach_15_30</t>
  </si>
  <si>
    <t>Coach_15_40</t>
  </si>
  <si>
    <t>Coach_15_60</t>
  </si>
  <si>
    <t>Shunter</t>
  </si>
  <si>
    <t>Coach_HB_40</t>
  </si>
  <si>
    <t>Coach_HB_50</t>
  </si>
  <si>
    <t>Coach_HB_60</t>
  </si>
  <si>
    <t>Coach_HB_Cl221</t>
  </si>
  <si>
    <t>Class_68</t>
  </si>
  <si>
    <t>PPM_2axle</t>
  </si>
  <si>
    <t>Reference</t>
  </si>
  <si>
    <t>SS015_01 Tgammas Cant Def_Base Case.xls</t>
  </si>
  <si>
    <t>C:\K3A7B1 NR Access Ch\TGammaTables\VDM_Vehicle_generic_Stiffness_8_Lube_Yes.csv Wt= 45 CD= 40</t>
  </si>
  <si>
    <t>C:\K3A7B1 NR Access Ch\TGammaTables\VDM_Vehicle_generic_Stiffness_12_Lube_Yes.csv Wt= 35 CD= 40 profile= mod type2</t>
  </si>
  <si>
    <t>C:\K3A7B1 NR Access Ch\TGammaTables\VDM_Vehicle_generic_Stiffness_12_Lube_Yes.csv Wt= 40 CD= 40 profile= mod type2</t>
  </si>
  <si>
    <t>C:\K3A7B1 NR Access Ch\TGammaTables\VDM_Vehicle_generic_Stiffness_12_Lube_Yes.csv Wt= 50 CD= 40 profile= mod type2</t>
  </si>
  <si>
    <t>C:\K3A7B1 NR Access Ch\TGammaTables\VDM_Vehicle_generic_Stiffness_16_Lube_Yes.csv</t>
  </si>
  <si>
    <t>C:\K3A7B1 NR Access Ch\TGammaTables\VDM_Vehicle_generic_Stiffness_16_Lube_Yes.csv Wt= 35 CD= 40 profile= mod type2</t>
  </si>
  <si>
    <t>C:\K3A7B1 NR Access Ch\TGammaTables\VDM_Vehicle_generic_Stiffness_16_Lube_Yes.csv Wt= 50 CD= 40 profile= mod type2</t>
  </si>
  <si>
    <t>Veh:generic_PYS:17_Weight:30_Con:mod type2_Lube:Yes_CD:40</t>
  </si>
  <si>
    <t>Veh:generic_PYS:17_Weight:40_Con:mod type2_Lube:Yes_CD:40</t>
  </si>
  <si>
    <t>Veh:generic_PYS:23_Weight:30_Con:mod type2_Lube:Yes_CD:40</t>
  </si>
  <si>
    <t>Veh:generic_PYS:23_Weight:40_Con:mod type2_Lube:Yes_CD:40</t>
  </si>
  <si>
    <t>Veh:generic_PYS:23_Weight:50_Con:mod type2_Lube:Yes_CD:40</t>
  </si>
  <si>
    <t>C:\K3A7B1 NR Access Ch\TGammaTables\VDM_Vehicle_generic_Stiffness_24_Lube_Yes.csv Wt= 35 CD= 40 profile= mod type2</t>
  </si>
  <si>
    <t>C:\K3A7B1 NR Access Ch\TGammaTables\VDM_Vehicle_generic_Stiffness_24_Lube_Yes.csv Wt= 40 CD= 40 profile= mod type2</t>
  </si>
  <si>
    <t>C:\K3A7B1 NR Access Ch\TGammaTables\VDM_Vehicle_generic_Stiffness_24_Lube_Yes.csv Wt= 50 CD= 40 profile= mod type2</t>
  </si>
  <si>
    <t>Veh:generic_PYS:24_Weight:60_Con:mod type2_Lube:Yes_CD:40</t>
  </si>
  <si>
    <t>Veh:generic_PYS:26_Weight:50_Con:mod type2_Lube:Yes_CD:40</t>
  </si>
  <si>
    <t>Veh:generic_PYS:35_Weight:50_Con:mod type2_Lube:Yes_CD:40</t>
  </si>
  <si>
    <t>C:\K3A7B1 NR Access Ch\TGammaTables\VDM_Vehicle_generic_Stiffness_48_Lube_Yes.csv Wt= 40 CD= 40 profile= mod type2</t>
  </si>
  <si>
    <t>C:\K3A7B1 NR Access Ch\TGammaTables\VDM_Vehicle_generic_Stiffness_48_Lube_Yes.csv Wt= 50 CD= 40 profile= mod type2</t>
  </si>
  <si>
    <t>C:\K3A7B1 NR Access Ch\TGammaTables\VDM_Vehicle_generic_Stiffness_48_Lube_Yes.csv</t>
  </si>
  <si>
    <t>Veh:generic_PYS:50_Weight:40_Con:mod type2_Lube:Yes_CD:40</t>
  </si>
  <si>
    <t>Veh:generic_PYS:50_Weight:50_Con:mod type2_Lube:Yes_CD:40</t>
  </si>
  <si>
    <t>Veh:generic_PYS:50_Weight:60_Con:mod type2_Lube:Yes_CD:40</t>
  </si>
  <si>
    <t>Veh:generic_PYS:60_Weight:50_Con:mod type2_Lube:Yes_CD:40</t>
  </si>
  <si>
    <t>C:\K3A7B1 NR Access Ch\TGammaTables\VDM_Vehicle_generic_Stiffness_64_Lube_Yes.csv Wt= 35 CD= 40 profile= mod type2</t>
  </si>
  <si>
    <t>C:\K3A7B1 NR Access Ch\TGammaTables\VDM_Vehicle_generic_Stiffness_64_Lube_Yes.csv Wt= 40 CD= 40 profile= mod type2</t>
  </si>
  <si>
    <t>C:\K3A7B1 NR Access Ch\TGammaTables\VDM_Vehicle_generic_Stiffness_64_Lube_Yes.csv Wt= 50 CD= 40 profile= mod type2</t>
  </si>
  <si>
    <t>C:\K3A7B1 NR Access Ch\TGammaTables\VDM_Vehicle_generic_Stiffness_64_Lube_Yes.csv</t>
  </si>
  <si>
    <t>Veh:generic_PYS:80_Weight:30_Con:mod type2_Lube:Yes_CD:40</t>
  </si>
  <si>
    <t>Veh:generic_PYS:80_Weight:40_Con:mod type2_Lube:Yes_CD:40</t>
  </si>
  <si>
    <t>Veh:generic_PYS:80_Weight:50_Con:mod type2_Lube:Yes_CD:40</t>
  </si>
  <si>
    <t>Veh:generic_PYS:100_Weight:40_Con:mod type2_Lube:Yes_CD:40</t>
  </si>
  <si>
    <t>C:\K3A7B1 NR Access Ch\TGammaTables\VDM_Vehicle_generic_Stiffness_128_Lube_Yes.csv Wt= 35 CD= 40 profile= mod type2</t>
  </si>
  <si>
    <t>C:\K3A7B1 NR Access Ch\TGammaTables\VDM_Vehicle_generic_Stiffness_128_Lube_Yes.csv Wt= 40 CD= 40 profile= mod type2</t>
  </si>
  <si>
    <t>C:\K3A7B1 NR Access Ch\TGammaTables\VDM_Vehicle_generic_Stiffness_128_Lube_Yes.csv Wt= 50 CD= 40 profile= mod type2</t>
  </si>
  <si>
    <t>Temporary values until CD value agreed</t>
  </si>
  <si>
    <t>Interpolate</t>
  </si>
  <si>
    <t>Assume half Loco3_50</t>
  </si>
  <si>
    <t>HALL bush for Cl221 DEMU</t>
  </si>
  <si>
    <t>Cl139</t>
  </si>
  <si>
    <t>Radius</t>
  </si>
  <si>
    <t>Wheelset 1</t>
  </si>
  <si>
    <t>Wheelset 2</t>
  </si>
  <si>
    <t>Wheelset 3</t>
  </si>
  <si>
    <t>Wheelset 4</t>
  </si>
  <si>
    <t>Wheelset 5</t>
  </si>
  <si>
    <t>Wheelset 6</t>
  </si>
  <si>
    <t>Curve distribution</t>
  </si>
  <si>
    <t>Straight</t>
  </si>
  <si>
    <t>Total length (km)</t>
  </si>
  <si>
    <t>Surface damage parameters</t>
  </si>
  <si>
    <t>Grinding Cost</t>
  </si>
  <si>
    <t>GBP/km</t>
  </si>
  <si>
    <t>Renewal Cost</t>
  </si>
  <si>
    <t>Depth Ground</t>
  </si>
  <si>
    <t>mm/grinding cycle</t>
  </si>
  <si>
    <t>Side Wear Limit</t>
  </si>
  <si>
    <t>mm</t>
  </si>
  <si>
    <t>Crack Damage Rate</t>
  </si>
  <si>
    <t>Wear Damage Rate</t>
  </si>
  <si>
    <t>Surface damage</t>
  </si>
  <si>
    <t>VTAC efficiency reduction (%)</t>
  </si>
  <si>
    <t>Signals (fixed)</t>
  </si>
  <si>
    <t>Signals (variable)</t>
  </si>
  <si>
    <t>Structures</t>
  </si>
  <si>
    <t>Axles</t>
  </si>
  <si>
    <t>Curving Class</t>
  </si>
  <si>
    <t>Maximum</t>
  </si>
  <si>
    <t>Operating (calc.)</t>
  </si>
  <si>
    <t>Operating (from timetable)</t>
  </si>
  <si>
    <t>Operating</t>
  </si>
  <si>
    <t>Y</t>
  </si>
  <si>
    <t>31/1</t>
  </si>
  <si>
    <t>N</t>
  </si>
  <si>
    <t>25/3</t>
  </si>
  <si>
    <t>121/M</t>
  </si>
  <si>
    <t>139/M</t>
  </si>
  <si>
    <t>142/M</t>
  </si>
  <si>
    <t>143/M</t>
  </si>
  <si>
    <t>144/M</t>
  </si>
  <si>
    <t>150/M</t>
  </si>
  <si>
    <t>153/M</t>
  </si>
  <si>
    <t>155/M</t>
  </si>
  <si>
    <t>156/M</t>
  </si>
  <si>
    <t>158/M</t>
  </si>
  <si>
    <t>159/M</t>
  </si>
  <si>
    <t>165/M</t>
  </si>
  <si>
    <t>166/M</t>
  </si>
  <si>
    <t>168/M</t>
  </si>
  <si>
    <t>170/M</t>
  </si>
  <si>
    <t>CP4 efficiency reduction (%)</t>
  </si>
  <si>
    <t>2009/2010 increment</t>
  </si>
  <si>
    <t>2010/2011 increment</t>
  </si>
  <si>
    <t>2011/2012 increment</t>
  </si>
  <si>
    <t>2012/2013 increment</t>
  </si>
  <si>
    <t>CP4 factors (for freight only)</t>
  </si>
  <si>
    <t>All values in £/kGTM</t>
  </si>
  <si>
    <t>ORR cap as a % CP4-CP5 variance</t>
  </si>
  <si>
    <t>ORR phasing profile for freight charges</t>
  </si>
  <si>
    <t>171/M</t>
  </si>
  <si>
    <t>172/M</t>
  </si>
  <si>
    <t>175/M</t>
  </si>
  <si>
    <t>180/M</t>
  </si>
  <si>
    <t>185/M</t>
  </si>
  <si>
    <t>220/M</t>
  </si>
  <si>
    <t>221/M</t>
  </si>
  <si>
    <t>221HB/M</t>
  </si>
  <si>
    <t>222/M</t>
  </si>
  <si>
    <t>313/M</t>
  </si>
  <si>
    <t>313/T</t>
  </si>
  <si>
    <t>314/M</t>
  </si>
  <si>
    <t>314/T</t>
  </si>
  <si>
    <t>315/M</t>
  </si>
  <si>
    <t>315/T</t>
  </si>
  <si>
    <t>317/M</t>
  </si>
  <si>
    <t>317/T</t>
  </si>
  <si>
    <t>318/M</t>
  </si>
  <si>
    <t>318/T</t>
  </si>
  <si>
    <t>319/M</t>
  </si>
  <si>
    <t>319/T</t>
  </si>
  <si>
    <t>320/M</t>
  </si>
  <si>
    <t>320/T</t>
  </si>
  <si>
    <t>321/M</t>
  </si>
  <si>
    <t>321/T</t>
  </si>
  <si>
    <t>VUC</t>
  </si>
  <si>
    <t>Calculated VUC</t>
  </si>
  <si>
    <t>Ct factor</t>
  </si>
  <si>
    <t>322/M</t>
  </si>
  <si>
    <t>322/T</t>
  </si>
  <si>
    <t>323/M</t>
  </si>
  <si>
    <t>323/T</t>
  </si>
  <si>
    <t>33/2</t>
  </si>
  <si>
    <t>332/M</t>
  </si>
  <si>
    <t>332/T</t>
  </si>
  <si>
    <t>333/M</t>
  </si>
  <si>
    <t>333/T</t>
  </si>
  <si>
    <t>334/M</t>
  </si>
  <si>
    <t>334/T</t>
  </si>
  <si>
    <t>350/1/M</t>
  </si>
  <si>
    <t>350/1/T</t>
  </si>
  <si>
    <t>357/M</t>
  </si>
  <si>
    <t>357/T</t>
  </si>
  <si>
    <t>360/M</t>
  </si>
  <si>
    <t>360/T</t>
  </si>
  <si>
    <t>365/M</t>
  </si>
  <si>
    <t>365/T</t>
  </si>
  <si>
    <t>37/4</t>
  </si>
  <si>
    <t>373/M</t>
  </si>
  <si>
    <t>373/T</t>
  </si>
  <si>
    <t>375/M</t>
  </si>
  <si>
    <t>375/T</t>
  </si>
  <si>
    <t>376/M</t>
  </si>
  <si>
    <t>376/T</t>
  </si>
  <si>
    <t>377/M</t>
  </si>
  <si>
    <t>377/T</t>
  </si>
  <si>
    <t>378/M</t>
  </si>
  <si>
    <t>378/T</t>
  </si>
  <si>
    <t>379/M</t>
  </si>
  <si>
    <t>379/T</t>
  </si>
  <si>
    <t>380/M</t>
  </si>
  <si>
    <t>380/T</t>
  </si>
  <si>
    <t>390/M</t>
  </si>
  <si>
    <t>390/T</t>
  </si>
  <si>
    <t>395/M</t>
  </si>
  <si>
    <t>395/T</t>
  </si>
  <si>
    <t>Ct factor (structures)</t>
  </si>
  <si>
    <t>43/0</t>
  </si>
  <si>
    <t>442/M</t>
  </si>
  <si>
    <t>442/T</t>
  </si>
  <si>
    <t>444/M</t>
  </si>
  <si>
    <t>444/T</t>
  </si>
  <si>
    <t>444HB/M</t>
  </si>
  <si>
    <t>444HB/T</t>
  </si>
  <si>
    <t>450/M</t>
  </si>
  <si>
    <t>450/T</t>
  </si>
  <si>
    <t>450HB/M</t>
  </si>
  <si>
    <t>450HB/T</t>
  </si>
  <si>
    <t>455/M</t>
  </si>
  <si>
    <t>455/T</t>
  </si>
  <si>
    <t>456/M</t>
  </si>
  <si>
    <t>456/T</t>
  </si>
  <si>
    <t>458/M</t>
  </si>
  <si>
    <t>458/T</t>
  </si>
  <si>
    <t>460/M</t>
  </si>
  <si>
    <t>460/T</t>
  </si>
  <si>
    <t>465/M</t>
  </si>
  <si>
    <t>465/T</t>
  </si>
  <si>
    <t>466/M</t>
  </si>
  <si>
    <t>466/T</t>
  </si>
  <si>
    <t>47/4</t>
  </si>
  <si>
    <t>47/7</t>
  </si>
  <si>
    <t>4A</t>
  </si>
  <si>
    <t>507/M</t>
  </si>
  <si>
    <t>507/T</t>
  </si>
  <si>
    <t>508/M</t>
  </si>
  <si>
    <t>508/T</t>
  </si>
  <si>
    <t>57/0</t>
  </si>
  <si>
    <t>57/3</t>
  </si>
  <si>
    <t>57/6</t>
  </si>
  <si>
    <t>67/0</t>
  </si>
  <si>
    <t>73/1</t>
  </si>
  <si>
    <t>73/2</t>
  </si>
  <si>
    <t>90/0</t>
  </si>
  <si>
    <t>91/1</t>
  </si>
  <si>
    <t>98/4</t>
  </si>
  <si>
    <t>98/5</t>
  </si>
  <si>
    <t>98/8</t>
  </si>
  <si>
    <t>D</t>
  </si>
  <si>
    <t>LU4/M</t>
  </si>
  <si>
    <t>Indexation factors</t>
  </si>
  <si>
    <t>Year</t>
  </si>
  <si>
    <t>factor</t>
  </si>
  <si>
    <t>CP4</t>
  </si>
  <si>
    <t>LU5/M</t>
  </si>
  <si>
    <t>V</t>
  </si>
  <si>
    <t>VA</t>
  </si>
  <si>
    <t>W</t>
  </si>
  <si>
    <t>WA</t>
  </si>
  <si>
    <t>Loco-hauled or MU?</t>
  </si>
  <si>
    <t>Other</t>
  </si>
  <si>
    <t>26/1</t>
  </si>
  <si>
    <t>Construction Materials</t>
  </si>
  <si>
    <t>09/2</t>
  </si>
  <si>
    <t>Coal ESI</t>
  </si>
  <si>
    <t>Industrial Minerals</t>
  </si>
  <si>
    <t>20/3</t>
  </si>
  <si>
    <t>Chemicals</t>
  </si>
  <si>
    <t>Domestic Intermodal</t>
  </si>
  <si>
    <t>Mail and Premium Logistics</t>
  </si>
  <si>
    <t>Steel</t>
  </si>
  <si>
    <t>08/9</t>
  </si>
  <si>
    <t>Domestic Automotive</t>
  </si>
  <si>
    <t>Enterprise</t>
  </si>
  <si>
    <t>20/9</t>
  </si>
  <si>
    <t>08/0</t>
  </si>
  <si>
    <t>Petroleum</t>
  </si>
  <si>
    <t>09/0</t>
  </si>
  <si>
    <t>20/0</t>
  </si>
  <si>
    <t>31/4</t>
  </si>
  <si>
    <t>31/6</t>
  </si>
  <si>
    <t>Coal Other</t>
  </si>
  <si>
    <t>33/0</t>
  </si>
  <si>
    <t>37/0</t>
  </si>
  <si>
    <t>European Automotive</t>
  </si>
  <si>
    <t>European Intermodal</t>
  </si>
  <si>
    <t>Iron Ore</t>
  </si>
  <si>
    <t>Royal Mail</t>
  </si>
  <si>
    <t>Domestic Waste</t>
  </si>
  <si>
    <t>European Conventional</t>
  </si>
  <si>
    <t>General Merchandise</t>
  </si>
  <si>
    <t>Biomass</t>
  </si>
  <si>
    <t>37/5</t>
  </si>
  <si>
    <t>37/6</t>
  </si>
  <si>
    <t>47/2</t>
  </si>
  <si>
    <t>50/0</t>
  </si>
  <si>
    <t>56/0</t>
  </si>
  <si>
    <t>59/0</t>
  </si>
  <si>
    <t>59/1</t>
  </si>
  <si>
    <t>59/2</t>
  </si>
  <si>
    <t>60/0</t>
  </si>
  <si>
    <t>66/0</t>
  </si>
  <si>
    <t>66/3</t>
  </si>
  <si>
    <t>66/4</t>
  </si>
  <si>
    <t>66/5</t>
  </si>
  <si>
    <t>66/6</t>
  </si>
  <si>
    <t>66/7</t>
  </si>
  <si>
    <t>66/8</t>
  </si>
  <si>
    <t>66/9</t>
  </si>
  <si>
    <t>68/0</t>
  </si>
  <si>
    <t>Coal other</t>
  </si>
  <si>
    <t>Engineering haulage</t>
  </si>
  <si>
    <t>70/0</t>
  </si>
  <si>
    <t>86/1</t>
  </si>
  <si>
    <t>86/2</t>
  </si>
  <si>
    <t>86/5</t>
  </si>
  <si>
    <t>86/6</t>
  </si>
  <si>
    <t>89/5</t>
  </si>
  <si>
    <t>92/0</t>
  </si>
  <si>
    <t>97/3</t>
  </si>
  <si>
    <t>3piece_empty</t>
  </si>
  <si>
    <t>3piece_loaded</t>
  </si>
  <si>
    <t>Naco_empty</t>
  </si>
  <si>
    <t>TF25_Empty</t>
  </si>
  <si>
    <t>TF25_Loaded</t>
  </si>
  <si>
    <t>Load condition</t>
  </si>
  <si>
    <t>Suspension band</t>
  </si>
  <si>
    <t>Suspension factor</t>
  </si>
  <si>
    <t>Length (km): CP5</t>
  </si>
  <si>
    <t>Values taken from '20180302 CP6 VUC Model v4.4.xlsx'</t>
  </si>
  <si>
    <t>2019/20</t>
  </si>
  <si>
    <t>2020/21</t>
  </si>
  <si>
    <t>2021/22</t>
  </si>
  <si>
    <t>2022/23</t>
  </si>
  <si>
    <t>2023/24</t>
  </si>
  <si>
    <t>185HB/M</t>
  </si>
  <si>
    <t>230/M</t>
  </si>
  <si>
    <t>230/T</t>
  </si>
  <si>
    <t>345/M FLU</t>
  </si>
  <si>
    <t>345/M RLU</t>
  </si>
  <si>
    <t>345/T</t>
  </si>
  <si>
    <t>350/2/M</t>
  </si>
  <si>
    <t>350/2/M (110)</t>
  </si>
  <si>
    <t>350/2/T</t>
  </si>
  <si>
    <t>350/2/T (110)</t>
  </si>
  <si>
    <t>350/3/4/M</t>
  </si>
  <si>
    <t>350/3/4/T</t>
  </si>
  <si>
    <t>357/3/M</t>
  </si>
  <si>
    <t>357/3/M (75)</t>
  </si>
  <si>
    <t>357/3/T</t>
  </si>
  <si>
    <t>357/3/T (75)</t>
  </si>
  <si>
    <t>357/M (75)</t>
  </si>
  <si>
    <t>357/T (75)</t>
  </si>
  <si>
    <t>385/M</t>
  </si>
  <si>
    <t>385/T</t>
  </si>
  <si>
    <t>387/M</t>
  </si>
  <si>
    <t>387/M (75)</t>
  </si>
  <si>
    <t>387/T</t>
  </si>
  <si>
    <t>387/T (75)</t>
  </si>
  <si>
    <t>390HB/M</t>
  </si>
  <si>
    <t>390HB/T</t>
  </si>
  <si>
    <t>458/5/M</t>
  </si>
  <si>
    <t>458/5/T</t>
  </si>
  <si>
    <t>700/M</t>
  </si>
  <si>
    <t>700/T</t>
  </si>
  <si>
    <t>707/M</t>
  </si>
  <si>
    <t>707/T</t>
  </si>
  <si>
    <t>717/M</t>
  </si>
  <si>
    <t>717/T</t>
  </si>
  <si>
    <t>73/9</t>
  </si>
  <si>
    <t>769/M</t>
  </si>
  <si>
    <t>769/T</t>
  </si>
  <si>
    <t>2016/17 vehicle miles where available</t>
  </si>
  <si>
    <t>Cl_345/M_FLU</t>
  </si>
  <si>
    <t>Cl_345/M_RLU</t>
  </si>
  <si>
    <t>Cl_345/T</t>
  </si>
  <si>
    <t>Cl_385/M</t>
  </si>
  <si>
    <t>Cl_385/T</t>
  </si>
  <si>
    <t>Cl_390/HB/M</t>
  </si>
  <si>
    <t>Cl_390/HB/T</t>
  </si>
  <si>
    <t>Cl_707/M</t>
  </si>
  <si>
    <t>Cl_707/T</t>
  </si>
  <si>
    <t>Cl_717/M</t>
  </si>
  <si>
    <t>Cl_717/T</t>
  </si>
  <si>
    <t>Associated vehicle miles updated to be more accurate.</t>
  </si>
  <si>
    <t xml:space="preserve">All mileage transferred to 185HB/M to reflect the fact all 185s have now been fitted with HALL bushes. </t>
  </si>
  <si>
    <t xml:space="preserve">Now included to reflect the recent supplement to the Track Usage Price list. Mileage transferred from 185M to reflect the fact all 185s have now been fitted with HALL bushes. </t>
  </si>
  <si>
    <t xml:space="preserve">All mileage transferred to 221HB/M to reflect the fact all 221s have now been fitted with HALL bushes. </t>
  </si>
  <si>
    <t xml:space="preserve">Mileage transferred from 221HB/M to reflect the fact all 221s have now been fitted with HALL bushes. </t>
  </si>
  <si>
    <t>Now included to reflect the recent supplement to the Track Usage Price list.</t>
  </si>
  <si>
    <t>Vehicle sub-class created following feedback from Angel Trains.</t>
  </si>
  <si>
    <t>Name changed to "350/2/M" from "350/M" to recognise sub-class. Motor weight changed from 54.93t to 47.60t and USM changed from 1909 to 1760 following Porterbrook comments.</t>
  </si>
  <si>
    <t xml:space="preserve">Name changed to "350/2/M (110)" from "350/1/M" to recognise sub-class. Motor weight changed from 54.93t to 47.60t and USM changed from 1909 to 1760 following Porterbrook comments.  </t>
  </si>
  <si>
    <t xml:space="preserve">Name changed to "350/2/T" from "350/T" to recognise sub-class. Trailer weight changed from 45.78t to 42.54t and USM changed from 1798 to 1548 following Porterbrook comments.  </t>
  </si>
  <si>
    <t xml:space="preserve">Name changed to "350/2/T (110)" from "350/1/T" to recognise sub-class. Trailer weight changed from 45.78t to 42.54t and USM changed from 1798 to 1548 following Porterbrook comments.   </t>
  </si>
  <si>
    <t>Included following supplement to the price list.</t>
  </si>
  <si>
    <t xml:space="preserve">Included following supplement to the price list. Max speed reduced to 75mph from 100mph, at c2c's request, and operating speed reduced accordingly. </t>
  </si>
  <si>
    <t>Mileage transferred to 357/M (75), following c2c's request for an additional rate.</t>
  </si>
  <si>
    <t>New rate as requested by c2c with a max speed of 75mph reflecting line speed (rather than the max vehicle speed of 100mph). Mileage transferred to this vehicle from the 357/M because only operated by c2c.</t>
  </si>
  <si>
    <t>Mileage transferred to 357/T (75), following c2c's request for an additional rate.</t>
  </si>
  <si>
    <t>New rate as requested by c2c with a max speed of 75mph reflecting line speed (rather than the max vehicle speed of 100mph). Mileage transferred to this vehicle from the 357/T  because only operated by c2c.</t>
  </si>
  <si>
    <t>Updated operating weight from 47.16t to 47.19t and USM from 1811 to 1870 based on feedback from Angel Trains.</t>
  </si>
  <si>
    <t>Updated operating weight from 46.78t to 42.15t and USM from 1537 to 1550 based on feedback from Angel Trains.</t>
  </si>
  <si>
    <t>Vehicle weight updated from 44.90t to 44.60t following comments received from Porterbrook.</t>
  </si>
  <si>
    <t>Vehicle weight updated from 42.59t to 39.50t following comments received from Porterbrook.</t>
  </si>
  <si>
    <t>Included following supplement to the price list</t>
  </si>
  <si>
    <t xml:space="preserve">Max speed reduced to 75mph from 110mph, at c2c's request, and operating speed reduced accordingly. </t>
  </si>
  <si>
    <t>Curving Class named change from "User Defined" to "Cl_390/HB/M" in order to be more specific. No change to underlying t-gamma data.</t>
  </si>
  <si>
    <t>Curving Class named change from "User Defined" to "Cl_390/HB/T" in order to be more specific. No change to underlying t-gamma data.</t>
  </si>
  <si>
    <t>All mileage transferred to 444HB/M to reflect the fact all 444s have now been fitted with HALL bushes. Operating weight updated from 54.85t to 54.40t and USM updated from 1909 to 1840 following feedback from Angel Trains.</t>
  </si>
  <si>
    <t>All mileage transferred to 444HB/T to reflect the fact all 444s have now been fitted with HALL bushes. Operating weight updated from 43.85t to 42.82t and USM updated from 1798 to 1510 following feedback from Angel Trains.</t>
  </si>
  <si>
    <t>Mileage transferred from 444/M to reflect the fact all 444s have now been fitted with HALL bushes. Operating weight updated from 53.28t to 54.40t and USM updated from 1909 to 1840 following feedback from Angel Trains.</t>
  </si>
  <si>
    <t>Mileage transferred from 444/T to reflect the fact all 444s have now been fitted with HALL bushes. Operating weight updated from 44.70t to 42.82t and USM updated from 1798 to 1510 following feedback from Angel Trains.</t>
  </si>
  <si>
    <t>All mileage transferred to 450HB/M to reflect the fact all 450s have now been fitted with HALL bushes. Operating weight updated from 50.00t to 51.21t and USM from 1909 to 1920 to reflect feedback from Angel Trains.</t>
  </si>
  <si>
    <t>All mileage transferred to 450HB/T to reflect the fact all 450s have now been fitted with HALL bushes. Operating weight updated from 37.85 to 40.61 and USM from 1798 to 1550 to reflect feedback from Angel Trains.</t>
  </si>
  <si>
    <t>Mileage transferred from 450/M to reflect the fact all 450s have now been fitted with HALL bushes. Operating weight updated from 52.88t to 51.21t and USM from 1909 to 1920 to reflect feedback from Angel Trains.</t>
  </si>
  <si>
    <t>Mileage transferred from 450/T to reflect the fact all 450s have now been fitted with HALL bushes. Operating weight updated from 42.25t to 40.61 and USM from 1798 to 1550 to reflect feedback from Angel Trains.</t>
  </si>
  <si>
    <t>Trailer</t>
  </si>
  <si>
    <t>Class_70</t>
  </si>
  <si>
    <t>Cl_88/0</t>
  </si>
  <si>
    <t>CP6 VUC Calculator:</t>
  </si>
  <si>
    <t>Motor</t>
  </si>
  <si>
    <t>DMBS</t>
  </si>
  <si>
    <t>DMS</t>
  </si>
  <si>
    <t>DMSL</t>
  </si>
  <si>
    <t>MS</t>
  </si>
  <si>
    <t>DMSL(A)</t>
  </si>
  <si>
    <t>DMSL(B)</t>
  </si>
  <si>
    <t>DMCL</t>
  </si>
  <si>
    <t>MSL</t>
  </si>
  <si>
    <t>DMCL(A)</t>
  </si>
  <si>
    <t>DMCL(B)</t>
  </si>
  <si>
    <t>MFL</t>
  </si>
  <si>
    <t>TSL</t>
  </si>
  <si>
    <t>TSRB</t>
  </si>
  <si>
    <t>DMF</t>
  </si>
  <si>
    <t>MSRMB</t>
  </si>
  <si>
    <t>DMRF</t>
  </si>
  <si>
    <t>MF</t>
  </si>
  <si>
    <t>MC</t>
  </si>
  <si>
    <t>DMSO(A)</t>
  </si>
  <si>
    <t>TSO</t>
  </si>
  <si>
    <t>DMSO(B)</t>
  </si>
  <si>
    <t>DMSO</t>
  </si>
  <si>
    <t>PTSO</t>
  </si>
  <si>
    <t>BDMSO</t>
  </si>
  <si>
    <t>DTSO</t>
  </si>
  <si>
    <t>MSO</t>
  </si>
  <si>
    <t>TCO</t>
  </si>
  <si>
    <t>DTSO(A)</t>
  </si>
  <si>
    <t>DTSO(B)</t>
  </si>
  <si>
    <t>DTCO</t>
  </si>
  <si>
    <t>DTPMV</t>
  </si>
  <si>
    <t>MPMV</t>
  </si>
  <si>
    <t>TPMV</t>
  </si>
  <si>
    <t>DMFO</t>
  </si>
  <si>
    <t>PMSO</t>
  </si>
  <si>
    <t>DMCO</t>
  </si>
  <si>
    <t>MSO(A)</t>
  </si>
  <si>
    <t>MOS(B)</t>
  </si>
  <si>
    <t>DMRBFO</t>
  </si>
  <si>
    <t>MFO(A)</t>
  </si>
  <si>
    <t>PTFO</t>
  </si>
  <si>
    <t>MFO(B)</t>
  </si>
  <si>
    <t>MSO(B)</t>
  </si>
  <si>
    <t>MSO(C)</t>
  </si>
  <si>
    <t>PTSRMB</t>
  </si>
  <si>
    <t>PDTSO(A)</t>
  </si>
  <si>
    <t>PDTSO(B)</t>
  </si>
  <si>
    <t>MBC</t>
  </si>
  <si>
    <t>TSORMB</t>
  </si>
  <si>
    <t>PDTSO</t>
  </si>
  <si>
    <t>PDTRBFO</t>
  </si>
  <si>
    <t>MFO</t>
  </si>
  <si>
    <t>M</t>
  </si>
  <si>
    <t>T</t>
  </si>
  <si>
    <t>Sample passenger vehicles</t>
  </si>
  <si>
    <t>Route speed (max, mph)</t>
  </si>
  <si>
    <t>2018/19</t>
  </si>
  <si>
    <t>2016/17</t>
  </si>
  <si>
    <t>2015/16</t>
  </si>
  <si>
    <t>2014/15</t>
  </si>
  <si>
    <t>LN25_empty</t>
  </si>
  <si>
    <t>LN25_loaded</t>
  </si>
  <si>
    <t>2012/13</t>
  </si>
  <si>
    <t>CP5 indexation factors</t>
  </si>
  <si>
    <t>CP5 values</t>
  </si>
  <si>
    <t>CP5 value</t>
  </si>
  <si>
    <t>RPI versus CPI indexation adjustment</t>
  </si>
  <si>
    <t>Average increase to 2018/19 rate (%)</t>
  </si>
  <si>
    <t>Look up code</t>
  </si>
  <si>
    <t>Vehicle Type (Tare* / Laden**)</t>
  </si>
  <si>
    <t>Commodity Type</t>
  </si>
  <si>
    <t>2018/19 (£/kgtm, 2017/18 prices prices)</t>
  </si>
  <si>
    <t>£/kgtm (2017/18 prices)</t>
  </si>
  <si>
    <t>37/7</t>
  </si>
  <si>
    <t>88/0</t>
  </si>
  <si>
    <t>BAAM (L)</t>
  </si>
  <si>
    <t>BAAT (L)</t>
  </si>
  <si>
    <t>BAAT (T)</t>
  </si>
  <si>
    <t>BAAU (T)</t>
  </si>
  <si>
    <t>BAAU (L)</t>
  </si>
  <si>
    <t>BAAV (T)</t>
  </si>
  <si>
    <t>BAAV (L)</t>
  </si>
  <si>
    <t>BBAA (T)</t>
  </si>
  <si>
    <t>BBAA (L)</t>
  </si>
  <si>
    <t>BBAB (T)</t>
  </si>
  <si>
    <t>BBAB (L)</t>
  </si>
  <si>
    <t>BBAC (T)</t>
  </si>
  <si>
    <t>BBAC (L)</t>
  </si>
  <si>
    <t>BBAF (T)</t>
  </si>
  <si>
    <t>BBAF (L)</t>
  </si>
  <si>
    <t>BBAS (T)</t>
  </si>
  <si>
    <t>BBAS (L)</t>
  </si>
  <si>
    <t>BBAT (T)</t>
  </si>
  <si>
    <t>BBAT (L)</t>
  </si>
  <si>
    <t>BCAA (T)</t>
  </si>
  <si>
    <t>BCAA (L)</t>
  </si>
  <si>
    <t>BCAC (T)</t>
  </si>
  <si>
    <t>BCAC (L)</t>
  </si>
  <si>
    <t>BDAR (T)</t>
  </si>
  <si>
    <t>BDAR (L)</t>
  </si>
  <si>
    <t>BEAA (T)</t>
  </si>
  <si>
    <t>BEAA (L)</t>
  </si>
  <si>
    <t>BFAP (T)</t>
  </si>
  <si>
    <t>BFAP (L)</t>
  </si>
  <si>
    <t>BFAS (L)</t>
  </si>
  <si>
    <t>BFAS (T)</t>
  </si>
  <si>
    <t>BFAT (T)</t>
  </si>
  <si>
    <t>BFAT (L)</t>
  </si>
  <si>
    <t>BIAH (T)</t>
  </si>
  <si>
    <t>BIAH (L)</t>
  </si>
  <si>
    <t>BLAA (T)</t>
  </si>
  <si>
    <t>BLAA (L)</t>
  </si>
  <si>
    <t>BLAP (T)</t>
  </si>
  <si>
    <t>BLAP (L)</t>
  </si>
  <si>
    <t>BMAA (T)</t>
  </si>
  <si>
    <t>BMAA (L)</t>
  </si>
  <si>
    <t>BMAB (T)</t>
  </si>
  <si>
    <t>BMAB (L)</t>
  </si>
  <si>
    <t>BNAA (T)</t>
  </si>
  <si>
    <t>BNAA (L)</t>
  </si>
  <si>
    <t>BPAR (L)</t>
  </si>
  <si>
    <t>BPAR (T)</t>
  </si>
  <si>
    <t>BQAA (T)</t>
  </si>
  <si>
    <t>BQAA (L)</t>
  </si>
  <si>
    <t>BRAB (T)</t>
  </si>
  <si>
    <t>BSAE (T)</t>
  </si>
  <si>
    <t>BSAE (L)</t>
  </si>
  <si>
    <t>BTAA (T)</t>
  </si>
  <si>
    <t>BTAA (L)</t>
  </si>
  <si>
    <t>BTAR (T)</t>
  </si>
  <si>
    <t>BTAR (L)</t>
  </si>
  <si>
    <t>BVAA (T)</t>
  </si>
  <si>
    <t>BVAA (L)</t>
  </si>
  <si>
    <t>BXAA (T)</t>
  </si>
  <si>
    <t>BXAA (L)</t>
  </si>
  <si>
    <t>BYAA (T)</t>
  </si>
  <si>
    <t>BYAA (L)</t>
  </si>
  <si>
    <t>BYAB (T)</t>
  </si>
  <si>
    <t>BYAB (L)</t>
  </si>
  <si>
    <t>BZAA (L)</t>
  </si>
  <si>
    <t>BZAA (T)</t>
  </si>
  <si>
    <t>CDAR (T)</t>
  </si>
  <si>
    <t>CDAR (L)</t>
  </si>
  <si>
    <t>DCEY (T)</t>
  </si>
  <si>
    <t>DHEY (T)</t>
  </si>
  <si>
    <t>DOEY (T)</t>
  </si>
  <si>
    <t>DPEX (T)</t>
  </si>
  <si>
    <t>DPEY (T)</t>
  </si>
  <si>
    <t>DREY (T)</t>
  </si>
  <si>
    <t>DXEY (T)</t>
  </si>
  <si>
    <t>EAEY (T)</t>
  </si>
  <si>
    <t>ECAY (T)</t>
  </si>
  <si>
    <t>ECAY (L)</t>
  </si>
  <si>
    <t>ECEY (T)</t>
  </si>
  <si>
    <t>EDEY (T)</t>
  </si>
  <si>
    <t>EEAY (T)</t>
  </si>
  <si>
    <t>EEAY (L)</t>
  </si>
  <si>
    <t>EEEY (T)</t>
  </si>
  <si>
    <t>EHAY (T)</t>
  </si>
  <si>
    <t>EHAY (L)</t>
  </si>
  <si>
    <t>EHEY (T)</t>
  </si>
  <si>
    <t>EIEY (T)</t>
  </si>
  <si>
    <t>EJEY (T)</t>
  </si>
  <si>
    <t>EKEY (T)</t>
  </si>
  <si>
    <t>ELEY (T)</t>
  </si>
  <si>
    <t>EMEY (T)</t>
  </si>
  <si>
    <t>EQEY (T)</t>
  </si>
  <si>
    <t>EZAY (T)</t>
  </si>
  <si>
    <t>FAAA (L)</t>
  </si>
  <si>
    <t>FAAA (T)</t>
  </si>
  <si>
    <t>FAAU (T)</t>
  </si>
  <si>
    <t>FAAU (L)</t>
  </si>
  <si>
    <t>FCAA (T)</t>
  </si>
  <si>
    <t>FCAA (L)</t>
  </si>
  <si>
    <t>FBAK (L)</t>
  </si>
  <si>
    <t>FBAK (T)</t>
  </si>
  <si>
    <t>FDAA (T)</t>
  </si>
  <si>
    <t>FDAA (L)</t>
  </si>
  <si>
    <t>FEAA (T)</t>
  </si>
  <si>
    <t>FEAA (L)</t>
  </si>
  <si>
    <t>FEAB (T)</t>
  </si>
  <si>
    <t>FEAB (L)</t>
  </si>
  <si>
    <t>FEAC (T)</t>
  </si>
  <si>
    <t>FEAC (L)</t>
  </si>
  <si>
    <t>FEAD (T)</t>
  </si>
  <si>
    <t>FEAD (L)</t>
  </si>
  <si>
    <t>FEAE (T)</t>
  </si>
  <si>
    <t>FEAE (L)</t>
  </si>
  <si>
    <t>FEAF (L)</t>
  </si>
  <si>
    <t>FEAS (T)</t>
  </si>
  <si>
    <t>FEAS (L)</t>
  </si>
  <si>
    <t>FHAA (T)</t>
  </si>
  <si>
    <t>FHAB (T)</t>
  </si>
  <si>
    <t>FHAB (L)</t>
  </si>
  <si>
    <t>FIAB (T)</t>
  </si>
  <si>
    <t>FIAB (L)</t>
  </si>
  <si>
    <t>FIAD (L)</t>
  </si>
  <si>
    <t>FIAD (T)</t>
  </si>
  <si>
    <t>FJAS (T)</t>
  </si>
  <si>
    <t>FKAA (T)</t>
  </si>
  <si>
    <t>FKAA (L)</t>
  </si>
  <si>
    <t>FLAB (T)</t>
  </si>
  <si>
    <t>FLAB (L)</t>
  </si>
  <si>
    <t>FLAI (T)</t>
  </si>
  <si>
    <t>FLAI (L)</t>
  </si>
  <si>
    <t>FLAJ (T)</t>
  </si>
  <si>
    <t>FLAJ (L)</t>
  </si>
  <si>
    <t>FLAO (T)</t>
  </si>
  <si>
    <t>FLAO (L)</t>
  </si>
  <si>
    <t>FLAP (T)</t>
  </si>
  <si>
    <t>FLAP (L)</t>
  </si>
  <si>
    <t>FNAB (T)</t>
  </si>
  <si>
    <t>FNAB (L)</t>
  </si>
  <si>
    <t>FNAC (T)</t>
  </si>
  <si>
    <t>FNAC (L)</t>
  </si>
  <si>
    <t>FPAB (L)</t>
  </si>
  <si>
    <t>FRAA (L)</t>
  </si>
  <si>
    <t>FRAA (T)</t>
  </si>
  <si>
    <t>FSAO (T)</t>
  </si>
  <si>
    <t>FSAO (L)</t>
  </si>
  <si>
    <t>FTAI (T)</t>
  </si>
  <si>
    <t>FTAI (L)</t>
  </si>
  <si>
    <t>FWAA (L)</t>
  </si>
  <si>
    <t>FWAA (T)</t>
  </si>
  <si>
    <t>FXAC (L)</t>
  </si>
  <si>
    <t>FXAC (T)</t>
  </si>
  <si>
    <t>FYAB (T)</t>
  </si>
  <si>
    <t>FYAB (L)</t>
  </si>
  <si>
    <t>FNAD (L)</t>
  </si>
  <si>
    <t>FNAD (T)</t>
  </si>
  <si>
    <t>FQAO (L)</t>
  </si>
  <si>
    <t>FQAO (T)</t>
  </si>
  <si>
    <t>FZAA (T)</t>
  </si>
  <si>
    <t>HAAV (T)</t>
  </si>
  <si>
    <t>HHAA (T)</t>
  </si>
  <si>
    <t>HHAA (L)</t>
  </si>
  <si>
    <t>FWAB (L)</t>
  </si>
  <si>
    <t>FWAB (T)</t>
  </si>
  <si>
    <t>HHAB (T)</t>
  </si>
  <si>
    <t>HHAB (L)</t>
  </si>
  <si>
    <t>HHAC (T)</t>
  </si>
  <si>
    <t>HHAC (L)</t>
  </si>
  <si>
    <t>HIAA (T)</t>
  </si>
  <si>
    <t>HIAA (L)</t>
  </si>
  <si>
    <t>HJAI (T)</t>
  </si>
  <si>
    <t>HJAI (L)</t>
  </si>
  <si>
    <t>HJAO (T)</t>
  </si>
  <si>
    <t>HJAO (L)</t>
  </si>
  <si>
    <t>HKAI (T)</t>
  </si>
  <si>
    <t>HKAI (L)</t>
  </si>
  <si>
    <t>HKAO (T)</t>
  </si>
  <si>
    <t>HKAO (L)</t>
  </si>
  <si>
    <t>HLAA (T)</t>
  </si>
  <si>
    <t>HLAA (L)</t>
  </si>
  <si>
    <t>HLAB (T)</t>
  </si>
  <si>
    <t>HLAB (L)</t>
  </si>
  <si>
    <t>HOAA (T)</t>
  </si>
  <si>
    <t>HOAA (L)</t>
  </si>
  <si>
    <t>HQAD (T)</t>
  </si>
  <si>
    <t>HQAD (L)</t>
  </si>
  <si>
    <t>HQAE (T)</t>
  </si>
  <si>
    <t>HQAE (L)</t>
  </si>
  <si>
    <t>HQAF (T)</t>
  </si>
  <si>
    <t>HQAF (L)</t>
  </si>
  <si>
    <t>HQAG (T)</t>
  </si>
  <si>
    <t>HQAG (L)</t>
  </si>
  <si>
    <t>HQAH (T)</t>
  </si>
  <si>
    <t>HQAH (L)</t>
  </si>
  <si>
    <t>HOAB (L)</t>
  </si>
  <si>
    <t>HOAB (T)</t>
  </si>
  <si>
    <t>HQAJ (T)</t>
  </si>
  <si>
    <t>HQAJ (L)</t>
  </si>
  <si>
    <t>HQAK (T)</t>
  </si>
  <si>
    <t>HQAK (L)</t>
  </si>
  <si>
    <t>HQAL (T)</t>
  </si>
  <si>
    <t>HQAL (L)</t>
  </si>
  <si>
    <t>HQAM (T)</t>
  </si>
  <si>
    <t>HQAM (L)</t>
  </si>
  <si>
    <t>HTAA (T)</t>
  </si>
  <si>
    <t>HTAB (T)</t>
  </si>
  <si>
    <t>HTAB (L)</t>
  </si>
  <si>
    <t>HTAD (T)</t>
  </si>
  <si>
    <t>HTAD (L)</t>
  </si>
  <si>
    <t>HXAA (T)</t>
  </si>
  <si>
    <t>HXAA (L)</t>
  </si>
  <si>
    <t>HXAB (T)</t>
  </si>
  <si>
    <t>HXAB (L)</t>
  </si>
  <si>
    <t>HYAA (T)</t>
  </si>
  <si>
    <t>HYAA (L)</t>
  </si>
  <si>
    <t>ICAD (L)</t>
  </si>
  <si>
    <t>HTAE (L)</t>
  </si>
  <si>
    <t>ICAD (T)</t>
  </si>
  <si>
    <t>HTAE (T)</t>
  </si>
  <si>
    <t>ICAG (T)</t>
  </si>
  <si>
    <t>HTAF (L)</t>
  </si>
  <si>
    <t>ICAG (L)</t>
  </si>
  <si>
    <t>ICAH (L)</t>
  </si>
  <si>
    <t>HTAF (T)</t>
  </si>
  <si>
    <t>IDAP (T)</t>
  </si>
  <si>
    <t>IDAP (L)</t>
  </si>
  <si>
    <t>IFAB (L)</t>
  </si>
  <si>
    <t>IFAE (L)</t>
  </si>
  <si>
    <t>IFAE (T)</t>
  </si>
  <si>
    <t>IFAG (T)</t>
  </si>
  <si>
    <t>IFAG (L)</t>
  </si>
  <si>
    <t>HYAB (L)</t>
  </si>
  <si>
    <t>IFAP (T)</t>
  </si>
  <si>
    <t>HYAB (T)</t>
  </si>
  <si>
    <t>IFAP (L)</t>
  </si>
  <si>
    <t>IFAR (T)</t>
  </si>
  <si>
    <t>IFAS (T)</t>
  </si>
  <si>
    <t>IFBB (L)</t>
  </si>
  <si>
    <t>IFBB (T)</t>
  </si>
  <si>
    <t>IGAD (L)</t>
  </si>
  <si>
    <t>IGAD (T)</t>
  </si>
  <si>
    <t>IHAE (L)</t>
  </si>
  <si>
    <t>IHAE (T)</t>
  </si>
  <si>
    <t>IDAQ (L)</t>
  </si>
  <si>
    <t>IDAQ (T)</t>
  </si>
  <si>
    <t>IHAF (T)</t>
  </si>
  <si>
    <t>IHAF (L)</t>
  </si>
  <si>
    <t>IHAG (T)</t>
  </si>
  <si>
    <t>IHAG (L)</t>
  </si>
  <si>
    <t>IIAA (T)</t>
  </si>
  <si>
    <t>IIAA (L)</t>
  </si>
  <si>
    <t>IIAB (T)</t>
  </si>
  <si>
    <t>IIAB (L)</t>
  </si>
  <si>
    <t>IIAC (T)</t>
  </si>
  <si>
    <t>IIAC (L)</t>
  </si>
  <si>
    <t>IKAF (T)</t>
  </si>
  <si>
    <t>IKAF (L)</t>
  </si>
  <si>
    <t>IKAH (T)</t>
  </si>
  <si>
    <t>IKAH (L)</t>
  </si>
  <si>
    <t>IKAJ (T)</t>
  </si>
  <si>
    <t>IKAJ (L)</t>
  </si>
  <si>
    <t>IKAK (T)</t>
  </si>
  <si>
    <t>IKAK (L)</t>
  </si>
  <si>
    <t>INAA (L)</t>
  </si>
  <si>
    <t>IOAE (L)</t>
  </si>
  <si>
    <t>IOAE (T)</t>
  </si>
  <si>
    <t>IPAA (T)</t>
  </si>
  <si>
    <t>IPAA (L)</t>
  </si>
  <si>
    <t>IIAD (L)</t>
  </si>
  <si>
    <t>IIAD (T)</t>
  </si>
  <si>
    <t>IPAB (T)</t>
  </si>
  <si>
    <t>IIAF (L)</t>
  </si>
  <si>
    <t>IPAB (L)</t>
  </si>
  <si>
    <t>IIAF (T)</t>
  </si>
  <si>
    <t>IPAV (T)</t>
  </si>
  <si>
    <t>IPAV (L)</t>
  </si>
  <si>
    <t>IPAX (T)</t>
  </si>
  <si>
    <t>IPAX (L)</t>
  </si>
  <si>
    <t>IQAD (T)</t>
  </si>
  <si>
    <t>IRBH (L)</t>
  </si>
  <si>
    <t>IRBH (T)</t>
  </si>
  <si>
    <t>IVAL (T)</t>
  </si>
  <si>
    <t>IVAL (L)</t>
  </si>
  <si>
    <t>IWAB (T)</t>
  </si>
  <si>
    <t>IWAB (L)</t>
  </si>
  <si>
    <t>IWBB (L)</t>
  </si>
  <si>
    <t>IWBB (T)</t>
  </si>
  <si>
    <t>IZAL (T)</t>
  </si>
  <si>
    <t>IZAL (L)</t>
  </si>
  <si>
    <t>IZAN (T)</t>
  </si>
  <si>
    <t>IZAN (L)</t>
  </si>
  <si>
    <t>JAAK (T)</t>
  </si>
  <si>
    <t>JAAK (L)</t>
  </si>
  <si>
    <t>JEAI (T)</t>
  </si>
  <si>
    <t>JEAI (L)</t>
  </si>
  <si>
    <t>JEAO (T)</t>
  </si>
  <si>
    <t>JEAO (L)</t>
  </si>
  <si>
    <t>JFAB (T)</t>
  </si>
  <si>
    <t>JFAB (L)</t>
  </si>
  <si>
    <t>JGAK (T)</t>
  </si>
  <si>
    <t>JGAK (L)</t>
  </si>
  <si>
    <t>JGAL (T)</t>
  </si>
  <si>
    <t>JGAL (L)</t>
  </si>
  <si>
    <t>JGAM (T)</t>
  </si>
  <si>
    <t>JGAM (L)</t>
  </si>
  <si>
    <t>JGAN (T)</t>
  </si>
  <si>
    <t>JGAN (L)</t>
  </si>
  <si>
    <t>JHAI (T)</t>
  </si>
  <si>
    <t>JHAI (L)</t>
  </si>
  <si>
    <t>JHAL (T)</t>
  </si>
  <si>
    <t>JHAL (L)</t>
  </si>
  <si>
    <t>JHAO (T)</t>
  </si>
  <si>
    <t>JHAO (L)</t>
  </si>
  <si>
    <t>JIAA (T)</t>
  </si>
  <si>
    <t>JIAA (L)</t>
  </si>
  <si>
    <t>JIAB (T)</t>
  </si>
  <si>
    <t>JIAB (L)</t>
  </si>
  <si>
    <t>JIAY (L)</t>
  </si>
  <si>
    <t>JIAY (T)</t>
  </si>
  <si>
    <t>JJAB (T)</t>
  </si>
  <si>
    <t>JJAB (L)</t>
  </si>
  <si>
    <t>JMAI (T)</t>
  </si>
  <si>
    <t>JMAO (T)</t>
  </si>
  <si>
    <t>JNAA (T)</t>
  </si>
  <si>
    <t>JNAA (L)</t>
  </si>
  <si>
    <t>JNAB (T)</t>
  </si>
  <si>
    <t>JNAB (L)</t>
  </si>
  <si>
    <t>JNAC (T)</t>
  </si>
  <si>
    <t>JNAC (L)</t>
  </si>
  <si>
    <t>JNAD (T)</t>
  </si>
  <si>
    <t>JNAD (L)</t>
  </si>
  <si>
    <t>JNAG (T)</t>
  </si>
  <si>
    <t>JNAG (L)</t>
  </si>
  <si>
    <t>JNAN (T)</t>
  </si>
  <si>
    <t>JNAN (L)</t>
  </si>
  <si>
    <t>JNAS (T)</t>
  </si>
  <si>
    <t>JNAS (L)</t>
  </si>
  <si>
    <t>JPAA (T)</t>
  </si>
  <si>
    <t>JPAA (L)</t>
  </si>
  <si>
    <t>JRAH (L)</t>
  </si>
  <si>
    <t>JRAH (T)</t>
  </si>
  <si>
    <t>JSAA (T)</t>
  </si>
  <si>
    <t>JSAA (L)</t>
  </si>
  <si>
    <t>JTAE (T)</t>
  </si>
  <si>
    <t>JTAE (L)</t>
  </si>
  <si>
    <t>JTAF (T)</t>
  </si>
  <si>
    <t>JTAF (L)</t>
  </si>
  <si>
    <t>JUAD (T)</t>
  </si>
  <si>
    <t>JUAD (L)</t>
  </si>
  <si>
    <t>JXAT (T)</t>
  </si>
  <si>
    <t>JXAT (L)</t>
  </si>
  <si>
    <t>JYAT (T)</t>
  </si>
  <si>
    <t>JYAT (L)</t>
  </si>
  <si>
    <t>JZAA (T)</t>
  </si>
  <si>
    <t>JZAA (L)</t>
  </si>
  <si>
    <t>JZAB (T)</t>
  </si>
  <si>
    <t>JZAB (L)</t>
  </si>
  <si>
    <t>JZAD (T)</t>
  </si>
  <si>
    <t>JNAT (L)</t>
  </si>
  <si>
    <t>KEAZ (T)</t>
  </si>
  <si>
    <t>KEAZ (L)</t>
  </si>
  <si>
    <t>JNAT (T)</t>
  </si>
  <si>
    <t>JPAC (L)</t>
  </si>
  <si>
    <t>JPAC (T)</t>
  </si>
  <si>
    <t>JPAD (L)</t>
  </si>
  <si>
    <t>JPAD (T)</t>
  </si>
  <si>
    <t>KFAA (T)</t>
  </si>
  <si>
    <t>KFAA (L)</t>
  </si>
  <si>
    <t>KFAF (T)</t>
  </si>
  <si>
    <t>KFAF (L)</t>
  </si>
  <si>
    <t>KFAG (T)</t>
  </si>
  <si>
    <t>KFAG (L)</t>
  </si>
  <si>
    <t>KFAR (T)</t>
  </si>
  <si>
    <t>KFAR (L)</t>
  </si>
  <si>
    <t>KFAT (T)</t>
  </si>
  <si>
    <t>KFAT (L)</t>
  </si>
  <si>
    <t>KJAS (T)</t>
  </si>
  <si>
    <t>KJAS (L)</t>
  </si>
  <si>
    <t>KPAX (T)</t>
  </si>
  <si>
    <t>KPAX (L)</t>
  </si>
  <si>
    <t>KSAA (T)</t>
  </si>
  <si>
    <t>KSAA (L)</t>
  </si>
  <si>
    <t>KTAA (T)</t>
  </si>
  <si>
    <t>KTAA (L)</t>
  </si>
  <si>
    <t>KUAA (T)</t>
  </si>
  <si>
    <t>KUAA (L)</t>
  </si>
  <si>
    <t>KVAB (T)</t>
  </si>
  <si>
    <t>KVAB (L)</t>
  </si>
  <si>
    <t>KWAW (T)</t>
  </si>
  <si>
    <t>KBAA (T)</t>
  </si>
  <si>
    <t>KWAW (L)</t>
  </si>
  <si>
    <t>KWBW (T)</t>
  </si>
  <si>
    <t>KWBW (L)</t>
  </si>
  <si>
    <t>KXAC (T)</t>
  </si>
  <si>
    <t>KXAC (L)</t>
  </si>
  <si>
    <t>MBAB (T)</t>
  </si>
  <si>
    <t>MBAB (L)</t>
  </si>
  <si>
    <t>MBAC (T)</t>
  </si>
  <si>
    <t>MBAC (L)</t>
  </si>
  <si>
    <t>MCAA (T)</t>
  </si>
  <si>
    <t>MCAA (L)</t>
  </si>
  <si>
    <t>MDAA (T)</t>
  </si>
  <si>
    <t>MDAA (L)</t>
  </si>
  <si>
    <t>MEAA (T)</t>
  </si>
  <si>
    <t>MEAA (L)</t>
  </si>
  <si>
    <t>MFAA (T)</t>
  </si>
  <si>
    <t>MFAA (L)</t>
  </si>
  <si>
    <t>MHAA (T)</t>
  </si>
  <si>
    <t>MHAA (L)</t>
  </si>
  <si>
    <t>MJAA (T)</t>
  </si>
  <si>
    <t>MJAA (L)</t>
  </si>
  <si>
    <t>MLAA (T)</t>
  </si>
  <si>
    <t>MLAA (L)</t>
  </si>
  <si>
    <t>MLAB (T)</t>
  </si>
  <si>
    <t>MLAB (L)</t>
  </si>
  <si>
    <t>MOAA (T)</t>
  </si>
  <si>
    <t>MOAA (L)</t>
  </si>
  <si>
    <t>MRAA (T)</t>
  </si>
  <si>
    <t>MRAA (L)</t>
  </si>
  <si>
    <t>MRAB (T)</t>
  </si>
  <si>
    <t>MRAB (L)</t>
  </si>
  <si>
    <t>MRAC (T)</t>
  </si>
  <si>
    <t>MRAC (L)</t>
  </si>
  <si>
    <t>MRAD (L)</t>
  </si>
  <si>
    <t>MRAD (T)</t>
  </si>
  <si>
    <t>MRAE (L)</t>
  </si>
  <si>
    <t>MRAE (T)</t>
  </si>
  <si>
    <t>MRAF (L)</t>
  </si>
  <si>
    <t>MRAF (T)</t>
  </si>
  <si>
    <t>MTAA (T)</t>
  </si>
  <si>
    <t>MTAA (L)</t>
  </si>
  <si>
    <t>MTAB (T)</t>
  </si>
  <si>
    <t>MTAB (L)</t>
  </si>
  <si>
    <t>NOA0 (T)</t>
  </si>
  <si>
    <t>NZ5/H (T)</t>
  </si>
  <si>
    <t>NZAH (T)</t>
  </si>
  <si>
    <t>NZAJ (T)</t>
  </si>
  <si>
    <t>OAAC (T)</t>
  </si>
  <si>
    <t>OAAC (L)</t>
  </si>
  <si>
    <t>OAAF (T)</t>
  </si>
  <si>
    <t>OAAF (L)</t>
  </si>
  <si>
    <t>OBAM (T)</t>
  </si>
  <si>
    <t>OBAM (L)</t>
  </si>
  <si>
    <t>OCAN (T)</t>
  </si>
  <si>
    <t>OCAN (L)</t>
  </si>
  <si>
    <t>OCAR (T)</t>
  </si>
  <si>
    <t>PAAS (T)</t>
  </si>
  <si>
    <t>PAAS (L)</t>
  </si>
  <si>
    <t>PCAC (T)</t>
  </si>
  <si>
    <t>PCAC (L)</t>
  </si>
  <si>
    <t>MMAA (L)</t>
  </si>
  <si>
    <t>MMAA (T)</t>
  </si>
  <si>
    <t>PCAE (T)</t>
  </si>
  <si>
    <t>PCAE (L)</t>
  </si>
  <si>
    <t>PFAC (L)</t>
  </si>
  <si>
    <t>PFAC (T)</t>
  </si>
  <si>
    <t>PGAC (T)</t>
  </si>
  <si>
    <t>PGAC (L)</t>
  </si>
  <si>
    <t>PHAP (T)</t>
  </si>
  <si>
    <t>PHAP (L)</t>
  </si>
  <si>
    <t>PHAQ (T)</t>
  </si>
  <si>
    <t>PHAQ (L)</t>
  </si>
  <si>
    <t>PHAR (T)</t>
  </si>
  <si>
    <t>PHAR (L)</t>
  </si>
  <si>
    <t>PHAS (T)</t>
  </si>
  <si>
    <t>PHAS (L)</t>
  </si>
  <si>
    <t>PJAK (T)</t>
  </si>
  <si>
    <t>PJAK (L)</t>
  </si>
  <si>
    <t>PJAL (T)</t>
  </si>
  <si>
    <t>PJAL (L)</t>
  </si>
  <si>
    <t>PJAM (T)</t>
  </si>
  <si>
    <t>PJAM (L)</t>
  </si>
  <si>
    <t>PNAA (T)</t>
  </si>
  <si>
    <t>PNAA (L)</t>
  </si>
  <si>
    <t>PNAE (T)</t>
  </si>
  <si>
    <t>PNAE (L)</t>
  </si>
  <si>
    <t>MWAA (L)</t>
  </si>
  <si>
    <t>QPAC (T)</t>
  </si>
  <si>
    <t>QQAA (T)</t>
  </si>
  <si>
    <t>MWAA (T)</t>
  </si>
  <si>
    <t>QQAC (T)</t>
  </si>
  <si>
    <t>QSAB (T)</t>
  </si>
  <si>
    <t>QSAH (T)</t>
  </si>
  <si>
    <t>QSAH (L)</t>
  </si>
  <si>
    <t>QXAJ (T)</t>
  </si>
  <si>
    <t>RRAO (T)</t>
  </si>
  <si>
    <t>RRAO (L)</t>
  </si>
  <si>
    <t>RRAS (T)</t>
  </si>
  <si>
    <t>RRAS (L)</t>
  </si>
  <si>
    <t>RRAV (T)</t>
  </si>
  <si>
    <t>RRAV (L)</t>
  </si>
  <si>
    <t>RRAX (T)</t>
  </si>
  <si>
    <t>RRAX (L)</t>
  </si>
  <si>
    <t>RRBS (T)</t>
  </si>
  <si>
    <t>RRBS (L)</t>
  </si>
  <si>
    <t>SEAB (T)</t>
  </si>
  <si>
    <t>SEAB (L)</t>
  </si>
  <si>
    <t>SPAE (T)</t>
  </si>
  <si>
    <t>SPAE (L)</t>
  </si>
  <si>
    <t>SPAL (T)</t>
  </si>
  <si>
    <t>SPAL (L)</t>
  </si>
  <si>
    <t>SSAA (T)</t>
  </si>
  <si>
    <t>SSAA (L)</t>
  </si>
  <si>
    <t>TDAD (L)</t>
  </si>
  <si>
    <t>TDAD (T)</t>
  </si>
  <si>
    <t>TEAK (L)</t>
  </si>
  <si>
    <t>TEAK (T)</t>
  </si>
  <si>
    <t>TEAL (L)</t>
  </si>
  <si>
    <t>TEAL (T)</t>
  </si>
  <si>
    <t>TEAM (L)</t>
  </si>
  <si>
    <t>TEAP (L)</t>
  </si>
  <si>
    <t>TEAS (T)</t>
  </si>
  <si>
    <t>TEAS (L)</t>
  </si>
  <si>
    <t>TEBK (L)</t>
  </si>
  <si>
    <t>TEBK (T)</t>
  </si>
  <si>
    <t>TIAY (T)</t>
  </si>
  <si>
    <t>TIAY (L)</t>
  </si>
  <si>
    <t>TTAA (L)</t>
  </si>
  <si>
    <t>TUAC (L)</t>
  </si>
  <si>
    <t>TUAC (T)</t>
  </si>
  <si>
    <t>VAAN (T)</t>
  </si>
  <si>
    <t>VBAF (T)</t>
  </si>
  <si>
    <t>VDAE (T)</t>
  </si>
  <si>
    <t>VDAF (T)</t>
  </si>
  <si>
    <t>VGAF (T)</t>
  </si>
  <si>
    <t>VGAF (L)</t>
  </si>
  <si>
    <t>VKAA (T)</t>
  </si>
  <si>
    <t>VKAA (L)</t>
  </si>
  <si>
    <t>VXAD (T)</t>
  </si>
  <si>
    <t>WIAA (T)</t>
  </si>
  <si>
    <t>WIAA (L)</t>
  </si>
  <si>
    <t>YDAC (T)</t>
  </si>
  <si>
    <t>YDAE (T)</t>
  </si>
  <si>
    <t>YDAE (L)</t>
  </si>
  <si>
    <t>YDAF (T)</t>
  </si>
  <si>
    <t>YDAF (L)</t>
  </si>
  <si>
    <t>YDAG (T)</t>
  </si>
  <si>
    <t>YEAA (T)</t>
  </si>
  <si>
    <t>YEAA (L)</t>
  </si>
  <si>
    <t>YEAD (T)</t>
  </si>
  <si>
    <t>YGAA (T)</t>
  </si>
  <si>
    <t>YGAA (L)</t>
  </si>
  <si>
    <t>YGBA (T)</t>
  </si>
  <si>
    <t>YGBA (L)</t>
  </si>
  <si>
    <t>YGBD (T)</t>
  </si>
  <si>
    <t>YGBD (L)</t>
  </si>
  <si>
    <t>YGBE (T)</t>
  </si>
  <si>
    <t>YGBE (L)</t>
  </si>
  <si>
    <t>YGHB (T)</t>
  </si>
  <si>
    <t>YGHB (L)</t>
  </si>
  <si>
    <t>YGHF (T)</t>
  </si>
  <si>
    <t>YGHF (L)</t>
  </si>
  <si>
    <t>YJAF (T)</t>
  </si>
  <si>
    <t>YKAB (T)</t>
  </si>
  <si>
    <t>YKAB (L)</t>
  </si>
  <si>
    <t>YLAB (T)</t>
  </si>
  <si>
    <t>YLAB (L)</t>
  </si>
  <si>
    <t>YOAL (T)</t>
  </si>
  <si>
    <t>YQAA (T)</t>
  </si>
  <si>
    <t>YQAB (L)</t>
  </si>
  <si>
    <t>YRAL (L)</t>
  </si>
  <si>
    <t>YSAA (T)</t>
  </si>
  <si>
    <t>YSAB (T)</t>
  </si>
  <si>
    <t>YWAA (T)</t>
  </si>
  <si>
    <t>YWAA (L)</t>
  </si>
  <si>
    <t>YWAB (T)</t>
  </si>
  <si>
    <t>YWAB (L)</t>
  </si>
  <si>
    <t>YXAB (T)</t>
  </si>
  <si>
    <t>YXAM (T)</t>
  </si>
  <si>
    <t>ZCAB (T)</t>
  </si>
  <si>
    <t>ZCAB (L)</t>
  </si>
  <si>
    <t>ZCAC (T)</t>
  </si>
  <si>
    <t>ZCAC (L)</t>
  </si>
  <si>
    <t>ZCAD (T)</t>
  </si>
  <si>
    <t>ZCAD (L)</t>
  </si>
  <si>
    <t>ZCAO (T)</t>
  </si>
  <si>
    <t>ZCAO (L)</t>
  </si>
  <si>
    <t>ZCAP (T)</t>
  </si>
  <si>
    <t>ZCAP (L)</t>
  </si>
  <si>
    <t>ZCAQ (T)</t>
  </si>
  <si>
    <t>ZCAQ (L)</t>
  </si>
  <si>
    <t>ZIBC (T)</t>
  </si>
  <si>
    <t>ZOAK (T)</t>
  </si>
  <si>
    <t>ZWAB (T)</t>
  </si>
  <si>
    <t>ZWAE (T)</t>
  </si>
  <si>
    <t>ZWAZ (T)</t>
  </si>
  <si>
    <t>ZZAB (T)</t>
  </si>
  <si>
    <t>FREIGHT VEHICLE CHARACTERISTIC DATA</t>
  </si>
  <si>
    <t xml:space="preserve">Vehicle type </t>
  </si>
  <si>
    <t>Laden/Unladen</t>
  </si>
  <si>
    <t xml:space="preserve">Commodity </t>
  </si>
  <si>
    <t>2016/17 kgtm where available</t>
  </si>
  <si>
    <t>Freight speed (mph)</t>
  </si>
  <si>
    <t>Unsprung mass (kg/axle)</t>
  </si>
  <si>
    <t>RFC factor (Y/N)</t>
  </si>
  <si>
    <t xml:space="preserve">Bespoke suspension factor </t>
  </si>
  <si>
    <t>NR comments</t>
  </si>
  <si>
    <t>N/A</t>
  </si>
  <si>
    <t>Unladen</t>
  </si>
  <si>
    <t>Curving Class named change from "User Defined" to "Class_70" in order to be more specific. No change to underlying t-gamma data.</t>
  </si>
  <si>
    <t>Curving Class named change from "User Defined" to "Cl_88/0" in order to be more specific. No change to underlying t-gamma data.</t>
  </si>
  <si>
    <t>Y25_Loaded</t>
  </si>
  <si>
    <t>Y25_Empty</t>
  </si>
  <si>
    <t>Added following supplemental.</t>
  </si>
  <si>
    <t>Curving Class updated from Y25 to TF25 following GBRf feedback.</t>
  </si>
  <si>
    <t>NACO_Empty</t>
  </si>
  <si>
    <t>Now included to reflect the recent DB Cargo supplement to the Track Usage Price list.</t>
  </si>
  <si>
    <t>Added following recent GBRf supplemental</t>
  </si>
  <si>
    <t>Curving Class updated from Y25 to TF25, and suspension band updated from 5 to 6, following GBRf feedback.</t>
  </si>
  <si>
    <t>Added following feedback from GBRf.</t>
  </si>
  <si>
    <t>3piece_Loaded</t>
  </si>
  <si>
    <t>3piece_Empty</t>
  </si>
  <si>
    <t>Unsprung mass updated from 1764 to 1344 and curving class updated from 3-piece to Y25 based on feedback from Freightliner.</t>
  </si>
  <si>
    <t>2axle_Loaded</t>
  </si>
  <si>
    <t>2axle_Empty</t>
  </si>
  <si>
    <t>B</t>
  </si>
  <si>
    <t>E</t>
  </si>
  <si>
    <t>H</t>
  </si>
  <si>
    <t>I</t>
  </si>
  <si>
    <t>J</t>
  </si>
  <si>
    <t>K</t>
  </si>
  <si>
    <t>L</t>
  </si>
  <si>
    <t>Q</t>
  </si>
  <si>
    <t>Existing CP5 rate?</t>
  </si>
  <si>
    <t/>
  </si>
  <si>
    <t>NYMR uplift (%)</t>
  </si>
  <si>
    <t>Jacobite uplift (%)</t>
  </si>
  <si>
    <t>Charter</t>
  </si>
  <si>
    <t>2023/24 prices</t>
  </si>
  <si>
    <t>V7i: March 2023</t>
  </si>
  <si>
    <t>Passenger vehicles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</si>
</sst>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0.00_-;\-&quot;£&quot;* #,##0.00_-;_-&quot;£&quot;* &quot;-&quot;??_-;_-@_-"/>
    <numFmt numFmtId="43" formatCode="_-* #,##0.00_-;\-* #,##0.00_-;_-* &quot;-&quot;??_-;_-@_-"/>
    <numFmt numFmtId="164" formatCode="0.0"/>
    <numFmt numFmtId="165" formatCode="0.0000"/>
    <numFmt numFmtId="166" formatCode="0.00000"/>
    <numFmt numFmtId="167" formatCode="0.000000"/>
    <numFmt numFmtId="168" formatCode="0.000"/>
    <numFmt numFmtId="169" formatCode="0.000000000"/>
    <numFmt numFmtId="170" formatCode="0.0%"/>
    <numFmt numFmtId="171" formatCode="#,##0.0000000"/>
  </numFmts>
  <fonts count="21" x14ac:knownFonts="1">
    <font>
      <sz val="10"/>
      <name val="Arial"/>
    </font>
    <font>
      <sz val="10"/>
      <color theme="1"/>
      <name val="Arial"/>
      <family val="2"/>
    </font>
    <font>
      <sz val="10"/>
      <name val="Arial"/>
      <family val="2"/>
    </font>
    <font>
      <sz val="8"/>
      <name val="Arial"/>
      <family val="2"/>
    </font>
    <font>
      <b/>
      <sz val="10"/>
      <name val="Arial"/>
      <family val="2"/>
    </font>
    <font>
      <sz val="8"/>
      <name val="Arial"/>
      <family val="2"/>
    </font>
    <font>
      <b/>
      <sz val="8"/>
      <name val="Arial"/>
      <family val="2"/>
    </font>
    <font>
      <b/>
      <sz val="9"/>
      <color indexed="81"/>
      <name val="Tahoma"/>
      <family val="2"/>
    </font>
    <font>
      <b/>
      <sz val="8"/>
      <color indexed="81"/>
      <name val="Tahoma"/>
      <family val="2"/>
    </font>
    <font>
      <sz val="10"/>
      <name val="Arial"/>
      <family val="2"/>
    </font>
    <font>
      <b/>
      <sz val="14"/>
      <name val="Arial"/>
      <family val="2"/>
    </font>
    <font>
      <b/>
      <i/>
      <sz val="10"/>
      <name val="Arial"/>
      <family val="2"/>
    </font>
    <font>
      <i/>
      <sz val="10"/>
      <name val="Arial"/>
      <family val="2"/>
    </font>
    <font>
      <sz val="10"/>
      <color indexed="9"/>
      <name val="Arial"/>
      <family val="2"/>
    </font>
    <font>
      <sz val="10"/>
      <color theme="0" tint="-0.34998626667073579"/>
      <name val="Arial"/>
      <family val="2"/>
    </font>
    <font>
      <b/>
      <sz val="10"/>
      <color theme="1"/>
      <name val="Arial"/>
      <family val="2"/>
    </font>
    <font>
      <sz val="10"/>
      <color theme="1"/>
      <name val="Calibri"/>
      <family val="2"/>
      <scheme val="minor"/>
    </font>
    <font>
      <b/>
      <sz val="10"/>
      <name val="Calibri"/>
      <family val="2"/>
      <scheme val="minor"/>
    </font>
    <font>
      <sz val="10"/>
      <name val="Calibri"/>
      <family val="2"/>
      <scheme val="minor"/>
    </font>
    <font>
      <b/>
      <sz val="12"/>
      <color indexed="56"/>
      <name val="Arial"/>
      <family val="2"/>
    </font>
    <font>
      <b/>
      <sz val="10"/>
      <color indexed="56"/>
      <name val="Arial"/>
      <family val="2"/>
    </font>
  </fonts>
  <fills count="12">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indexed="44"/>
        <bgColor indexed="64"/>
      </patternFill>
    </fill>
    <fill>
      <patternFill patternType="solid">
        <fgColor indexed="49"/>
        <bgColor indexed="64"/>
      </patternFill>
    </fill>
    <fill>
      <patternFill patternType="solid">
        <fgColor indexed="9"/>
        <bgColor indexed="64"/>
      </patternFill>
    </fill>
    <fill>
      <patternFill patternType="solid">
        <fgColor indexed="8"/>
        <bgColor indexed="64"/>
      </patternFill>
    </fill>
    <fill>
      <patternFill patternType="solid">
        <fgColor theme="0" tint="-0.14999847407452621"/>
        <bgColor indexed="64"/>
      </patternFill>
    </fill>
    <fill>
      <patternFill patternType="solid">
        <fgColor rgb="FFFFFF66"/>
        <bgColor indexed="64"/>
      </patternFill>
    </fill>
    <fill>
      <patternFill patternType="solid">
        <fgColor theme="0" tint="-0.249977111117893"/>
        <bgColor indexed="64"/>
      </patternFill>
    </fill>
    <fill>
      <patternFill patternType="solid">
        <fgColor rgb="FFFFFF99"/>
        <bgColor indexed="64"/>
      </patternFill>
    </fill>
  </fills>
  <borders count="2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7">
    <xf numFmtId="0" fontId="0"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9" fillId="0" borderId="0"/>
    <xf numFmtId="0" fontId="1" fillId="0" borderId="0"/>
    <xf numFmtId="0" fontId="9" fillId="0" borderId="0"/>
  </cellStyleXfs>
  <cellXfs count="317">
    <xf numFmtId="0" fontId="0" fillId="0" borderId="0" xfId="0"/>
    <xf numFmtId="0" fontId="4" fillId="2" borderId="1" xfId="0" applyFont="1" applyFill="1" applyBorder="1"/>
    <xf numFmtId="0" fontId="0" fillId="2" borderId="2" xfId="0" applyFill="1" applyBorder="1"/>
    <xf numFmtId="0" fontId="0" fillId="2" borderId="3" xfId="0" applyFill="1" applyBorder="1"/>
    <xf numFmtId="0" fontId="0" fillId="0" borderId="4" xfId="0" applyBorder="1"/>
    <xf numFmtId="0" fontId="0" fillId="0" borderId="0" xfId="0" applyBorder="1"/>
    <xf numFmtId="0" fontId="0" fillId="0" borderId="5" xfId="0" applyBorder="1"/>
    <xf numFmtId="0" fontId="0" fillId="0" borderId="6" xfId="0" applyBorder="1"/>
    <xf numFmtId="0" fontId="0" fillId="0" borderId="7" xfId="0" applyBorder="1"/>
    <xf numFmtId="0" fontId="0" fillId="0" borderId="4" xfId="0" applyFill="1" applyBorder="1"/>
    <xf numFmtId="0" fontId="0" fillId="0"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4" xfId="0" applyFill="1" applyBorder="1"/>
    <xf numFmtId="0" fontId="0" fillId="2" borderId="4" xfId="0" applyFill="1" applyBorder="1" applyAlignment="1">
      <alignment horizontal="right"/>
    </xf>
    <xf numFmtId="0" fontId="0" fillId="2" borderId="6" xfId="0" applyFill="1" applyBorder="1"/>
    <xf numFmtId="0" fontId="0" fillId="2" borderId="6" xfId="0" applyFill="1" applyBorder="1" applyAlignment="1">
      <alignment horizontal="right"/>
    </xf>
    <xf numFmtId="0" fontId="0" fillId="0" borderId="8" xfId="0" applyBorder="1"/>
    <xf numFmtId="0" fontId="5" fillId="3" borderId="0" xfId="0" applyFont="1" applyFill="1"/>
    <xf numFmtId="0" fontId="5" fillId="0" borderId="0" xfId="0" applyFont="1"/>
    <xf numFmtId="0" fontId="6" fillId="0" borderId="0" xfId="0" applyFont="1" applyAlignment="1">
      <alignment horizontal="right"/>
    </xf>
    <xf numFmtId="0" fontId="5" fillId="0" borderId="0" xfId="0" applyFont="1" applyAlignment="1">
      <alignment horizontal="right" vertical="center"/>
    </xf>
    <xf numFmtId="0" fontId="5" fillId="0" borderId="0" xfId="0" applyFont="1" applyFill="1"/>
    <xf numFmtId="0" fontId="6" fillId="0" borderId="0" xfId="0" applyFont="1" applyAlignment="1">
      <alignment horizontal="center"/>
    </xf>
    <xf numFmtId="2" fontId="5" fillId="4" borderId="0" xfId="0" applyNumberFormat="1" applyFont="1" applyFill="1"/>
    <xf numFmtId="2" fontId="5" fillId="5" borderId="0" xfId="0" applyNumberFormat="1" applyFont="1" applyFill="1"/>
    <xf numFmtId="2" fontId="5" fillId="0" borderId="0" xfId="0" applyNumberFormat="1" applyFont="1" applyFill="1"/>
    <xf numFmtId="2" fontId="5" fillId="0" borderId="0" xfId="0" applyNumberFormat="1" applyFont="1"/>
    <xf numFmtId="164" fontId="5" fillId="4" borderId="0" xfId="0" applyNumberFormat="1" applyFont="1" applyFill="1"/>
    <xf numFmtId="164" fontId="5" fillId="0" borderId="0" xfId="0" applyNumberFormat="1" applyFont="1"/>
    <xf numFmtId="0" fontId="9" fillId="0" borderId="0" xfId="0" applyFont="1" applyBorder="1"/>
    <xf numFmtId="0" fontId="4" fillId="0" borderId="8" xfId="0" applyFont="1" applyBorder="1" applyAlignment="1">
      <alignment horizontal="right"/>
    </xf>
    <xf numFmtId="0" fontId="4" fillId="2" borderId="9" xfId="0" applyFont="1" applyFill="1" applyBorder="1"/>
    <xf numFmtId="0" fontId="4" fillId="0" borderId="0" xfId="0" applyFont="1" applyBorder="1" applyAlignment="1">
      <alignment horizontal="right"/>
    </xf>
    <xf numFmtId="0" fontId="0" fillId="0" borderId="0" xfId="0" quotePrefix="1" applyBorder="1"/>
    <xf numFmtId="0" fontId="0" fillId="6" borderId="0" xfId="0" applyFill="1"/>
    <xf numFmtId="165" fontId="0" fillId="6" borderId="0" xfId="0" applyNumberFormat="1" applyFill="1"/>
    <xf numFmtId="166" fontId="0" fillId="6" borderId="0" xfId="0" applyNumberFormat="1" applyFill="1"/>
    <xf numFmtId="0" fontId="10" fillId="6" borderId="0" xfId="0" applyFont="1" applyFill="1"/>
    <xf numFmtId="0" fontId="11" fillId="6" borderId="0" xfId="0" applyFont="1" applyFill="1"/>
    <xf numFmtId="0" fontId="0" fillId="6" borderId="4" xfId="0" applyFill="1" applyBorder="1"/>
    <xf numFmtId="0" fontId="0" fillId="6" borderId="0" xfId="0" applyFill="1" applyBorder="1" applyAlignment="1">
      <alignment horizontal="right"/>
    </xf>
    <xf numFmtId="0" fontId="0" fillId="6" borderId="0" xfId="0" applyFill="1" applyBorder="1"/>
    <xf numFmtId="0" fontId="0" fillId="6" borderId="5" xfId="0" applyFill="1" applyBorder="1"/>
    <xf numFmtId="0" fontId="0" fillId="6" borderId="6" xfId="0" applyFill="1" applyBorder="1"/>
    <xf numFmtId="0" fontId="0" fillId="6" borderId="8" xfId="0" applyFill="1" applyBorder="1" applyAlignment="1">
      <alignment horizontal="right"/>
    </xf>
    <xf numFmtId="0" fontId="0" fillId="6" borderId="8" xfId="0" applyFill="1" applyBorder="1"/>
    <xf numFmtId="0" fontId="0" fillId="6" borderId="7" xfId="0" applyFill="1" applyBorder="1"/>
    <xf numFmtId="0" fontId="0" fillId="6" borderId="0" xfId="0" applyFill="1" applyBorder="1" applyAlignment="1">
      <alignment horizontal="center"/>
    </xf>
    <xf numFmtId="0" fontId="0" fillId="6" borderId="2" xfId="0" applyFill="1" applyBorder="1"/>
    <xf numFmtId="0" fontId="4" fillId="6" borderId="0" xfId="0" applyFont="1" applyFill="1" applyBorder="1"/>
    <xf numFmtId="0" fontId="0" fillId="6" borderId="1" xfId="0" applyFill="1" applyBorder="1"/>
    <xf numFmtId="0" fontId="4" fillId="6" borderId="2" xfId="0" applyFont="1" applyFill="1" applyBorder="1"/>
    <xf numFmtId="0" fontId="12" fillId="6" borderId="0" xfId="0" applyFont="1" applyFill="1" applyBorder="1" applyAlignment="1">
      <alignment horizontal="right"/>
    </xf>
    <xf numFmtId="0" fontId="12" fillId="6" borderId="0" xfId="0" applyFont="1" applyFill="1" applyBorder="1"/>
    <xf numFmtId="0" fontId="0" fillId="6" borderId="2" xfId="0" applyFill="1" applyBorder="1" applyAlignment="1">
      <alignment horizontal="right"/>
    </xf>
    <xf numFmtId="2" fontId="0" fillId="6" borderId="0" xfId="0" applyNumberFormat="1" applyFill="1" applyBorder="1" applyAlignment="1">
      <alignment horizontal="center"/>
    </xf>
    <xf numFmtId="166" fontId="0" fillId="6" borderId="12" xfId="0" applyNumberFormat="1" applyFill="1" applyBorder="1"/>
    <xf numFmtId="0" fontId="0" fillId="0" borderId="0" xfId="0" applyFill="1"/>
    <xf numFmtId="0" fontId="4" fillId="0" borderId="1" xfId="0" applyFont="1" applyBorder="1"/>
    <xf numFmtId="0" fontId="0" fillId="0" borderId="2" xfId="0" applyBorder="1"/>
    <xf numFmtId="0" fontId="0" fillId="0" borderId="3" xfId="0" applyBorder="1"/>
    <xf numFmtId="0" fontId="4" fillId="6" borderId="0" xfId="0" applyFont="1" applyFill="1" applyBorder="1" applyAlignment="1">
      <alignment horizontal="center"/>
    </xf>
    <xf numFmtId="0" fontId="0" fillId="0" borderId="13" xfId="0" applyBorder="1"/>
    <xf numFmtId="2" fontId="0" fillId="6" borderId="0" xfId="0" applyNumberFormat="1" applyFill="1"/>
    <xf numFmtId="0" fontId="4" fillId="6" borderId="2" xfId="0" applyFont="1" applyFill="1" applyBorder="1" applyAlignment="1">
      <alignment horizontal="center"/>
    </xf>
    <xf numFmtId="2" fontId="4" fillId="6" borderId="0" xfId="0" applyNumberFormat="1" applyFont="1" applyFill="1" applyBorder="1" applyAlignment="1">
      <alignment horizontal="center"/>
    </xf>
    <xf numFmtId="2" fontId="0" fillId="6" borderId="0" xfId="0" applyNumberFormat="1" applyFill="1" applyBorder="1"/>
    <xf numFmtId="0" fontId="4" fillId="6" borderId="3" xfId="0" applyFont="1" applyFill="1" applyBorder="1"/>
    <xf numFmtId="0" fontId="4" fillId="0" borderId="0" xfId="0" applyFont="1"/>
    <xf numFmtId="0" fontId="0" fillId="0" borderId="0" xfId="0" applyAlignment="1">
      <alignment horizontal="center" vertical="center"/>
    </xf>
    <xf numFmtId="0" fontId="0" fillId="0" borderId="16" xfId="0" applyBorder="1"/>
    <xf numFmtId="2" fontId="0" fillId="0" borderId="16" xfId="0" applyNumberFormat="1" applyBorder="1"/>
    <xf numFmtId="2" fontId="0" fillId="0" borderId="0" xfId="0" applyNumberFormat="1" applyBorder="1"/>
    <xf numFmtId="2" fontId="0" fillId="0" borderId="0" xfId="0" applyNumberFormat="1"/>
    <xf numFmtId="0" fontId="0" fillId="0" borderId="0" xfId="0" quotePrefix="1"/>
    <xf numFmtId="43" fontId="0" fillId="0" borderId="0" xfId="1" applyFont="1" applyBorder="1"/>
    <xf numFmtId="1" fontId="0" fillId="0" borderId="0" xfId="0" applyNumberFormat="1"/>
    <xf numFmtId="9" fontId="0" fillId="0" borderId="0" xfId="3" applyFont="1"/>
    <xf numFmtId="0" fontId="0" fillId="0" borderId="0" xfId="0" applyFill="1" applyBorder="1" applyAlignment="1">
      <alignment wrapText="1"/>
    </xf>
    <xf numFmtId="0" fontId="0" fillId="0" borderId="0" xfId="0" applyFill="1" applyBorder="1"/>
    <xf numFmtId="2" fontId="0" fillId="0" borderId="0" xfId="0" applyNumberFormat="1" applyFill="1" applyBorder="1"/>
    <xf numFmtId="0" fontId="4" fillId="4" borderId="21" xfId="0" applyFont="1" applyFill="1" applyBorder="1" applyAlignment="1">
      <alignment horizontal="center" vertical="center" wrapText="1"/>
    </xf>
    <xf numFmtId="0" fontId="0" fillId="0" borderId="0" xfId="0" applyAlignment="1">
      <alignment horizontal="center"/>
    </xf>
    <xf numFmtId="0" fontId="0" fillId="0" borderId="0" xfId="0" applyAlignment="1"/>
    <xf numFmtId="0" fontId="0" fillId="0" borderId="18" xfId="0" applyBorder="1"/>
    <xf numFmtId="0" fontId="0" fillId="0" borderId="0" xfId="0" applyBorder="1" applyAlignment="1"/>
    <xf numFmtId="0" fontId="4" fillId="2" borderId="3" xfId="0" applyFont="1" applyFill="1" applyBorder="1"/>
    <xf numFmtId="0" fontId="4" fillId="0" borderId="1" xfId="0" applyFont="1" applyFill="1" applyBorder="1"/>
    <xf numFmtId="0" fontId="9" fillId="0" borderId="4" xfId="0" applyFont="1" applyBorder="1" applyAlignment="1">
      <alignment horizontal="left"/>
    </xf>
    <xf numFmtId="168" fontId="0" fillId="0" borderId="5" xfId="0" applyNumberFormat="1" applyBorder="1" applyAlignment="1">
      <alignment horizontal="left"/>
    </xf>
    <xf numFmtId="0" fontId="0" fillId="0" borderId="5" xfId="0" applyBorder="1" applyAlignment="1">
      <alignment horizontal="left"/>
    </xf>
    <xf numFmtId="0" fontId="0" fillId="0" borderId="6" xfId="0" applyBorder="1" applyAlignment="1">
      <alignment horizontal="left"/>
    </xf>
    <xf numFmtId="168" fontId="0" fillId="0" borderId="7" xfId="0" applyNumberFormat="1" applyFill="1" applyBorder="1" applyAlignment="1">
      <alignment horizontal="left"/>
    </xf>
    <xf numFmtId="0" fontId="4" fillId="2" borderId="2" xfId="0" applyFont="1" applyFill="1" applyBorder="1"/>
    <xf numFmtId="0" fontId="4" fillId="2" borderId="6" xfId="0" applyFont="1" applyFill="1" applyBorder="1"/>
    <xf numFmtId="0" fontId="4" fillId="2" borderId="8" xfId="0" applyFont="1" applyFill="1" applyBorder="1" applyAlignment="1">
      <alignment horizontal="left"/>
    </xf>
    <xf numFmtId="0" fontId="4" fillId="2" borderId="8" xfId="0" applyFont="1" applyFill="1" applyBorder="1" applyAlignment="1">
      <alignment vertical="top" wrapText="1"/>
    </xf>
    <xf numFmtId="0" fontId="4" fillId="2" borderId="7" xfId="0" applyFont="1" applyFill="1" applyBorder="1"/>
    <xf numFmtId="0" fontId="4" fillId="0" borderId="2" xfId="0" applyFont="1" applyFill="1" applyBorder="1" applyAlignment="1">
      <alignment horizontal="right"/>
    </xf>
    <xf numFmtId="0" fontId="4" fillId="4" borderId="23" xfId="0" applyFont="1" applyFill="1" applyBorder="1" applyAlignment="1">
      <alignment horizontal="center" vertical="center" wrapText="1"/>
    </xf>
    <xf numFmtId="1" fontId="0" fillId="3" borderId="0" xfId="0" applyNumberFormat="1" applyFill="1" applyBorder="1"/>
    <xf numFmtId="1" fontId="0" fillId="3" borderId="19" xfId="0" applyNumberFormat="1" applyFill="1" applyBorder="1"/>
    <xf numFmtId="1" fontId="0" fillId="3" borderId="20" xfId="0" applyNumberFormat="1" applyFill="1" applyBorder="1"/>
    <xf numFmtId="0" fontId="0" fillId="0" borderId="24" xfId="0" applyBorder="1"/>
    <xf numFmtId="1" fontId="0" fillId="3" borderId="14" xfId="0" applyNumberFormat="1" applyFill="1" applyBorder="1"/>
    <xf numFmtId="1" fontId="0" fillId="3" borderId="21" xfId="0" applyNumberFormat="1" applyFill="1" applyBorder="1"/>
    <xf numFmtId="1" fontId="0" fillId="3" borderId="23" xfId="0" applyNumberFormat="1" applyFill="1" applyBorder="1"/>
    <xf numFmtId="2" fontId="0" fillId="6" borderId="26" xfId="0" applyNumberFormat="1" applyFill="1" applyBorder="1"/>
    <xf numFmtId="2" fontId="12" fillId="6" borderId="25" xfId="0" applyNumberFormat="1" applyFont="1" applyFill="1" applyBorder="1" applyAlignment="1">
      <alignment horizontal="center"/>
    </xf>
    <xf numFmtId="0" fontId="0" fillId="6" borderId="8" xfId="0" applyFill="1" applyBorder="1" applyAlignment="1">
      <alignment horizontal="center"/>
    </xf>
    <xf numFmtId="0" fontId="13" fillId="7" borderId="1" xfId="0" applyFont="1" applyFill="1" applyBorder="1"/>
    <xf numFmtId="0" fontId="13" fillId="7" borderId="2" xfId="0" applyFont="1" applyFill="1" applyBorder="1"/>
    <xf numFmtId="0" fontId="13" fillId="7" borderId="3" xfId="0" applyFont="1" applyFill="1" applyBorder="1"/>
    <xf numFmtId="0" fontId="0" fillId="2" borderId="0" xfId="0" applyFill="1" applyBorder="1"/>
    <xf numFmtId="0" fontId="0" fillId="2" borderId="5" xfId="0" applyFill="1" applyBorder="1"/>
    <xf numFmtId="0" fontId="0" fillId="2" borderId="8" xfId="0" applyFill="1" applyBorder="1"/>
    <xf numFmtId="0" fontId="0" fillId="2" borderId="7" xfId="0" applyFill="1" applyBorder="1"/>
    <xf numFmtId="0" fontId="0" fillId="0" borderId="26" xfId="0" applyBorder="1"/>
    <xf numFmtId="0" fontId="0" fillId="0" borderId="25" xfId="0" applyBorder="1"/>
    <xf numFmtId="168" fontId="0" fillId="0" borderId="25" xfId="0" applyNumberFormat="1" applyBorder="1"/>
    <xf numFmtId="0" fontId="0" fillId="0" borderId="12" xfId="0" applyBorder="1"/>
    <xf numFmtId="167" fontId="0" fillId="0" borderId="0" xfId="0" applyNumberFormat="1"/>
    <xf numFmtId="169" fontId="0" fillId="0" borderId="0" xfId="0" applyNumberFormat="1"/>
    <xf numFmtId="167" fontId="0" fillId="0" borderId="0" xfId="0" applyNumberFormat="1" applyFill="1"/>
    <xf numFmtId="167" fontId="0" fillId="6" borderId="0" xfId="0" applyNumberFormat="1" applyFill="1"/>
    <xf numFmtId="0" fontId="4" fillId="2" borderId="13" xfId="0" applyFont="1" applyFill="1" applyBorder="1" applyAlignment="1">
      <alignment horizontal="right"/>
    </xf>
    <xf numFmtId="9" fontId="0" fillId="3" borderId="13" xfId="0" applyNumberFormat="1" applyFill="1" applyBorder="1"/>
    <xf numFmtId="2" fontId="6" fillId="6" borderId="3" xfId="0" applyNumberFormat="1" applyFont="1" applyFill="1" applyBorder="1" applyAlignment="1">
      <alignment horizontal="center"/>
    </xf>
    <xf numFmtId="0" fontId="4" fillId="6" borderId="0" xfId="0" applyFont="1" applyFill="1" applyBorder="1" applyAlignment="1">
      <alignment horizontal="right"/>
    </xf>
    <xf numFmtId="0" fontId="4" fillId="6" borderId="2" xfId="0" applyFont="1" applyFill="1" applyBorder="1" applyAlignment="1">
      <alignment horizontal="right"/>
    </xf>
    <xf numFmtId="0" fontId="4" fillId="6" borderId="8" xfId="0" applyFont="1" applyFill="1" applyBorder="1" applyAlignment="1">
      <alignment horizontal="right"/>
    </xf>
    <xf numFmtId="2" fontId="6" fillId="6" borderId="5" xfId="0" applyNumberFormat="1" applyFont="1" applyFill="1" applyBorder="1" applyAlignment="1">
      <alignment horizontal="center"/>
    </xf>
    <xf numFmtId="168" fontId="0" fillId="0" borderId="0" xfId="0" applyNumberFormat="1"/>
    <xf numFmtId="165" fontId="0" fillId="6" borderId="5" xfId="0" applyNumberFormat="1" applyFill="1" applyBorder="1"/>
    <xf numFmtId="165" fontId="0" fillId="6" borderId="7" xfId="0" applyNumberFormat="1" applyFill="1" applyBorder="1"/>
    <xf numFmtId="49" fontId="4" fillId="6" borderId="2" xfId="0" applyNumberFormat="1" applyFont="1" applyFill="1" applyBorder="1" applyAlignment="1">
      <alignment horizontal="center"/>
    </xf>
    <xf numFmtId="165" fontId="9" fillId="6" borderId="2" xfId="0" applyNumberFormat="1" applyFont="1" applyFill="1" applyBorder="1" applyAlignment="1">
      <alignment horizontal="center"/>
    </xf>
    <xf numFmtId="165" fontId="0" fillId="6" borderId="3" xfId="0" applyNumberFormat="1" applyFill="1" applyBorder="1" applyAlignment="1">
      <alignment horizontal="center"/>
    </xf>
    <xf numFmtId="165" fontId="9" fillId="6" borderId="0" xfId="0" applyNumberFormat="1" applyFont="1" applyFill="1" applyBorder="1" applyAlignment="1">
      <alignment horizontal="center"/>
    </xf>
    <xf numFmtId="165" fontId="0" fillId="6" borderId="5" xfId="0" applyNumberFormat="1" applyFill="1" applyBorder="1" applyAlignment="1">
      <alignment horizontal="center"/>
    </xf>
    <xf numFmtId="165" fontId="9" fillId="6" borderId="8" xfId="0" applyNumberFormat="1" applyFont="1" applyFill="1" applyBorder="1" applyAlignment="1">
      <alignment horizontal="center"/>
    </xf>
    <xf numFmtId="165" fontId="0" fillId="6" borderId="7" xfId="0" applyNumberFormat="1" applyFill="1" applyBorder="1" applyAlignment="1">
      <alignment horizontal="center"/>
    </xf>
    <xf numFmtId="0" fontId="9" fillId="6" borderId="0" xfId="0" applyFont="1" applyFill="1" applyBorder="1"/>
    <xf numFmtId="0" fontId="9" fillId="6" borderId="8" xfId="0" applyFont="1" applyFill="1" applyBorder="1"/>
    <xf numFmtId="0" fontId="9" fillId="6" borderId="2" xfId="0" applyFont="1" applyFill="1" applyBorder="1"/>
    <xf numFmtId="0" fontId="9" fillId="0" borderId="0" xfId="0" applyFont="1" applyFill="1" applyBorder="1" applyAlignment="1">
      <alignment horizontal="center"/>
    </xf>
    <xf numFmtId="0" fontId="4" fillId="6" borderId="2" xfId="0" applyFont="1" applyFill="1" applyBorder="1" applyAlignment="1">
      <alignment horizontal="left"/>
    </xf>
    <xf numFmtId="0" fontId="0" fillId="0" borderId="6" xfId="0" applyFill="1" applyBorder="1"/>
    <xf numFmtId="0" fontId="4" fillId="2" borderId="4" xfId="0" applyFont="1" applyFill="1" applyBorder="1"/>
    <xf numFmtId="0" fontId="4" fillId="2" borderId="0" xfId="0" applyFont="1" applyFill="1" applyBorder="1"/>
    <xf numFmtId="2" fontId="9" fillId="6" borderId="2" xfId="0" applyNumberFormat="1" applyFont="1" applyFill="1" applyBorder="1" applyAlignment="1">
      <alignment horizontal="center"/>
    </xf>
    <xf numFmtId="0" fontId="0" fillId="6" borderId="5" xfId="0" applyFill="1" applyBorder="1" applyAlignment="1">
      <alignment horizontal="left"/>
    </xf>
    <xf numFmtId="0" fontId="4" fillId="0" borderId="7" xfId="0" applyFont="1" applyBorder="1"/>
    <xf numFmtId="0" fontId="4" fillId="0" borderId="8" xfId="0" applyFont="1" applyBorder="1"/>
    <xf numFmtId="0" fontId="5" fillId="0" borderId="2" xfId="0" applyFont="1" applyFill="1" applyBorder="1" applyAlignment="1">
      <alignment vertical="center" wrapText="1"/>
    </xf>
    <xf numFmtId="0" fontId="5" fillId="0" borderId="3" xfId="0" applyFont="1" applyFill="1" applyBorder="1" applyAlignment="1">
      <alignment vertical="center"/>
    </xf>
    <xf numFmtId="167" fontId="0" fillId="0" borderId="0" xfId="0" applyNumberFormat="1" applyBorder="1" applyAlignment="1">
      <alignment horizontal="left"/>
    </xf>
    <xf numFmtId="167" fontId="0" fillId="0" borderId="0" xfId="0" applyNumberFormat="1" applyFill="1" applyBorder="1" applyAlignment="1">
      <alignment horizontal="left"/>
    </xf>
    <xf numFmtId="167" fontId="0" fillId="0" borderId="8" xfId="0" applyNumberFormat="1" applyBorder="1" applyAlignment="1">
      <alignment horizontal="left"/>
    </xf>
    <xf numFmtId="170" fontId="0" fillId="3" borderId="13" xfId="0" applyNumberFormat="1" applyFill="1" applyBorder="1"/>
    <xf numFmtId="0" fontId="4" fillId="8" borderId="14" xfId="0" applyFont="1" applyFill="1" applyBorder="1" applyAlignment="1">
      <alignment horizontal="center" vertical="center" wrapText="1"/>
    </xf>
    <xf numFmtId="0" fontId="4" fillId="8" borderId="21" xfId="0" applyFont="1" applyFill="1" applyBorder="1" applyAlignment="1">
      <alignment horizontal="center" vertical="center"/>
    </xf>
    <xf numFmtId="0" fontId="0" fillId="0" borderId="17" xfId="0" applyBorder="1"/>
    <xf numFmtId="0" fontId="0" fillId="0" borderId="19" xfId="0" applyBorder="1"/>
    <xf numFmtId="0" fontId="0" fillId="0" borderId="19" xfId="0" applyFill="1" applyBorder="1"/>
    <xf numFmtId="0" fontId="4" fillId="8" borderId="23" xfId="0" applyFont="1" applyFill="1" applyBorder="1" applyAlignment="1">
      <alignment horizontal="center" vertical="center"/>
    </xf>
    <xf numFmtId="2" fontId="0" fillId="0" borderId="20" xfId="0" applyNumberFormat="1" applyBorder="1"/>
    <xf numFmtId="0" fontId="4" fillId="9" borderId="15" xfId="0" applyFont="1" applyFill="1" applyBorder="1" applyAlignment="1">
      <alignment horizontal="center"/>
    </xf>
    <xf numFmtId="0" fontId="4" fillId="9" borderId="18" xfId="0" applyNumberFormat="1" applyFont="1" applyFill="1" applyBorder="1" applyAlignment="1">
      <alignment horizontal="center"/>
    </xf>
    <xf numFmtId="0" fontId="4" fillId="9" borderId="18" xfId="0" applyFont="1" applyFill="1" applyBorder="1" applyAlignment="1">
      <alignment horizontal="center"/>
    </xf>
    <xf numFmtId="0" fontId="14" fillId="0" borderId="0" xfId="0" applyFont="1"/>
    <xf numFmtId="0" fontId="4" fillId="6" borderId="8" xfId="0" applyFont="1" applyFill="1" applyBorder="1" applyAlignment="1">
      <alignment horizontal="center"/>
    </xf>
    <xf numFmtId="0" fontId="4" fillId="6" borderId="8" xfId="0" applyFont="1" applyFill="1" applyBorder="1"/>
    <xf numFmtId="0" fontId="4" fillId="0" borderId="9" xfId="0" applyFont="1" applyBorder="1" applyAlignment="1">
      <alignment horizontal="center"/>
    </xf>
    <xf numFmtId="0" fontId="4" fillId="0" borderId="11" xfId="0" applyFont="1" applyBorder="1" applyAlignment="1">
      <alignment horizontal="center"/>
    </xf>
    <xf numFmtId="0" fontId="9" fillId="0" borderId="4" xfId="0" applyFont="1" applyBorder="1"/>
    <xf numFmtId="0" fontId="9" fillId="0" borderId="5" xfId="0" applyFont="1" applyBorder="1"/>
    <xf numFmtId="0" fontId="0" fillId="4" borderId="5" xfId="0" applyFill="1" applyBorder="1"/>
    <xf numFmtId="0" fontId="14" fillId="0" borderId="0" xfId="0" applyFont="1" applyBorder="1"/>
    <xf numFmtId="0" fontId="0" fillId="0" borderId="1" xfId="0" applyBorder="1"/>
    <xf numFmtId="0" fontId="4" fillId="2" borderId="10" xfId="0" applyFont="1" applyFill="1" applyBorder="1"/>
    <xf numFmtId="0" fontId="9" fillId="2" borderId="0" xfId="0" applyFont="1" applyFill="1" applyBorder="1"/>
    <xf numFmtId="0" fontId="14" fillId="0" borderId="5" xfId="0" applyFont="1" applyBorder="1"/>
    <xf numFmtId="0" fontId="14" fillId="0" borderId="13" xfId="0" applyFont="1" applyBorder="1"/>
    <xf numFmtId="0" fontId="14" fillId="0" borderId="0" xfId="0" applyFont="1" applyAlignment="1">
      <alignment horizontal="right"/>
    </xf>
    <xf numFmtId="0" fontId="0" fillId="10" borderId="9" xfId="0" applyFill="1" applyBorder="1"/>
    <xf numFmtId="0" fontId="0" fillId="10" borderId="10" xfId="0" applyFill="1" applyBorder="1"/>
    <xf numFmtId="0" fontId="0" fillId="10" borderId="10" xfId="0" applyFill="1" applyBorder="1" applyAlignment="1">
      <alignment horizontal="right"/>
    </xf>
    <xf numFmtId="0" fontId="0" fillId="10" borderId="11" xfId="0" applyFill="1" applyBorder="1" applyAlignment="1">
      <alignment horizontal="right"/>
    </xf>
    <xf numFmtId="0" fontId="14" fillId="0" borderId="1" xfId="0" applyFont="1" applyBorder="1"/>
    <xf numFmtId="0" fontId="14" fillId="0" borderId="2" xfId="0" applyFont="1" applyBorder="1"/>
    <xf numFmtId="0" fontId="14" fillId="0" borderId="3" xfId="0" applyFont="1" applyBorder="1"/>
    <xf numFmtId="0" fontId="14" fillId="0" borderId="4" xfId="0" applyFont="1" applyBorder="1"/>
    <xf numFmtId="0" fontId="14" fillId="0" borderId="4" xfId="0" applyFont="1" applyFill="1" applyBorder="1"/>
    <xf numFmtId="0" fontId="14" fillId="0" borderId="0" xfId="0" applyFont="1" applyFill="1" applyBorder="1"/>
    <xf numFmtId="0" fontId="14" fillId="0" borderId="6" xfId="0" applyFont="1" applyFill="1" applyBorder="1"/>
    <xf numFmtId="0" fontId="14" fillId="0" borderId="8" xfId="0" applyFont="1" applyBorder="1"/>
    <xf numFmtId="0" fontId="14" fillId="0" borderId="7" xfId="0" applyFont="1" applyBorder="1"/>
    <xf numFmtId="0" fontId="0" fillId="0" borderId="0" xfId="0" applyFill="1" applyBorder="1" applyAlignment="1">
      <alignment horizontal="left"/>
    </xf>
    <xf numFmtId="0" fontId="16" fillId="0" borderId="0" xfId="0" applyFont="1"/>
    <xf numFmtId="10" fontId="17" fillId="8" borderId="0" xfId="4" applyNumberFormat="1" applyFont="1" applyFill="1" applyBorder="1" applyAlignment="1">
      <alignment horizontal="left" vertical="top" wrapText="1"/>
    </xf>
    <xf numFmtId="0" fontId="16" fillId="0" borderId="0" xfId="5" applyFont="1" applyFill="1" applyBorder="1" applyAlignment="1">
      <alignment horizontal="left" vertical="top"/>
    </xf>
    <xf numFmtId="0" fontId="18" fillId="11" borderId="0" xfId="6" applyFont="1" applyFill="1" applyBorder="1" applyAlignment="1">
      <alignment horizontal="left"/>
    </xf>
    <xf numFmtId="165" fontId="18" fillId="11" borderId="0" xfId="6" applyNumberFormat="1" applyFont="1" applyFill="1" applyBorder="1" applyAlignment="1">
      <alignment horizontal="left"/>
    </xf>
    <xf numFmtId="0" fontId="18" fillId="0" borderId="0" xfId="4" applyFont="1" applyFill="1" applyBorder="1" applyAlignment="1">
      <alignment horizontal="left" vertical="top"/>
    </xf>
    <xf numFmtId="10" fontId="18" fillId="0" borderId="0" xfId="4" applyNumberFormat="1" applyFont="1" applyFill="1" applyBorder="1" applyAlignment="1">
      <alignment horizontal="left" vertical="top"/>
    </xf>
    <xf numFmtId="0" fontId="16" fillId="0" borderId="0" xfId="5" applyFont="1" applyAlignment="1">
      <alignment horizontal="left" vertical="top"/>
    </xf>
    <xf numFmtId="0" fontId="0" fillId="0" borderId="0" xfId="0" applyAlignment="1">
      <alignment vertical="top"/>
    </xf>
    <xf numFmtId="0" fontId="19" fillId="6" borderId="0" xfId="4" applyFont="1" applyFill="1" applyAlignment="1">
      <alignment horizontal="left" vertical="top"/>
    </xf>
    <xf numFmtId="0" fontId="20" fillId="0" borderId="0" xfId="4" applyFont="1" applyFill="1" applyAlignment="1">
      <alignment vertical="top"/>
    </xf>
    <xf numFmtId="0" fontId="0" fillId="0" borderId="0" xfId="0" applyFill="1" applyAlignment="1">
      <alignment vertical="top"/>
    </xf>
    <xf numFmtId="10" fontId="4" fillId="0" borderId="0" xfId="4" applyNumberFormat="1" applyFont="1" applyFill="1" applyBorder="1" applyAlignment="1">
      <alignment horizontal="center" vertical="center" wrapText="1"/>
    </xf>
    <xf numFmtId="10" fontId="4" fillId="8" borderId="26" xfId="4" applyNumberFormat="1" applyFont="1" applyFill="1" applyBorder="1" applyAlignment="1">
      <alignment horizontal="center" vertical="center" wrapText="1"/>
    </xf>
    <xf numFmtId="10" fontId="15" fillId="8" borderId="26" xfId="0" applyNumberFormat="1" applyFont="1" applyFill="1" applyBorder="1" applyAlignment="1">
      <alignment horizontal="center" vertical="center" wrapText="1"/>
    </xf>
    <xf numFmtId="0" fontId="15" fillId="0" borderId="0" xfId="0" applyFont="1" applyAlignment="1">
      <alignment horizontal="center" vertical="center"/>
    </xf>
    <xf numFmtId="0" fontId="9" fillId="0" borderId="26" xfId="0" applyFont="1" applyBorder="1" applyAlignment="1">
      <alignment horizontal="left"/>
    </xf>
    <xf numFmtId="3" fontId="9" fillId="0" borderId="26" xfId="0" applyNumberFormat="1" applyFont="1" applyBorder="1" applyAlignment="1">
      <alignment horizontal="left"/>
    </xf>
    <xf numFmtId="2" fontId="9" fillId="0" borderId="26" xfId="0" applyNumberFormat="1" applyFont="1" applyBorder="1" applyAlignment="1">
      <alignment horizontal="left"/>
    </xf>
    <xf numFmtId="0" fontId="9" fillId="0" borderId="26" xfId="0" applyFont="1" applyFill="1" applyBorder="1" applyAlignment="1">
      <alignment horizontal="left"/>
    </xf>
    <xf numFmtId="0" fontId="9" fillId="0" borderId="1" xfId="0" applyFont="1" applyBorder="1" applyAlignment="1">
      <alignment horizontal="left"/>
    </xf>
    <xf numFmtId="0" fontId="9" fillId="0" borderId="25" xfId="0" applyFont="1" applyBorder="1" applyAlignment="1">
      <alignment horizontal="left"/>
    </xf>
    <xf numFmtId="3" fontId="9" fillId="0" borderId="25" xfId="0" applyNumberFormat="1" applyFont="1" applyBorder="1" applyAlignment="1">
      <alignment horizontal="left"/>
    </xf>
    <xf numFmtId="2" fontId="9" fillId="0" borderId="25" xfId="0" applyNumberFormat="1" applyFont="1" applyBorder="1" applyAlignment="1">
      <alignment horizontal="left"/>
    </xf>
    <xf numFmtId="0" fontId="9" fillId="0" borderId="25" xfId="0" applyFont="1" applyFill="1" applyBorder="1" applyAlignment="1">
      <alignment horizontal="left"/>
    </xf>
    <xf numFmtId="2" fontId="9" fillId="0" borderId="25" xfId="0" applyNumberFormat="1" applyFont="1" applyFill="1" applyBorder="1" applyAlignment="1">
      <alignment horizontal="left"/>
    </xf>
    <xf numFmtId="3" fontId="9" fillId="0" borderId="25" xfId="0" applyNumberFormat="1" applyFont="1" applyFill="1" applyBorder="1" applyAlignment="1">
      <alignment horizontal="left"/>
    </xf>
    <xf numFmtId="1" fontId="9" fillId="0" borderId="25" xfId="0" applyNumberFormat="1" applyFont="1" applyFill="1" applyBorder="1" applyAlignment="1">
      <alignment horizontal="left"/>
    </xf>
    <xf numFmtId="1" fontId="9" fillId="0" borderId="25" xfId="5" applyNumberFormat="1" applyFont="1" applyBorder="1" applyAlignment="1">
      <alignment horizontal="left" wrapText="1"/>
    </xf>
    <xf numFmtId="3" fontId="9" fillId="0" borderId="25" xfId="5" applyNumberFormat="1" applyFont="1" applyBorder="1" applyAlignment="1">
      <alignment horizontal="left" wrapText="1"/>
    </xf>
    <xf numFmtId="2" fontId="9" fillId="0" borderId="25" xfId="5" applyNumberFormat="1" applyFont="1" applyBorder="1" applyAlignment="1">
      <alignment horizontal="left" wrapText="1"/>
    </xf>
    <xf numFmtId="1" fontId="9" fillId="0" borderId="4" xfId="5" applyNumberFormat="1" applyFont="1" applyBorder="1" applyAlignment="1">
      <alignment horizontal="left" wrapText="1"/>
    </xf>
    <xf numFmtId="0" fontId="9" fillId="0" borderId="12" xfId="0" applyFont="1" applyBorder="1" applyAlignment="1">
      <alignment horizontal="left"/>
    </xf>
    <xf numFmtId="0" fontId="9" fillId="0" borderId="4" xfId="0" applyFont="1" applyFill="1" applyBorder="1" applyAlignment="1">
      <alignment horizontal="left"/>
    </xf>
    <xf numFmtId="0" fontId="0" fillId="0" borderId="0" xfId="0" applyFill="1" applyBorder="1" applyAlignment="1">
      <alignment horizontal="center" vertical="center"/>
    </xf>
    <xf numFmtId="0" fontId="0" fillId="0" borderId="25" xfId="0" applyFill="1" applyBorder="1"/>
    <xf numFmtId="0" fontId="9" fillId="0" borderId="0" xfId="0" applyFont="1" applyBorder="1" applyAlignment="1">
      <alignment horizontal="left"/>
    </xf>
    <xf numFmtId="168" fontId="9" fillId="0" borderId="4" xfId="0" applyNumberFormat="1" applyFont="1" applyFill="1" applyBorder="1" applyAlignment="1">
      <alignment horizontal="left"/>
    </xf>
    <xf numFmtId="2" fontId="9" fillId="0" borderId="12" xfId="0" applyNumberFormat="1" applyFont="1" applyFill="1" applyBorder="1" applyAlignment="1">
      <alignment horizontal="left"/>
    </xf>
    <xf numFmtId="3" fontId="9" fillId="0" borderId="12" xfId="0" applyNumberFormat="1" applyFont="1" applyFill="1" applyBorder="1" applyAlignment="1">
      <alignment horizontal="left"/>
    </xf>
    <xf numFmtId="1" fontId="9" fillId="0" borderId="12" xfId="0" applyNumberFormat="1" applyFont="1" applyFill="1" applyBorder="1" applyAlignment="1">
      <alignment horizontal="left"/>
    </xf>
    <xf numFmtId="0" fontId="9" fillId="0" borderId="12" xfId="0" applyFont="1" applyFill="1" applyBorder="1" applyAlignment="1">
      <alignment horizontal="left"/>
    </xf>
    <xf numFmtId="0" fontId="9" fillId="0" borderId="6" xfId="0" applyFont="1" applyFill="1" applyBorder="1" applyAlignment="1">
      <alignment horizontal="left"/>
    </xf>
    <xf numFmtId="0" fontId="0" fillId="0" borderId="12" xfId="0" applyFill="1" applyBorder="1"/>
    <xf numFmtId="2" fontId="9" fillId="0" borderId="0" xfId="0" applyNumberFormat="1" applyFont="1" applyFill="1" applyBorder="1" applyAlignment="1">
      <alignment horizontal="left"/>
    </xf>
    <xf numFmtId="2" fontId="9" fillId="0" borderId="0" xfId="0" applyNumberFormat="1" applyFont="1" applyFill="1" applyBorder="1" applyAlignment="1"/>
    <xf numFmtId="1" fontId="9" fillId="0" borderId="0" xfId="0" applyNumberFormat="1" applyFont="1" applyFill="1" applyBorder="1" applyAlignment="1">
      <alignment horizontal="left"/>
    </xf>
    <xf numFmtId="0" fontId="9" fillId="0" borderId="0" xfId="0" applyFont="1" applyBorder="1" applyAlignment="1"/>
    <xf numFmtId="3" fontId="9" fillId="0" borderId="0" xfId="0" applyNumberFormat="1" applyFont="1" applyBorder="1" applyAlignment="1">
      <alignment horizontal="left"/>
    </xf>
    <xf numFmtId="2" fontId="9" fillId="0" borderId="0" xfId="0" applyNumberFormat="1" applyFont="1" applyBorder="1" applyAlignment="1">
      <alignment horizontal="left"/>
    </xf>
    <xf numFmtId="10" fontId="15" fillId="0" borderId="0" xfId="0" applyNumberFormat="1" applyFont="1" applyFill="1" applyBorder="1" applyAlignment="1">
      <alignment horizontal="center" vertical="center" wrapText="1"/>
    </xf>
    <xf numFmtId="0" fontId="9" fillId="0" borderId="0" xfId="0" applyFont="1" applyFill="1" applyBorder="1" applyAlignment="1">
      <alignment horizontal="left"/>
    </xf>
    <xf numFmtId="3" fontId="9" fillId="0" borderId="0" xfId="0" applyNumberFormat="1" applyFont="1" applyFill="1" applyBorder="1" applyAlignment="1">
      <alignment horizontal="left"/>
    </xf>
    <xf numFmtId="0" fontId="9" fillId="0" borderId="0" xfId="0" applyFont="1" applyAlignment="1">
      <alignment vertical="top"/>
    </xf>
    <xf numFmtId="0" fontId="9" fillId="0" borderId="0" xfId="0" applyFont="1" applyFill="1" applyAlignment="1">
      <alignment vertical="top"/>
    </xf>
    <xf numFmtId="0" fontId="0" fillId="0" borderId="0" xfId="0" applyFill="1" applyBorder="1" applyAlignment="1">
      <alignment vertical="top"/>
    </xf>
    <xf numFmtId="0" fontId="9" fillId="0" borderId="0" xfId="4" applyFont="1" applyFill="1" applyBorder="1" applyAlignment="1">
      <alignment horizontal="left"/>
    </xf>
    <xf numFmtId="3" fontId="9" fillId="0" borderId="0" xfId="4" applyNumberFormat="1" applyFont="1" applyFill="1" applyBorder="1" applyAlignment="1">
      <alignment horizontal="left"/>
    </xf>
    <xf numFmtId="2" fontId="9" fillId="0" borderId="0" xfId="4" applyNumberFormat="1" applyFont="1" applyFill="1" applyBorder="1" applyAlignment="1">
      <alignment horizontal="left"/>
    </xf>
    <xf numFmtId="1" fontId="9" fillId="0" borderId="0" xfId="4" applyNumberFormat="1" applyFont="1" applyFill="1" applyBorder="1" applyAlignment="1">
      <alignment horizontal="left"/>
    </xf>
    <xf numFmtId="0" fontId="0" fillId="0" borderId="0" xfId="0" applyFill="1" applyBorder="1" applyAlignment="1">
      <alignment horizontal="center"/>
    </xf>
    <xf numFmtId="168" fontId="0" fillId="0" borderId="0" xfId="0" applyNumberFormat="1" applyFill="1" applyBorder="1"/>
    <xf numFmtId="0" fontId="15" fillId="0" borderId="0" xfId="0" applyFont="1" applyFill="1" applyBorder="1"/>
    <xf numFmtId="0" fontId="0" fillId="10" borderId="13" xfId="0" applyFill="1" applyBorder="1" applyAlignment="1">
      <alignment horizontal="right"/>
    </xf>
    <xf numFmtId="2" fontId="12" fillId="6" borderId="4" xfId="0" applyNumberFormat="1" applyFont="1" applyFill="1" applyBorder="1" applyAlignment="1">
      <alignment horizontal="center"/>
    </xf>
    <xf numFmtId="166" fontId="0" fillId="6" borderId="6" xfId="0" applyNumberFormat="1" applyFill="1" applyBorder="1"/>
    <xf numFmtId="2" fontId="0" fillId="6" borderId="4" xfId="0" applyNumberFormat="1" applyFill="1" applyBorder="1"/>
    <xf numFmtId="49" fontId="4" fillId="6" borderId="0" xfId="0" applyNumberFormat="1" applyFont="1" applyFill="1" applyBorder="1" applyAlignment="1">
      <alignment horizontal="center"/>
    </xf>
    <xf numFmtId="2" fontId="4" fillId="6" borderId="4" xfId="0" applyNumberFormat="1" applyFont="1" applyFill="1" applyBorder="1" applyAlignment="1">
      <alignment horizontal="center"/>
    </xf>
    <xf numFmtId="49" fontId="4" fillId="6" borderId="4" xfId="0" applyNumberFormat="1" applyFont="1" applyFill="1" applyBorder="1" applyAlignment="1">
      <alignment horizontal="center"/>
    </xf>
    <xf numFmtId="2" fontId="12" fillId="6" borderId="0" xfId="0" applyNumberFormat="1" applyFont="1" applyFill="1" applyBorder="1" applyAlignment="1">
      <alignment horizontal="center"/>
    </xf>
    <xf numFmtId="0" fontId="12" fillId="6" borderId="0" xfId="0" applyFont="1" applyFill="1" applyBorder="1" applyAlignment="1">
      <alignment horizontal="center"/>
    </xf>
    <xf numFmtId="171" fontId="0" fillId="0" borderId="0" xfId="0" applyNumberFormat="1"/>
    <xf numFmtId="171" fontId="16" fillId="0" borderId="0" xfId="0" applyNumberFormat="1" applyFont="1" applyFill="1" applyBorder="1" applyAlignment="1">
      <alignment vertical="top"/>
    </xf>
    <xf numFmtId="168" fontId="0" fillId="0" borderId="0" xfId="0" applyNumberFormat="1" applyBorder="1"/>
    <xf numFmtId="0" fontId="0" fillId="0" borderId="0" xfId="0" applyBorder="1" applyAlignment="1">
      <alignment horizontal="left"/>
    </xf>
    <xf numFmtId="49" fontId="4" fillId="6" borderId="12" xfId="0" applyNumberFormat="1" applyFont="1" applyFill="1" applyBorder="1" applyAlignment="1">
      <alignment horizontal="center"/>
    </xf>
    <xf numFmtId="0" fontId="9" fillId="0" borderId="0" xfId="0" applyFont="1"/>
    <xf numFmtId="0" fontId="6" fillId="2" borderId="10" xfId="0" applyFont="1" applyFill="1" applyBorder="1" applyAlignment="1">
      <alignment horizontal="center"/>
    </xf>
    <xf numFmtId="0" fontId="0" fillId="10" borderId="3" xfId="0" applyFill="1" applyBorder="1"/>
    <xf numFmtId="0" fontId="0" fillId="10" borderId="7" xfId="0" applyFill="1" applyBorder="1"/>
    <xf numFmtId="0" fontId="6" fillId="10" borderId="11" xfId="0" applyFont="1" applyFill="1" applyBorder="1" applyAlignment="1">
      <alignment horizontal="center"/>
    </xf>
    <xf numFmtId="2" fontId="2" fillId="6" borderId="25" xfId="0" applyNumberFormat="1" applyFont="1" applyFill="1" applyBorder="1" applyAlignment="1">
      <alignment horizontal="center"/>
    </xf>
    <xf numFmtId="165" fontId="4" fillId="6" borderId="6" xfId="0" applyNumberFormat="1" applyFont="1" applyFill="1" applyBorder="1" applyAlignment="1">
      <alignment horizontal="center"/>
    </xf>
    <xf numFmtId="165" fontId="2" fillId="6" borderId="4" xfId="0" applyNumberFormat="1" applyFont="1" applyFill="1" applyBorder="1" applyAlignment="1">
      <alignment horizontal="center"/>
    </xf>
    <xf numFmtId="165" fontId="0" fillId="6" borderId="1" xfId="0" applyNumberFormat="1" applyFill="1" applyBorder="1"/>
    <xf numFmtId="165" fontId="12" fillId="6" borderId="4" xfId="0" applyNumberFormat="1" applyFont="1" applyFill="1" applyBorder="1" applyAlignment="1">
      <alignment horizontal="center"/>
    </xf>
    <xf numFmtId="0" fontId="4" fillId="6" borderId="2" xfId="0" applyFont="1" applyFill="1" applyBorder="1" applyAlignment="1">
      <alignment horizontal="center"/>
    </xf>
    <xf numFmtId="0" fontId="4" fillId="6" borderId="3" xfId="0" applyFont="1" applyFill="1" applyBorder="1" applyAlignment="1">
      <alignment horizontal="center"/>
    </xf>
    <xf numFmtId="0" fontId="4" fillId="6" borderId="8" xfId="0" applyFont="1" applyFill="1" applyBorder="1" applyAlignment="1">
      <alignment horizontal="center"/>
    </xf>
    <xf numFmtId="0" fontId="4" fillId="6" borderId="7" xfId="0" applyFont="1" applyFill="1" applyBorder="1" applyAlignment="1">
      <alignment horizontal="center"/>
    </xf>
    <xf numFmtId="0" fontId="0" fillId="2" borderId="10" xfId="0" applyFill="1" applyBorder="1" applyAlignment="1">
      <alignment horizontal="center"/>
    </xf>
    <xf numFmtId="0" fontId="0" fillId="2" borderId="11" xfId="0" applyFill="1" applyBorder="1" applyAlignment="1">
      <alignment horizontal="center"/>
    </xf>
    <xf numFmtId="0" fontId="4" fillId="6" borderId="2" xfId="0" applyFont="1" applyFill="1" applyBorder="1" applyAlignment="1">
      <alignment horizontal="center" vertical="center"/>
    </xf>
    <xf numFmtId="0" fontId="4" fillId="6" borderId="8" xfId="0" applyFont="1" applyFill="1" applyBorder="1" applyAlignment="1">
      <alignment horizontal="center" vertical="center"/>
    </xf>
    <xf numFmtId="0" fontId="4" fillId="4" borderId="15" xfId="0" applyFont="1" applyFill="1" applyBorder="1" applyAlignment="1">
      <alignment horizontal="center" vertical="center" wrapText="1"/>
    </xf>
    <xf numFmtId="0" fontId="4" fillId="4" borderId="24"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21" xfId="0" applyFont="1" applyFill="1" applyBorder="1" applyAlignment="1">
      <alignment horizontal="center" vertical="center" wrapText="1"/>
    </xf>
    <xf numFmtId="0" fontId="4" fillId="4" borderId="22" xfId="0" applyFont="1" applyFill="1" applyBorder="1" applyAlignment="1">
      <alignment horizontal="center" vertical="center" wrapText="1"/>
    </xf>
    <xf numFmtId="0" fontId="4" fillId="4" borderId="23" xfId="0" applyFont="1" applyFill="1" applyBorder="1" applyAlignment="1">
      <alignment horizontal="center" vertical="center" wrapText="1"/>
    </xf>
    <xf numFmtId="0" fontId="6" fillId="0" borderId="0" xfId="0" applyFont="1" applyAlignment="1">
      <alignment horizontal="center" vertical="center" textRotation="90"/>
    </xf>
    <xf numFmtId="0" fontId="4" fillId="8" borderId="15" xfId="0" applyFont="1" applyFill="1" applyBorder="1" applyAlignment="1">
      <alignment horizontal="center" vertical="center" wrapText="1"/>
    </xf>
    <xf numFmtId="0" fontId="4" fillId="8" borderId="24" xfId="0" applyFont="1" applyFill="1" applyBorder="1" applyAlignment="1">
      <alignment horizontal="center" vertical="center" wrapText="1"/>
    </xf>
    <xf numFmtId="0" fontId="4" fillId="8" borderId="17" xfId="0" applyFont="1" applyFill="1" applyBorder="1" applyAlignment="1">
      <alignment horizontal="center" vertical="center" wrapText="1"/>
    </xf>
    <xf numFmtId="0" fontId="4" fillId="8" borderId="21" xfId="0" applyFont="1" applyFill="1" applyBorder="1" applyAlignment="1">
      <alignment horizontal="center" vertical="center" wrapText="1"/>
    </xf>
    <xf numFmtId="0" fontId="4" fillId="8" borderId="16" xfId="0" applyFont="1" applyFill="1" applyBorder="1" applyAlignment="1">
      <alignment horizontal="center" vertical="center" wrapText="1"/>
    </xf>
    <xf numFmtId="0" fontId="4" fillId="8" borderId="14" xfId="0" applyFont="1" applyFill="1" applyBorder="1" applyAlignment="1">
      <alignment horizontal="center" vertical="center" wrapText="1"/>
    </xf>
    <xf numFmtId="0" fontId="0" fillId="8" borderId="16" xfId="0" applyFill="1" applyBorder="1" applyAlignment="1">
      <alignment horizontal="center" vertical="center"/>
    </xf>
    <xf numFmtId="0" fontId="0" fillId="8" borderId="14" xfId="0" applyFill="1" applyBorder="1" applyAlignment="1">
      <alignment horizontal="center" vertical="center"/>
    </xf>
    <xf numFmtId="44" fontId="4" fillId="8" borderId="16" xfId="2" applyFont="1" applyFill="1" applyBorder="1" applyAlignment="1">
      <alignment horizontal="center" vertical="center"/>
    </xf>
    <xf numFmtId="44" fontId="4" fillId="8" borderId="14" xfId="2" applyFont="1" applyFill="1" applyBorder="1" applyAlignment="1">
      <alignment horizontal="center" vertical="center"/>
    </xf>
    <xf numFmtId="0" fontId="4" fillId="8" borderId="16" xfId="0" applyFont="1" applyFill="1" applyBorder="1" applyAlignment="1">
      <alignment horizontal="center" vertical="center"/>
    </xf>
    <xf numFmtId="0" fontId="4" fillId="8" borderId="14" xfId="0" applyFont="1" applyFill="1" applyBorder="1" applyAlignment="1">
      <alignment horizontal="center" vertical="center"/>
    </xf>
    <xf numFmtId="0" fontId="4" fillId="8" borderId="17" xfId="0" applyFont="1" applyFill="1" applyBorder="1" applyAlignment="1">
      <alignment horizontal="center" vertical="center"/>
    </xf>
    <xf numFmtId="0" fontId="4" fillId="8" borderId="22" xfId="0" applyFont="1" applyFill="1" applyBorder="1" applyAlignment="1">
      <alignment horizontal="center" vertical="center"/>
    </xf>
  </cellXfs>
  <cellStyles count="7">
    <cellStyle name="=C:\WINNT\SYSTEM32\COMMAND.COM" xfId="4" xr:uid="{90A24596-3FD1-4B63-B98D-F6E63969224C}"/>
    <cellStyle name="Comma" xfId="1" builtinId="3"/>
    <cellStyle name="Currency" xfId="2" builtinId="4"/>
    <cellStyle name="Normal" xfId="0" builtinId="0"/>
    <cellStyle name="Normal 41" xfId="5" xr:uid="{CF22A6C8-3EBB-4AC3-B210-2D76769AE911}"/>
    <cellStyle name="Normal_Track%20Usage%20Price%20List%20-%20uplifted%20to%202014-15%20prices(1)" xfId="6" xr:uid="{179EA3F1-DA17-4138-8CF6-8008C5A55F09}"/>
    <cellStyle name="Percent" xfId="3" builtinId="5"/>
  </cellStyles>
  <dxfs count="9">
    <dxf>
      <font>
        <condense val="0"/>
        <extend val="0"/>
        <color indexed="9"/>
      </font>
      <fill>
        <patternFill>
          <bgColor indexed="10"/>
        </patternFill>
      </fill>
    </dxf>
    <dxf>
      <font>
        <condense val="0"/>
        <extend val="0"/>
        <color indexed="9"/>
      </font>
      <fill>
        <patternFill>
          <bgColor indexed="10"/>
        </patternFill>
      </fill>
    </dxf>
    <dxf>
      <font>
        <condense val="0"/>
        <extend val="0"/>
        <color indexed="9"/>
      </font>
      <fill>
        <patternFill>
          <bgColor indexed="10"/>
        </patternFill>
      </fill>
    </dxf>
    <dxf>
      <font>
        <condense val="0"/>
        <extend val="0"/>
        <color indexed="9"/>
      </font>
      <fill>
        <patternFill>
          <bgColor indexed="10"/>
        </patternFill>
      </fill>
    </dxf>
    <dxf>
      <font>
        <condense val="0"/>
        <extend val="0"/>
        <color indexed="9"/>
      </font>
      <fill>
        <patternFill>
          <bgColor indexed="10"/>
        </patternFill>
      </fill>
    </dxf>
    <dxf>
      <font>
        <condense val="0"/>
        <extend val="0"/>
        <color indexed="9"/>
      </font>
      <fill>
        <patternFill>
          <bgColor indexed="10"/>
        </patternFill>
      </fill>
    </dxf>
    <dxf>
      <font>
        <condense val="0"/>
        <extend val="0"/>
        <color indexed="9"/>
      </font>
      <fill>
        <patternFill>
          <bgColor indexed="10"/>
        </patternFill>
      </fill>
    </dxf>
    <dxf>
      <font>
        <condense val="0"/>
        <extend val="0"/>
        <color indexed="9"/>
      </font>
      <fill>
        <patternFill>
          <bgColor indexed="10"/>
        </patternFill>
      </fill>
    </dxf>
    <dxf>
      <font>
        <condense val="0"/>
        <extend val="0"/>
        <color indexed="9"/>
      </font>
      <fill>
        <patternFill>
          <bgColor indexed="10"/>
        </patternFill>
      </fill>
    </dxf>
  </dxfs>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2.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438150</xdr:colOff>
          <xdr:row>4</xdr:row>
          <xdr:rowOff>0</xdr:rowOff>
        </xdr:from>
        <xdr:to>
          <xdr:col>10</xdr:col>
          <xdr:colOff>0</xdr:colOff>
          <xdr:row>16</xdr:row>
          <xdr:rowOff>0</xdr:rowOff>
        </xdr:to>
        <xdr:sp macro="" textlink="">
          <xdr:nvSpPr>
            <xdr:cNvPr id="2068" name="CommandButton1"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8</xdr:col>
      <xdr:colOff>0</xdr:colOff>
      <xdr:row>0</xdr:row>
      <xdr:rowOff>0</xdr:rowOff>
    </xdr:from>
    <xdr:to>
      <xdr:col>10</xdr:col>
      <xdr:colOff>0</xdr:colOff>
      <xdr:row>3</xdr:row>
      <xdr:rowOff>41275</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0" y="0"/>
          <a:ext cx="1295400" cy="5937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323850</xdr:colOff>
          <xdr:row>3</xdr:row>
          <xdr:rowOff>127000</xdr:rowOff>
        </xdr:from>
        <xdr:to>
          <xdr:col>10</xdr:col>
          <xdr:colOff>457200</xdr:colOff>
          <xdr:row>7</xdr:row>
          <xdr:rowOff>50800</xdr:rowOff>
        </xdr:to>
        <xdr:sp macro="" textlink="">
          <xdr:nvSpPr>
            <xdr:cNvPr id="5122" name="CommandButton1" hidden="1">
              <a:extLst>
                <a:ext uri="{63B3BB69-23CF-44E3-9099-C40C66FF867C}">
                  <a14:compatExt spid="_x0000_s5122"/>
                </a:ext>
                <a:ext uri="{FF2B5EF4-FFF2-40B4-BE49-F238E27FC236}">
                  <a16:creationId xmlns:a16="http://schemas.microsoft.com/office/drawing/2014/main" id="{00000000-0008-0000-01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8</xdr:col>
      <xdr:colOff>514350</xdr:colOff>
      <xdr:row>0</xdr:row>
      <xdr:rowOff>0</xdr:rowOff>
    </xdr:from>
    <xdr:to>
      <xdr:col>12</xdr:col>
      <xdr:colOff>0</xdr:colOff>
      <xdr:row>3</xdr:row>
      <xdr:rowOff>41275</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76800" y="0"/>
          <a:ext cx="1295400" cy="5937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114300</xdr:colOff>
      <xdr:row>3</xdr:row>
      <xdr:rowOff>76200</xdr:rowOff>
    </xdr:from>
    <xdr:to>
      <xdr:col>10</xdr:col>
      <xdr:colOff>552450</xdr:colOff>
      <xdr:row>13</xdr:row>
      <xdr:rowOff>95250</xdr:rowOff>
    </xdr:to>
    <xdr:sp macro="" textlink="">
      <xdr:nvSpPr>
        <xdr:cNvPr id="3101" name="Text Box 1">
          <a:extLst>
            <a:ext uri="{FF2B5EF4-FFF2-40B4-BE49-F238E27FC236}">
              <a16:creationId xmlns:a16="http://schemas.microsoft.com/office/drawing/2014/main" id="{00000000-0008-0000-0300-00001D0C0000}"/>
            </a:ext>
          </a:extLst>
        </xdr:cNvPr>
        <xdr:cNvSpPr txBox="1">
          <a:spLocks noChangeArrowheads="1"/>
        </xdr:cNvSpPr>
      </xdr:nvSpPr>
      <xdr:spPr bwMode="auto">
        <a:xfrm>
          <a:off x="2886075" y="238125"/>
          <a:ext cx="3486150" cy="16383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GB" sz="1000" b="0" i="0" u="none" strike="noStrike" baseline="0">
              <a:solidFill>
                <a:srgbClr val="000000"/>
              </a:solidFill>
              <a:latin typeface="Arial"/>
              <a:cs typeface="Arial"/>
            </a:rPr>
            <a:t>Proposed Serco vertical damage formula:</a:t>
          </a:r>
        </a:p>
        <a:p>
          <a:pPr algn="l" rtl="0">
            <a:defRPr sz="1000"/>
          </a:pPr>
          <a:r>
            <a:rPr lang="en-GB" sz="1000" b="0" i="0" u="none" strike="noStrike" baseline="0">
              <a:solidFill>
                <a:srgbClr val="000000"/>
              </a:solidFill>
              <a:latin typeface="Arial"/>
              <a:cs typeface="Arial"/>
            </a:rPr>
            <a:t>Ct * ( 0.473e^(0.133A) + 0.015 SU - 0.009 S - 0.284 U - 0.442) * GTM * axles</a:t>
          </a:r>
        </a:p>
        <a:p>
          <a:pPr algn="l" rtl="0">
            <a:defRPr sz="1000"/>
          </a:pPr>
          <a:endParaRPr lang="en-GB" sz="1000" b="0" i="0" u="none" strike="noStrike" baseline="0">
            <a:solidFill>
              <a:srgbClr val="000000"/>
            </a:solidFill>
            <a:latin typeface="Arial"/>
            <a:cs typeface="Arial"/>
          </a:endParaRPr>
        </a:p>
        <a:p>
          <a:pPr algn="l" rtl="0">
            <a:defRPr sz="1000"/>
          </a:pPr>
          <a:r>
            <a:rPr lang="en-GB" sz="1000" b="0" i="0" u="none" strike="noStrike" baseline="0">
              <a:solidFill>
                <a:srgbClr val="000000"/>
              </a:solidFill>
              <a:latin typeface="Arial"/>
              <a:cs typeface="Arial"/>
            </a:rPr>
            <a:t> Ct = 0.89 for loco-hauled passenger stock and multiple units, 1 for all others</a:t>
          </a:r>
        </a:p>
        <a:p>
          <a:pPr algn="l" rtl="0">
            <a:defRPr sz="1000"/>
          </a:pPr>
          <a:r>
            <a:rPr lang="en-GB" sz="1000" b="0" i="0" u="none" strike="noStrike" baseline="0">
              <a:solidFill>
                <a:srgbClr val="000000"/>
              </a:solidFill>
              <a:latin typeface="Arial"/>
              <a:cs typeface="Arial"/>
            </a:rPr>
            <a:t>A = axleload (tonnes)</a:t>
          </a:r>
        </a:p>
        <a:p>
          <a:pPr algn="l" rtl="0">
            <a:defRPr sz="1000"/>
          </a:pPr>
          <a:r>
            <a:rPr lang="en-GB" sz="1000" b="0" i="0" u="none" strike="noStrike" baseline="0">
              <a:solidFill>
                <a:srgbClr val="000000"/>
              </a:solidFill>
              <a:latin typeface="Arial"/>
              <a:cs typeface="Arial"/>
            </a:rPr>
            <a:t>S= operating speed (miles/hour)</a:t>
          </a:r>
        </a:p>
        <a:p>
          <a:pPr algn="l" rtl="0">
            <a:defRPr sz="1000"/>
          </a:pPr>
          <a:r>
            <a:rPr lang="en-GB" sz="1000" b="0" i="0" u="none" strike="noStrike" baseline="0">
              <a:solidFill>
                <a:srgbClr val="000000"/>
              </a:solidFill>
              <a:latin typeface="Arial"/>
              <a:cs typeface="Arial"/>
            </a:rPr>
            <a:t>U = unsprung mass (tonne/axle)</a:t>
          </a:r>
        </a:p>
        <a:p>
          <a:pPr algn="l" rtl="0">
            <a:defRPr sz="1000"/>
          </a:pPr>
          <a:r>
            <a:rPr lang="en-GB" sz="1000" b="0" i="0" u="none" strike="noStrike" baseline="0">
              <a:solidFill>
                <a:srgbClr val="000000"/>
              </a:solidFill>
              <a:latin typeface="Arial"/>
              <a:cs typeface="Arial"/>
            </a:rPr>
            <a:t>GTM = gross tonne miles</a:t>
          </a:r>
        </a:p>
      </xdr:txBody>
    </xdr:sp>
    <xdr:clientData/>
  </xdr:twoCellAnchor>
  <xdr:twoCellAnchor>
    <xdr:from>
      <xdr:col>13</xdr:col>
      <xdr:colOff>161925</xdr:colOff>
      <xdr:row>3</xdr:row>
      <xdr:rowOff>47626</xdr:rowOff>
    </xdr:from>
    <xdr:to>
      <xdr:col>18</xdr:col>
      <xdr:colOff>438150</xdr:colOff>
      <xdr:row>10</xdr:row>
      <xdr:rowOff>57151</xdr:rowOff>
    </xdr:to>
    <xdr:sp macro="" textlink="">
      <xdr:nvSpPr>
        <xdr:cNvPr id="3" name="Text Box 1">
          <a:extLst>
            <a:ext uri="{FF2B5EF4-FFF2-40B4-BE49-F238E27FC236}">
              <a16:creationId xmlns:a16="http://schemas.microsoft.com/office/drawing/2014/main" id="{00000000-0008-0000-0300-000003000000}"/>
            </a:ext>
          </a:extLst>
        </xdr:cNvPr>
        <xdr:cNvSpPr txBox="1">
          <a:spLocks noChangeArrowheads="1"/>
        </xdr:cNvSpPr>
      </xdr:nvSpPr>
      <xdr:spPr bwMode="auto">
        <a:xfrm>
          <a:off x="6838950" y="1295401"/>
          <a:ext cx="3324225" cy="11430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GB" sz="1000" b="0" i="0" u="none" strike="noStrike" baseline="0">
              <a:solidFill>
                <a:srgbClr val="000000"/>
              </a:solidFill>
              <a:latin typeface="Arial"/>
              <a:cs typeface="Arial"/>
            </a:rPr>
            <a:t>Civil damage formula:</a:t>
          </a:r>
        </a:p>
        <a:p>
          <a:pPr algn="l" rtl="0">
            <a:defRPr sz="1000"/>
          </a:pPr>
          <a:r>
            <a:rPr lang="en-GB" sz="1000" b="0" i="0" u="none" strike="noStrike" baseline="0">
              <a:solidFill>
                <a:srgbClr val="000000"/>
              </a:solidFill>
              <a:latin typeface="Arial"/>
              <a:cs typeface="Arial"/>
            </a:rPr>
            <a:t>Ct * A^3 * S^1.52 *GTM</a:t>
          </a:r>
        </a:p>
        <a:p>
          <a:pPr algn="l" rtl="0">
            <a:defRPr sz="1000"/>
          </a:pPr>
          <a:endParaRPr lang="en-GB" sz="1000" b="0" i="0" u="none" strike="noStrike" baseline="0">
            <a:solidFill>
              <a:srgbClr val="000000"/>
            </a:solidFill>
            <a:latin typeface="Arial"/>
            <a:cs typeface="Arial"/>
          </a:endParaRPr>
        </a:p>
        <a:p>
          <a:pPr algn="l" rtl="0">
            <a:defRPr sz="1000"/>
          </a:pPr>
          <a:r>
            <a:rPr lang="en-GB" sz="1000" b="0" i="0" u="none" strike="noStrike" baseline="0">
              <a:solidFill>
                <a:srgbClr val="000000"/>
              </a:solidFill>
              <a:latin typeface="Arial"/>
              <a:cs typeface="Arial"/>
            </a:rPr>
            <a:t> Ct = 1.2 for 2-axle freight wagons, 1 for all others</a:t>
          </a:r>
        </a:p>
        <a:p>
          <a:pPr algn="l" rtl="0">
            <a:defRPr sz="1000"/>
          </a:pPr>
          <a:r>
            <a:rPr lang="en-GB" sz="1000" b="0" i="0" u="none" strike="noStrike" baseline="0">
              <a:solidFill>
                <a:srgbClr val="000000"/>
              </a:solidFill>
              <a:latin typeface="Arial"/>
              <a:cs typeface="Arial"/>
            </a:rPr>
            <a:t>A = axleload (tonnes)</a:t>
          </a:r>
        </a:p>
        <a:p>
          <a:pPr algn="l" rtl="0">
            <a:defRPr sz="1000"/>
          </a:pPr>
          <a:r>
            <a:rPr lang="en-GB" sz="1000" b="0" i="0" u="none" strike="noStrike" baseline="0">
              <a:solidFill>
                <a:srgbClr val="000000"/>
              </a:solidFill>
              <a:latin typeface="Arial"/>
              <a:cs typeface="Arial"/>
            </a:rPr>
            <a:t>S= operating speed (miles/hour)</a:t>
          </a:r>
        </a:p>
        <a:p>
          <a:pPr algn="l" rtl="0">
            <a:defRPr sz="1000"/>
          </a:pPr>
          <a:r>
            <a:rPr lang="en-GB" sz="1000" b="0" i="0" u="none" strike="noStrike" baseline="0">
              <a:solidFill>
                <a:srgbClr val="000000"/>
              </a:solidFill>
              <a:latin typeface="Arial"/>
              <a:cs typeface="Arial"/>
            </a:rPr>
            <a:t>GTM = gross tonne miles</a:t>
          </a:r>
        </a:p>
      </xdr:txBody>
    </xdr:sp>
    <xdr:clientData/>
  </xdr:twoCellAnchor>
  <xdr:twoCellAnchor>
    <xdr:from>
      <xdr:col>2</xdr:col>
      <xdr:colOff>323850</xdr:colOff>
      <xdr:row>15</xdr:row>
      <xdr:rowOff>19050</xdr:rowOff>
    </xdr:from>
    <xdr:to>
      <xdr:col>8</xdr:col>
      <xdr:colOff>171450</xdr:colOff>
      <xdr:row>18</xdr:row>
      <xdr:rowOff>0</xdr:rowOff>
    </xdr:to>
    <xdr:sp macro="" textlink="">
      <xdr:nvSpPr>
        <xdr:cNvPr id="4" name="Text Box 1">
          <a:extLst>
            <a:ext uri="{FF2B5EF4-FFF2-40B4-BE49-F238E27FC236}">
              <a16:creationId xmlns:a16="http://schemas.microsoft.com/office/drawing/2014/main" id="{00000000-0008-0000-0300-000004000000}"/>
            </a:ext>
          </a:extLst>
        </xdr:cNvPr>
        <xdr:cNvSpPr txBox="1">
          <a:spLocks noChangeArrowheads="1"/>
        </xdr:cNvSpPr>
      </xdr:nvSpPr>
      <xdr:spPr bwMode="auto">
        <a:xfrm>
          <a:off x="6229350" y="2752725"/>
          <a:ext cx="3324225" cy="4667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1">
            <a:defRPr sz="1000"/>
          </a:pPr>
          <a:r>
            <a:rPr lang="en-GB" sz="1000" b="0" i="0" strike="noStrike">
              <a:solidFill>
                <a:srgbClr val="000000"/>
              </a:solidFill>
              <a:latin typeface="Arial"/>
              <a:cs typeface="Arial"/>
            </a:rPr>
            <a:t>Operating speed formula:</a:t>
          </a:r>
        </a:p>
        <a:p>
          <a:pPr algn="l" rtl="1">
            <a:defRPr sz="1000"/>
          </a:pPr>
          <a:r>
            <a:rPr lang="en-GB" sz="1000" b="0" i="0" strike="noStrike">
              <a:solidFill>
                <a:srgbClr val="000000"/>
              </a:solidFill>
              <a:latin typeface="Arial"/>
              <a:cs typeface="Arial"/>
            </a:rPr>
            <a:t>0.021*Max speed^1.71</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3.emf"/><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6"/>
  <sheetViews>
    <sheetView zoomScale="72" zoomScaleNormal="72" workbookViewId="0"/>
  </sheetViews>
  <sheetFormatPr defaultColWidth="0" defaultRowHeight="12.5" zeroHeight="1" x14ac:dyDescent="0.25"/>
  <cols>
    <col min="1" max="1" width="2.26953125" customWidth="1"/>
    <col min="2" max="2" width="6.81640625" customWidth="1"/>
    <col min="3" max="3" width="18.7265625" customWidth="1"/>
    <col min="4" max="9" width="8.7265625" customWidth="1"/>
    <col min="10" max="10" width="10.7265625" customWidth="1"/>
  </cols>
  <sheetData>
    <row r="1" spans="1:10" x14ac:dyDescent="0.25">
      <c r="A1" s="36"/>
      <c r="B1" s="36"/>
      <c r="C1" s="36"/>
      <c r="D1" s="36"/>
      <c r="E1" s="36"/>
      <c r="F1" s="36"/>
      <c r="G1" s="36"/>
      <c r="H1" s="36"/>
      <c r="I1" s="36"/>
      <c r="J1" s="36"/>
    </row>
    <row r="2" spans="1:10" ht="18" x14ac:dyDescent="0.4">
      <c r="A2" s="36"/>
      <c r="B2" s="39" t="s">
        <v>503</v>
      </c>
      <c r="C2" s="36"/>
      <c r="D2" s="36"/>
      <c r="E2" s="39" t="s">
        <v>1209</v>
      </c>
      <c r="F2" s="36"/>
      <c r="G2" s="36"/>
      <c r="H2" s="36"/>
      <c r="I2" s="36"/>
      <c r="J2" s="36"/>
    </row>
    <row r="3" spans="1:10" ht="13" x14ac:dyDescent="0.3">
      <c r="A3" s="36"/>
      <c r="B3" s="40" t="s">
        <v>1208</v>
      </c>
      <c r="C3" s="36"/>
      <c r="D3" s="36"/>
      <c r="E3" s="36"/>
      <c r="F3" s="36"/>
      <c r="G3" s="36"/>
      <c r="H3" s="36"/>
      <c r="I3" s="36"/>
      <c r="J3" s="36"/>
    </row>
    <row r="4" spans="1:10" x14ac:dyDescent="0.25">
      <c r="A4" s="36"/>
      <c r="B4" s="36"/>
      <c r="C4" s="36"/>
      <c r="D4" s="36"/>
      <c r="E4" s="36"/>
      <c r="F4" s="36"/>
      <c r="G4" s="36"/>
      <c r="H4" s="36"/>
      <c r="I4" s="36"/>
      <c r="J4" s="36"/>
    </row>
    <row r="5" spans="1:10" ht="13" x14ac:dyDescent="0.3">
      <c r="A5" s="36"/>
      <c r="B5" s="33" t="s">
        <v>39</v>
      </c>
      <c r="C5" s="12"/>
      <c r="D5" s="12"/>
      <c r="E5" s="12"/>
      <c r="F5" s="12"/>
      <c r="G5" s="13"/>
      <c r="H5" s="36"/>
      <c r="I5" s="36"/>
      <c r="J5" s="36"/>
    </row>
    <row r="6" spans="1:10" ht="13" x14ac:dyDescent="0.3">
      <c r="A6" s="36"/>
      <c r="B6" s="52"/>
      <c r="C6" s="56" t="s">
        <v>40</v>
      </c>
      <c r="D6" s="56"/>
      <c r="E6" s="66"/>
      <c r="F6" s="148"/>
      <c r="G6" s="62"/>
      <c r="H6" s="36"/>
      <c r="I6" s="36"/>
      <c r="J6" s="36"/>
    </row>
    <row r="7" spans="1:10" x14ac:dyDescent="0.25">
      <c r="A7" s="36"/>
      <c r="B7" s="41"/>
      <c r="C7" s="42"/>
      <c r="D7" s="42"/>
      <c r="E7" s="49"/>
      <c r="F7" s="43"/>
      <c r="G7" s="44"/>
      <c r="H7" s="36"/>
      <c r="I7" s="36"/>
      <c r="J7" s="36"/>
    </row>
    <row r="8" spans="1:10" x14ac:dyDescent="0.25">
      <c r="A8" s="36"/>
      <c r="B8" s="41"/>
      <c r="C8" s="42" t="s">
        <v>38</v>
      </c>
      <c r="D8" s="42"/>
      <c r="E8" s="49"/>
      <c r="F8" s="43"/>
      <c r="G8" s="44"/>
      <c r="H8" s="36"/>
      <c r="I8" s="36"/>
      <c r="J8" s="36"/>
    </row>
    <row r="9" spans="1:10" x14ac:dyDescent="0.25">
      <c r="A9" s="36"/>
      <c r="B9" s="41"/>
      <c r="C9" s="42" t="s">
        <v>41</v>
      </c>
      <c r="D9" s="42"/>
      <c r="E9" s="49"/>
      <c r="F9" s="43"/>
      <c r="G9" s="44"/>
      <c r="H9" s="36"/>
      <c r="I9" s="36"/>
      <c r="J9" s="36"/>
    </row>
    <row r="10" spans="1:10" x14ac:dyDescent="0.25">
      <c r="A10" s="36"/>
      <c r="B10" s="41"/>
      <c r="C10" s="42" t="s">
        <v>46</v>
      </c>
      <c r="D10" s="42"/>
      <c r="E10" s="49"/>
      <c r="F10" s="43"/>
      <c r="G10" s="44"/>
      <c r="H10" s="36"/>
      <c r="I10" s="36"/>
      <c r="J10" s="36"/>
    </row>
    <row r="11" spans="1:10" x14ac:dyDescent="0.25">
      <c r="A11" s="36"/>
      <c r="B11" s="41"/>
      <c r="C11" s="42" t="s">
        <v>560</v>
      </c>
      <c r="D11" s="42"/>
      <c r="E11" s="49"/>
      <c r="F11" s="43"/>
      <c r="G11" s="44"/>
      <c r="H11" s="36"/>
      <c r="I11" s="36"/>
      <c r="J11" s="36"/>
    </row>
    <row r="12" spans="1:10" x14ac:dyDescent="0.25">
      <c r="A12" s="36"/>
      <c r="B12" s="41"/>
      <c r="C12" s="42" t="s">
        <v>47</v>
      </c>
      <c r="D12" s="42"/>
      <c r="E12" s="57"/>
      <c r="F12" s="43"/>
      <c r="G12" s="44"/>
      <c r="H12" s="36"/>
      <c r="I12" s="36"/>
      <c r="J12" s="36"/>
    </row>
    <row r="13" spans="1:10" x14ac:dyDescent="0.25">
      <c r="A13" s="36"/>
      <c r="B13" s="41"/>
      <c r="C13" s="42" t="s">
        <v>6</v>
      </c>
      <c r="D13" s="42"/>
      <c r="E13" s="49"/>
      <c r="F13" s="42" t="s">
        <v>8</v>
      </c>
      <c r="G13" s="153"/>
      <c r="H13" s="36"/>
      <c r="I13" s="36"/>
      <c r="J13" s="36"/>
    </row>
    <row r="14" spans="1:10" x14ac:dyDescent="0.25">
      <c r="A14" s="36"/>
      <c r="B14" s="41"/>
      <c r="C14" s="42" t="s">
        <v>7</v>
      </c>
      <c r="D14" s="42"/>
      <c r="E14" s="49"/>
      <c r="F14" s="43"/>
      <c r="G14" s="44"/>
      <c r="H14" s="36"/>
      <c r="I14" s="36"/>
      <c r="J14" s="36"/>
    </row>
    <row r="15" spans="1:10" x14ac:dyDescent="0.25">
      <c r="A15" s="36"/>
      <c r="B15" s="41"/>
      <c r="C15" s="42" t="s">
        <v>35</v>
      </c>
      <c r="D15" s="42"/>
      <c r="E15" s="49"/>
      <c r="F15" s="43"/>
      <c r="G15" s="135"/>
      <c r="H15" s="36"/>
      <c r="I15" s="36"/>
      <c r="J15" s="36"/>
    </row>
    <row r="16" spans="1:10" x14ac:dyDescent="0.25">
      <c r="A16" s="36"/>
      <c r="B16" s="41"/>
      <c r="C16" s="42" t="s">
        <v>45</v>
      </c>
      <c r="D16" s="42"/>
      <c r="E16" s="49"/>
      <c r="F16" s="43"/>
      <c r="G16" s="135"/>
      <c r="H16" s="36"/>
      <c r="I16" s="36"/>
      <c r="J16" s="36"/>
    </row>
    <row r="17" spans="1:10" x14ac:dyDescent="0.25">
      <c r="A17" s="36"/>
      <c r="B17" s="45"/>
      <c r="C17" s="46" t="s">
        <v>250</v>
      </c>
      <c r="D17" s="46"/>
      <c r="E17" s="111"/>
      <c r="F17" s="47"/>
      <c r="G17" s="136"/>
      <c r="H17" s="36"/>
      <c r="I17" s="36"/>
      <c r="J17" s="36"/>
    </row>
    <row r="18" spans="1:10" x14ac:dyDescent="0.25">
      <c r="A18" s="36"/>
      <c r="B18" s="36"/>
      <c r="C18" s="36"/>
      <c r="D18" s="36"/>
      <c r="E18" s="36"/>
      <c r="F18" s="36"/>
      <c r="G18" s="36"/>
      <c r="H18" s="36"/>
      <c r="I18" s="36"/>
      <c r="J18" s="36"/>
    </row>
    <row r="19" spans="1:10" x14ac:dyDescent="0.25">
      <c r="A19" s="36"/>
      <c r="B19" s="36"/>
      <c r="C19" s="36"/>
      <c r="D19" s="36"/>
      <c r="E19" s="36"/>
      <c r="F19" s="36"/>
      <c r="G19" s="36"/>
      <c r="H19" s="36"/>
      <c r="I19" s="36"/>
      <c r="J19" s="36"/>
    </row>
    <row r="20" spans="1:10" ht="13" x14ac:dyDescent="0.3">
      <c r="A20" s="36"/>
      <c r="B20" s="33" t="s">
        <v>249</v>
      </c>
      <c r="C20" s="12"/>
      <c r="D20" s="12"/>
      <c r="E20" s="292"/>
      <c r="F20" s="293"/>
      <c r="G20" s="43"/>
      <c r="H20" s="43"/>
      <c r="I20" s="36"/>
      <c r="J20" s="36"/>
    </row>
    <row r="21" spans="1:10" ht="13" x14ac:dyDescent="0.3">
      <c r="A21" s="36"/>
      <c r="B21" s="52"/>
      <c r="C21" s="294" t="s">
        <v>1207</v>
      </c>
      <c r="D21" s="53"/>
      <c r="E21" s="288"/>
      <c r="F21" s="289"/>
      <c r="G21" s="63"/>
      <c r="H21" s="63"/>
      <c r="I21" s="36"/>
      <c r="J21" s="36"/>
    </row>
    <row r="22" spans="1:10" ht="13" x14ac:dyDescent="0.3">
      <c r="A22" s="36"/>
      <c r="B22" s="45"/>
      <c r="C22" s="295"/>
      <c r="D22" s="174"/>
      <c r="E22" s="290"/>
      <c r="F22" s="291"/>
      <c r="G22" s="51"/>
      <c r="H22" s="51"/>
      <c r="I22" s="36"/>
      <c r="J22" s="36"/>
    </row>
    <row r="23" spans="1:10" ht="13" x14ac:dyDescent="0.3">
      <c r="A23" s="36"/>
      <c r="B23" s="45"/>
      <c r="C23" s="173" t="s">
        <v>248</v>
      </c>
      <c r="D23" s="174"/>
      <c r="E23" s="277" t="s">
        <v>1203</v>
      </c>
      <c r="F23" s="284"/>
      <c r="G23" s="270" t="s">
        <v>1203</v>
      </c>
      <c r="H23" s="268" t="s">
        <v>1203</v>
      </c>
      <c r="I23" s="268" t="s">
        <v>1203</v>
      </c>
      <c r="J23" s="36"/>
    </row>
    <row r="24" spans="1:10" ht="13" x14ac:dyDescent="0.3">
      <c r="A24" s="36"/>
      <c r="B24" s="41"/>
      <c r="C24" s="51"/>
      <c r="D24" s="51"/>
      <c r="E24" s="283"/>
      <c r="F24" s="285"/>
      <c r="G24" s="269"/>
      <c r="H24" s="67"/>
      <c r="I24" s="67"/>
      <c r="J24" s="36"/>
    </row>
    <row r="25" spans="1:10" ht="13" x14ac:dyDescent="0.3">
      <c r="A25" s="36"/>
      <c r="B25" s="52"/>
      <c r="C25" s="53" t="s">
        <v>2</v>
      </c>
      <c r="D25" s="50"/>
      <c r="E25" s="109"/>
      <c r="F25" s="286"/>
      <c r="G25" s="267"/>
      <c r="H25" s="68"/>
      <c r="I25" s="43"/>
      <c r="J25" s="36"/>
    </row>
    <row r="26" spans="1:10" ht="13" x14ac:dyDescent="0.3">
      <c r="A26" s="36"/>
      <c r="B26" s="41"/>
      <c r="C26" s="54" t="s">
        <v>42</v>
      </c>
      <c r="D26" s="55"/>
      <c r="E26" s="110"/>
      <c r="F26" s="287"/>
      <c r="G26" s="265"/>
      <c r="H26" s="271"/>
      <c r="I26" s="272"/>
      <c r="J26" s="36"/>
    </row>
    <row r="27" spans="1:10" ht="13" x14ac:dyDescent="0.3">
      <c r="A27" s="36"/>
      <c r="B27" s="41"/>
      <c r="C27" s="54" t="s">
        <v>188</v>
      </c>
      <c r="D27" s="55"/>
      <c r="E27" s="110"/>
      <c r="F27" s="287"/>
      <c r="G27" s="265"/>
      <c r="H27" s="271"/>
      <c r="I27" s="272"/>
      <c r="J27" s="36"/>
    </row>
    <row r="28" spans="1:10" ht="13" x14ac:dyDescent="0.3">
      <c r="A28" s="36"/>
      <c r="B28" s="41"/>
      <c r="C28" s="54" t="s">
        <v>187</v>
      </c>
      <c r="D28" s="55"/>
      <c r="E28" s="110"/>
      <c r="F28" s="287"/>
      <c r="G28" s="265"/>
      <c r="H28" s="271"/>
      <c r="I28" s="272"/>
      <c r="J28" s="36"/>
    </row>
    <row r="29" spans="1:10" ht="13" x14ac:dyDescent="0.3">
      <c r="A29" s="36"/>
      <c r="B29" s="41"/>
      <c r="C29" s="54" t="s">
        <v>186</v>
      </c>
      <c r="D29" s="55"/>
      <c r="E29" s="110"/>
      <c r="F29" s="287"/>
      <c r="G29" s="265"/>
      <c r="H29" s="271"/>
      <c r="I29" s="272"/>
      <c r="J29" s="36"/>
    </row>
    <row r="30" spans="1:10" ht="13" x14ac:dyDescent="0.3">
      <c r="A30" s="36"/>
      <c r="B30" s="41"/>
      <c r="C30" s="54" t="s">
        <v>184</v>
      </c>
      <c r="D30" s="55"/>
      <c r="E30" s="110"/>
      <c r="F30" s="287"/>
      <c r="G30" s="265"/>
      <c r="H30" s="271"/>
      <c r="I30" s="272"/>
      <c r="J30" s="36"/>
    </row>
    <row r="31" spans="1:10" x14ac:dyDescent="0.25">
      <c r="A31" s="36"/>
      <c r="B31" s="45"/>
      <c r="C31" s="47"/>
      <c r="D31" s="47"/>
      <c r="E31" s="58"/>
      <c r="F31" s="266"/>
      <c r="G31" s="41"/>
      <c r="H31" s="43"/>
      <c r="I31" s="43"/>
      <c r="J31" s="36"/>
    </row>
    <row r="32" spans="1:10" x14ac:dyDescent="0.25">
      <c r="A32" s="36"/>
      <c r="B32" s="36"/>
      <c r="C32" s="36"/>
      <c r="D32" s="36"/>
      <c r="E32" s="38"/>
      <c r="F32" s="38"/>
      <c r="G32" s="36"/>
      <c r="H32" s="38"/>
      <c r="I32" s="36"/>
      <c r="J32" s="36"/>
    </row>
    <row r="33" spans="1:10" x14ac:dyDescent="0.25">
      <c r="A33" s="36"/>
      <c r="B33" s="36"/>
      <c r="C33" s="36"/>
      <c r="D33" s="36"/>
      <c r="E33" s="36"/>
      <c r="F33" s="36"/>
      <c r="G33" s="36"/>
      <c r="H33" s="36"/>
      <c r="I33" s="36"/>
      <c r="J33" s="36"/>
    </row>
    <row r="34" spans="1:10" x14ac:dyDescent="0.25">
      <c r="A34" s="36"/>
      <c r="B34" s="36"/>
      <c r="C34" s="43"/>
      <c r="D34" s="43"/>
      <c r="E34" s="43"/>
      <c r="F34" s="43"/>
      <c r="G34" s="43"/>
      <c r="H34" s="43"/>
      <c r="I34" s="43"/>
      <c r="J34" s="36"/>
    </row>
    <row r="35" spans="1:10" ht="13" x14ac:dyDescent="0.3">
      <c r="A35" s="36"/>
      <c r="B35" s="36"/>
      <c r="C35" s="51"/>
      <c r="D35" s="43"/>
      <c r="E35" s="68"/>
      <c r="F35" s="43"/>
      <c r="G35" s="43"/>
      <c r="H35" s="43"/>
      <c r="I35" s="43"/>
      <c r="J35" s="43"/>
    </row>
    <row r="36" spans="1:10" ht="13" x14ac:dyDescent="0.3">
      <c r="A36" s="36"/>
      <c r="B36" s="36"/>
      <c r="C36" s="51"/>
      <c r="D36" s="51"/>
      <c r="E36" s="51"/>
      <c r="F36" s="51"/>
      <c r="G36" s="51"/>
      <c r="H36" s="51"/>
      <c r="I36" s="51"/>
      <c r="J36" s="43"/>
    </row>
    <row r="37" spans="1:10" ht="13" x14ac:dyDescent="0.3">
      <c r="A37" s="36"/>
      <c r="B37" s="36"/>
      <c r="C37" s="130"/>
      <c r="D37" s="63"/>
      <c r="E37" s="63"/>
      <c r="F37" s="63"/>
      <c r="G37" s="63"/>
      <c r="H37" s="63"/>
      <c r="I37" s="63"/>
      <c r="J37" s="43"/>
    </row>
    <row r="38" spans="1:10" x14ac:dyDescent="0.25">
      <c r="A38" s="36"/>
      <c r="B38" s="36"/>
      <c r="C38" s="43"/>
      <c r="D38" s="43"/>
      <c r="E38" s="43"/>
      <c r="F38" s="43"/>
      <c r="G38" s="43"/>
      <c r="H38" s="43"/>
      <c r="I38" s="43"/>
      <c r="J38" s="43"/>
    </row>
    <row r="39" spans="1:10" x14ac:dyDescent="0.25">
      <c r="A39" s="36"/>
      <c r="B39" s="36"/>
      <c r="C39" s="43"/>
      <c r="D39" s="43"/>
      <c r="E39" s="43"/>
      <c r="F39" s="43"/>
      <c r="G39" s="43"/>
      <c r="H39" s="43"/>
      <c r="I39" s="43"/>
      <c r="J39" s="43"/>
    </row>
    <row r="40" spans="1:10" x14ac:dyDescent="0.25">
      <c r="A40" s="36"/>
      <c r="B40" s="36"/>
      <c r="C40" s="43"/>
      <c r="D40" s="43"/>
      <c r="E40" s="43"/>
      <c r="F40" s="43"/>
      <c r="G40" s="43"/>
      <c r="H40" s="43"/>
      <c r="I40" s="43"/>
      <c r="J40" s="43"/>
    </row>
    <row r="41" spans="1:10" x14ac:dyDescent="0.25">
      <c r="A41" s="36"/>
      <c r="B41" s="36"/>
      <c r="C41" s="43"/>
      <c r="D41" s="43"/>
      <c r="E41" s="43"/>
      <c r="F41" s="43"/>
      <c r="G41" s="43"/>
      <c r="H41" s="43"/>
      <c r="I41" s="43"/>
      <c r="J41" s="43"/>
    </row>
    <row r="42" spans="1:10" x14ac:dyDescent="0.25">
      <c r="A42" s="36"/>
      <c r="B42" s="36"/>
      <c r="C42" s="43"/>
      <c r="D42" s="43"/>
      <c r="E42" s="43"/>
      <c r="F42" s="43"/>
      <c r="G42" s="43"/>
      <c r="H42" s="43"/>
      <c r="I42" s="43"/>
      <c r="J42" s="43"/>
    </row>
    <row r="43" spans="1:10" x14ac:dyDescent="0.25">
      <c r="A43" s="36"/>
      <c r="B43" s="36"/>
      <c r="C43" s="43"/>
      <c r="D43" s="43"/>
      <c r="E43" s="43"/>
      <c r="F43" s="43"/>
      <c r="G43" s="43"/>
      <c r="H43" s="43"/>
      <c r="I43" s="43"/>
      <c r="J43" s="43"/>
    </row>
    <row r="44" spans="1:10" x14ac:dyDescent="0.25">
      <c r="A44" s="36"/>
      <c r="B44" s="36"/>
      <c r="C44" s="43"/>
      <c r="D44" s="43"/>
      <c r="E44" s="43"/>
      <c r="F44" s="43"/>
      <c r="G44" s="43"/>
      <c r="H44" s="43"/>
      <c r="I44" s="43"/>
      <c r="J44" s="43"/>
    </row>
    <row r="45" spans="1:10" x14ac:dyDescent="0.25">
      <c r="A45" s="36"/>
      <c r="B45" s="36"/>
      <c r="C45" s="43"/>
      <c r="D45" s="43"/>
      <c r="E45" s="43"/>
      <c r="F45" s="43"/>
      <c r="G45" s="43"/>
      <c r="H45" s="43"/>
      <c r="I45" s="43"/>
      <c r="J45" s="43"/>
    </row>
    <row r="46" spans="1:10" x14ac:dyDescent="0.25">
      <c r="A46" s="36"/>
      <c r="B46" s="36"/>
      <c r="C46" s="43"/>
      <c r="D46" s="43"/>
      <c r="E46" s="43"/>
      <c r="F46" s="43"/>
      <c r="G46" s="43"/>
      <c r="H46" s="43"/>
      <c r="I46" s="43"/>
      <c r="J46" s="43"/>
    </row>
    <row r="47" spans="1:10" x14ac:dyDescent="0.25">
      <c r="A47" s="36"/>
      <c r="B47" s="36"/>
      <c r="C47" s="43"/>
      <c r="D47" s="43"/>
      <c r="E47" s="43"/>
      <c r="F47" s="43"/>
      <c r="G47" s="43"/>
      <c r="H47" s="43"/>
      <c r="I47" s="43"/>
      <c r="J47" s="43"/>
    </row>
    <row r="48" spans="1:10" x14ac:dyDescent="0.25">
      <c r="A48" s="36"/>
      <c r="B48" s="36"/>
      <c r="C48" s="43"/>
      <c r="D48" s="43"/>
      <c r="E48" s="43"/>
      <c r="F48" s="43"/>
      <c r="G48" s="43"/>
      <c r="H48" s="43"/>
      <c r="I48" s="43"/>
      <c r="J48" s="43"/>
    </row>
    <row r="49" spans="1:10" x14ac:dyDescent="0.25">
      <c r="A49" s="36"/>
      <c r="B49" s="36"/>
      <c r="C49" s="43"/>
      <c r="D49" s="43"/>
      <c r="E49" s="43"/>
      <c r="F49" s="43"/>
      <c r="G49" s="43"/>
      <c r="H49" s="43"/>
      <c r="I49" s="43"/>
      <c r="J49" s="43"/>
    </row>
    <row r="50" spans="1:10" x14ac:dyDescent="0.25">
      <c r="A50" s="36"/>
      <c r="B50" s="36"/>
      <c r="C50" s="43"/>
      <c r="D50" s="43"/>
      <c r="E50" s="43"/>
      <c r="F50" s="43"/>
      <c r="G50" s="43"/>
      <c r="H50" s="43"/>
      <c r="I50" s="43"/>
      <c r="J50" s="43"/>
    </row>
    <row r="51" spans="1:10" x14ac:dyDescent="0.25">
      <c r="A51" s="36"/>
      <c r="B51" s="36"/>
      <c r="C51" s="43"/>
      <c r="D51" s="43"/>
      <c r="E51" s="43"/>
      <c r="F51" s="43"/>
      <c r="G51" s="43"/>
      <c r="H51" s="43"/>
      <c r="I51" s="43"/>
      <c r="J51" s="43"/>
    </row>
    <row r="52" spans="1:10" x14ac:dyDescent="0.25">
      <c r="A52" s="36"/>
      <c r="B52" s="36"/>
      <c r="C52" s="43"/>
      <c r="D52" s="43"/>
      <c r="E52" s="43"/>
      <c r="F52" s="43"/>
      <c r="G52" s="43"/>
      <c r="H52" s="43"/>
      <c r="I52" s="43"/>
      <c r="J52" s="43"/>
    </row>
    <row r="53" spans="1:10" x14ac:dyDescent="0.25">
      <c r="A53" s="36"/>
      <c r="B53" s="36"/>
      <c r="C53" s="43"/>
      <c r="D53" s="43"/>
      <c r="E53" s="43"/>
      <c r="F53" s="43"/>
      <c r="G53" s="43"/>
      <c r="H53" s="43"/>
      <c r="I53" s="43"/>
      <c r="J53" s="43"/>
    </row>
    <row r="54" spans="1:10" x14ac:dyDescent="0.25">
      <c r="A54" s="36"/>
      <c r="B54" s="36"/>
      <c r="C54" s="43"/>
      <c r="D54" s="43"/>
      <c r="E54" s="43"/>
      <c r="F54" s="43"/>
      <c r="G54" s="43"/>
      <c r="H54" s="43"/>
      <c r="I54" s="43"/>
      <c r="J54" s="43"/>
    </row>
    <row r="55" spans="1:10" x14ac:dyDescent="0.25">
      <c r="A55" s="36"/>
      <c r="B55" s="36"/>
      <c r="C55" s="43"/>
      <c r="D55" s="43"/>
      <c r="E55" s="43"/>
      <c r="F55" s="43"/>
      <c r="G55" s="43"/>
      <c r="H55" s="43"/>
      <c r="I55" s="43"/>
      <c r="J55" s="43"/>
    </row>
    <row r="56" spans="1:10" x14ac:dyDescent="0.25">
      <c r="A56" s="36"/>
      <c r="B56" s="36"/>
      <c r="C56" s="43"/>
      <c r="D56" s="43"/>
      <c r="E56" s="43"/>
      <c r="F56" s="43"/>
      <c r="G56" s="43"/>
      <c r="H56" s="43"/>
      <c r="I56" s="43"/>
      <c r="J56" s="43"/>
    </row>
    <row r="57" spans="1:10" x14ac:dyDescent="0.25">
      <c r="A57" s="36"/>
      <c r="B57" s="36"/>
      <c r="C57" s="43"/>
      <c r="D57" s="43"/>
      <c r="E57" s="43"/>
      <c r="F57" s="43"/>
      <c r="G57" s="43"/>
      <c r="H57" s="43"/>
      <c r="I57" s="43"/>
      <c r="J57" s="43"/>
    </row>
    <row r="58" spans="1:10" x14ac:dyDescent="0.25">
      <c r="A58" s="36"/>
      <c r="B58" s="36"/>
      <c r="C58" s="43"/>
      <c r="D58" s="43"/>
      <c r="E58" s="43"/>
      <c r="F58" s="43"/>
      <c r="G58" s="43"/>
      <c r="H58" s="43"/>
      <c r="I58" s="43"/>
      <c r="J58" s="43"/>
    </row>
    <row r="59" spans="1:10" x14ac:dyDescent="0.25">
      <c r="A59" s="36"/>
      <c r="B59" s="36"/>
      <c r="C59" s="43"/>
      <c r="D59" s="43"/>
      <c r="E59" s="43"/>
      <c r="F59" s="43"/>
      <c r="G59" s="43"/>
      <c r="H59" s="43"/>
      <c r="I59" s="43"/>
      <c r="J59" s="43"/>
    </row>
    <row r="60" spans="1:10" hidden="1" x14ac:dyDescent="0.25">
      <c r="A60" s="59"/>
      <c r="B60" s="59"/>
      <c r="C60" s="59"/>
      <c r="D60" s="59"/>
      <c r="E60" s="59"/>
      <c r="F60" s="59"/>
      <c r="G60" s="59"/>
      <c r="H60" s="59"/>
      <c r="I60" s="59"/>
    </row>
    <row r="61" spans="1:10" hidden="1" x14ac:dyDescent="0.25">
      <c r="A61" s="59"/>
      <c r="B61" s="59"/>
      <c r="C61" s="59"/>
      <c r="D61" s="59"/>
      <c r="E61" s="59"/>
      <c r="F61" s="59"/>
      <c r="G61" s="59"/>
      <c r="H61" s="59"/>
      <c r="I61" s="59"/>
    </row>
    <row r="62" spans="1:10" hidden="1" x14ac:dyDescent="0.25">
      <c r="A62" s="59"/>
      <c r="B62" s="59"/>
      <c r="C62" s="59"/>
      <c r="D62" s="59"/>
      <c r="E62" s="59"/>
      <c r="F62" s="59"/>
      <c r="G62" s="59"/>
      <c r="H62" s="59"/>
      <c r="I62" s="59"/>
    </row>
    <row r="63" spans="1:10" hidden="1" x14ac:dyDescent="0.25">
      <c r="A63" s="59"/>
      <c r="B63" s="59"/>
      <c r="C63" s="59"/>
      <c r="D63" s="59"/>
      <c r="E63" s="59"/>
      <c r="F63" s="59"/>
      <c r="G63" s="59"/>
      <c r="H63" s="59"/>
      <c r="I63" s="59"/>
    </row>
    <row r="64" spans="1:10" hidden="1" x14ac:dyDescent="0.25">
      <c r="A64" s="59"/>
      <c r="B64" s="59"/>
      <c r="C64" s="59"/>
      <c r="D64" s="59"/>
      <c r="E64" s="59"/>
      <c r="F64" s="59"/>
      <c r="G64" s="59"/>
      <c r="H64" s="59"/>
      <c r="I64" s="59"/>
    </row>
    <row r="65" spans="1:9" hidden="1" x14ac:dyDescent="0.25">
      <c r="A65" s="59"/>
      <c r="B65" s="59"/>
      <c r="C65" s="59"/>
      <c r="D65" s="59"/>
      <c r="E65" s="59"/>
      <c r="F65" s="59"/>
      <c r="G65" s="59"/>
      <c r="H65" s="59"/>
      <c r="I65" s="59"/>
    </row>
    <row r="66" spans="1:9" hidden="1" x14ac:dyDescent="0.25">
      <c r="A66" s="59"/>
      <c r="B66" s="59"/>
      <c r="C66" s="59"/>
      <c r="D66" s="59"/>
      <c r="E66" s="59"/>
      <c r="F66" s="59"/>
      <c r="G66" s="59"/>
      <c r="H66" s="59"/>
      <c r="I66" s="59"/>
    </row>
  </sheetData>
  <sheetProtection selectLockedCells="1" selectUnlockedCells="1"/>
  <mergeCells count="4">
    <mergeCell ref="E21:F21"/>
    <mergeCell ref="E22:F22"/>
    <mergeCell ref="E20:F20"/>
    <mergeCell ref="C21:C22"/>
  </mergeCells>
  <phoneticPr fontId="3" type="noConversion"/>
  <pageMargins left="0.55118110236220474" right="0.55118110236220474" top="0.78740157480314965" bottom="0.78740157480314965" header="0.51181102362204722" footer="0.51181102362204722"/>
  <pageSetup paperSize="9" orientation="portrait" r:id="rId1"/>
  <headerFooter alignWithMargins="0">
    <oddHeader>&amp;C&amp;"Calibri"&amp;10&amp;K000000OFFICIAL&amp;1#</oddHeader>
  </headerFooter>
  <drawing r:id="rId2"/>
  <legacyDrawing r:id="rId3"/>
  <controls>
    <mc:AlternateContent xmlns:mc="http://schemas.openxmlformats.org/markup-compatibility/2006">
      <mc:Choice Requires="x14">
        <control shapeId="2068" r:id="rId4" name="CommandButton1">
          <controlPr defaultSize="0" autoLine="0" r:id="rId5">
            <anchor moveWithCells="1">
              <from>
                <xdr:col>7</xdr:col>
                <xdr:colOff>438150</xdr:colOff>
                <xdr:row>4</xdr:row>
                <xdr:rowOff>0</xdr:rowOff>
              </from>
              <to>
                <xdr:col>16383</xdr:col>
                <xdr:colOff>438150</xdr:colOff>
                <xdr:row>16</xdr:row>
                <xdr:rowOff>57150</xdr:rowOff>
              </to>
            </anchor>
          </controlPr>
        </control>
      </mc:Choice>
      <mc:Fallback>
        <control shapeId="2068" r:id="rId4" name="CommandButton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dimension ref="A1:U107"/>
  <sheetViews>
    <sheetView tabSelected="1" workbookViewId="0"/>
  </sheetViews>
  <sheetFormatPr defaultColWidth="0" defaultRowHeight="12.5" zeroHeight="1" x14ac:dyDescent="0.25"/>
  <cols>
    <col min="1" max="1" width="2.26953125" customWidth="1"/>
    <col min="2" max="2" width="4.7265625" customWidth="1"/>
    <col min="3" max="3" width="21.7265625" customWidth="1"/>
    <col min="4" max="4" width="3.54296875" customWidth="1"/>
    <col min="5" max="11" width="8.26953125" customWidth="1"/>
    <col min="12" max="12" width="2.26953125" customWidth="1"/>
    <col min="13" max="13" width="0" style="59" hidden="1" customWidth="1"/>
    <col min="14" max="14" width="9.26953125" style="125" hidden="1" customWidth="1"/>
    <col min="15" max="15" width="11.54296875" style="125" hidden="1" customWidth="1"/>
    <col min="16" max="16" width="12.81640625" style="125" hidden="1" customWidth="1"/>
    <col min="17" max="17" width="11.54296875" style="125" hidden="1" customWidth="1"/>
    <col min="18" max="20" width="0" hidden="1" customWidth="1"/>
    <col min="21" max="21" width="20.1796875" hidden="1" customWidth="1"/>
  </cols>
  <sheetData>
    <row r="1" spans="1:20" x14ac:dyDescent="0.25">
      <c r="A1" s="36"/>
      <c r="B1" s="36"/>
      <c r="C1" s="36"/>
      <c r="D1" s="36"/>
      <c r="E1" s="36"/>
      <c r="F1" s="36"/>
      <c r="G1" s="36"/>
      <c r="H1" s="36"/>
      <c r="I1" s="36"/>
      <c r="J1" s="36"/>
      <c r="K1" s="36"/>
      <c r="L1" s="36"/>
    </row>
    <row r="2" spans="1:20" ht="18" x14ac:dyDescent="0.4">
      <c r="A2" s="36"/>
      <c r="B2" s="39" t="s">
        <v>503</v>
      </c>
      <c r="C2" s="36"/>
      <c r="D2" s="36"/>
      <c r="E2" s="39" t="s">
        <v>5</v>
      </c>
      <c r="F2" s="36"/>
      <c r="G2" s="36"/>
      <c r="H2" s="36"/>
      <c r="I2" s="36"/>
      <c r="J2" s="36"/>
      <c r="K2" s="36"/>
      <c r="L2" s="36"/>
    </row>
    <row r="3" spans="1:20" ht="13" x14ac:dyDescent="0.3">
      <c r="A3" s="36"/>
      <c r="B3" s="40" t="s">
        <v>1208</v>
      </c>
      <c r="C3" s="36"/>
      <c r="D3" s="36"/>
      <c r="E3" s="36"/>
      <c r="F3" s="36"/>
      <c r="G3" s="36"/>
      <c r="H3" s="36"/>
      <c r="I3" s="36"/>
      <c r="J3" s="36"/>
      <c r="K3" s="36"/>
      <c r="L3" s="36"/>
    </row>
    <row r="4" spans="1:20" x14ac:dyDescent="0.25">
      <c r="A4" s="36"/>
      <c r="B4" s="36"/>
      <c r="C4" s="36"/>
      <c r="D4" s="36"/>
      <c r="E4" s="36"/>
      <c r="F4" s="36"/>
      <c r="G4" s="36"/>
      <c r="H4" s="36"/>
      <c r="I4" s="36"/>
      <c r="J4" s="36"/>
      <c r="K4" s="36"/>
      <c r="L4" s="36"/>
    </row>
    <row r="5" spans="1:20" ht="13" x14ac:dyDescent="0.3">
      <c r="A5" s="36"/>
      <c r="B5" s="33" t="s">
        <v>39</v>
      </c>
      <c r="C5" s="12"/>
      <c r="D5" s="12"/>
      <c r="E5" s="12"/>
      <c r="F5" s="13"/>
      <c r="G5" s="36"/>
      <c r="H5" s="36"/>
      <c r="I5" s="36"/>
      <c r="J5" s="36"/>
      <c r="K5" s="36"/>
      <c r="L5" s="36"/>
    </row>
    <row r="6" spans="1:20" ht="13" x14ac:dyDescent="0.3">
      <c r="A6" s="36"/>
      <c r="B6" s="52"/>
      <c r="C6" s="56" t="s">
        <v>40</v>
      </c>
      <c r="D6" s="56"/>
      <c r="E6" s="137" t="s">
        <v>1203</v>
      </c>
      <c r="F6" s="69"/>
      <c r="H6" s="36"/>
      <c r="I6" s="36"/>
      <c r="J6" s="36"/>
      <c r="K6" s="36"/>
      <c r="L6" s="36"/>
    </row>
    <row r="7" spans="1:20" x14ac:dyDescent="0.25">
      <c r="A7" s="36"/>
      <c r="B7" s="41"/>
      <c r="C7" s="42"/>
      <c r="D7" s="42"/>
      <c r="E7" s="49"/>
      <c r="F7" s="44"/>
      <c r="G7" s="36"/>
      <c r="H7" s="36"/>
      <c r="I7" s="36"/>
      <c r="J7" s="36"/>
      <c r="K7" s="36"/>
      <c r="L7" s="36"/>
    </row>
    <row r="8" spans="1:20" x14ac:dyDescent="0.25">
      <c r="A8" s="36"/>
      <c r="B8" s="41"/>
      <c r="C8" s="42" t="s">
        <v>408</v>
      </c>
      <c r="D8" s="42"/>
      <c r="E8" s="49"/>
      <c r="F8" s="44"/>
      <c r="G8" s="36"/>
      <c r="H8" s="36"/>
      <c r="I8" s="36"/>
      <c r="J8" s="36"/>
      <c r="K8" s="36"/>
      <c r="L8" s="36"/>
    </row>
    <row r="9" spans="1:20" x14ac:dyDescent="0.25">
      <c r="A9" s="36"/>
      <c r="B9" s="41"/>
      <c r="C9" s="42" t="s">
        <v>41</v>
      </c>
      <c r="D9" s="42"/>
      <c r="E9" s="49"/>
      <c r="F9" s="44"/>
      <c r="G9" s="36"/>
      <c r="H9" s="36"/>
      <c r="I9" s="36"/>
      <c r="J9" s="36"/>
      <c r="K9" s="36"/>
      <c r="L9" s="36"/>
      <c r="P9" s="134"/>
      <c r="Q9" s="134"/>
      <c r="R9" s="134"/>
      <c r="S9" s="134"/>
      <c r="T9" s="134"/>
    </row>
    <row r="10" spans="1:20" x14ac:dyDescent="0.25">
      <c r="A10" s="36"/>
      <c r="B10" s="41"/>
      <c r="C10" s="42" t="s">
        <v>48</v>
      </c>
      <c r="D10" s="42"/>
      <c r="E10" s="49"/>
      <c r="F10" s="44"/>
      <c r="G10" s="36"/>
      <c r="H10" s="36"/>
      <c r="I10" s="36"/>
      <c r="J10" s="36"/>
      <c r="K10" s="36"/>
      <c r="L10" s="36"/>
      <c r="P10" s="134"/>
      <c r="Q10" s="134"/>
      <c r="R10" s="134"/>
      <c r="S10" s="134"/>
      <c r="T10" s="134"/>
    </row>
    <row r="11" spans="1:20" x14ac:dyDescent="0.25">
      <c r="A11" s="36"/>
      <c r="B11" s="41"/>
      <c r="C11" s="42" t="s">
        <v>35</v>
      </c>
      <c r="D11" s="42"/>
      <c r="E11" s="49"/>
      <c r="F11" s="44"/>
      <c r="G11" s="36"/>
      <c r="H11" s="36"/>
      <c r="I11" s="36"/>
      <c r="J11" s="36"/>
      <c r="K11" s="36"/>
      <c r="L11" s="36"/>
    </row>
    <row r="12" spans="1:20" x14ac:dyDescent="0.25">
      <c r="A12" s="36"/>
      <c r="B12" s="41"/>
      <c r="C12" s="42" t="s">
        <v>45</v>
      </c>
      <c r="D12" s="42"/>
      <c r="E12" s="49"/>
      <c r="F12" s="44"/>
      <c r="G12" s="36"/>
      <c r="H12" s="36"/>
      <c r="I12" s="36"/>
      <c r="J12" s="36"/>
      <c r="K12" s="36"/>
      <c r="L12" s="36"/>
    </row>
    <row r="13" spans="1:20" x14ac:dyDescent="0.25">
      <c r="A13" s="36"/>
      <c r="B13" s="41"/>
      <c r="C13" s="42" t="s">
        <v>409</v>
      </c>
      <c r="D13" s="42"/>
      <c r="E13" s="49"/>
      <c r="F13" s="44"/>
      <c r="G13" s="36"/>
      <c r="H13" s="36"/>
      <c r="I13" s="36"/>
      <c r="J13" s="36"/>
      <c r="K13" s="36"/>
      <c r="L13" s="36"/>
    </row>
    <row r="14" spans="1:20" x14ac:dyDescent="0.25">
      <c r="A14" s="36"/>
      <c r="B14" s="41"/>
      <c r="C14" s="42" t="s">
        <v>0</v>
      </c>
      <c r="D14" s="42"/>
      <c r="E14" s="49"/>
      <c r="F14" s="44"/>
      <c r="G14" s="37"/>
      <c r="H14" s="36"/>
      <c r="I14" s="36"/>
      <c r="J14" s="36"/>
      <c r="K14" s="36"/>
      <c r="L14" s="36"/>
    </row>
    <row r="15" spans="1:20" x14ac:dyDescent="0.25">
      <c r="A15" s="36"/>
      <c r="B15" s="41"/>
      <c r="C15" s="42" t="s">
        <v>410</v>
      </c>
      <c r="D15" s="42"/>
      <c r="E15" s="49"/>
      <c r="F15" s="44"/>
      <c r="G15" s="37"/>
      <c r="H15" s="36"/>
      <c r="I15" s="36"/>
      <c r="J15" s="36"/>
      <c r="K15" s="36"/>
      <c r="L15" s="36"/>
    </row>
    <row r="16" spans="1:20" x14ac:dyDescent="0.25">
      <c r="A16" s="36"/>
      <c r="B16" s="45"/>
      <c r="C16" s="46" t="s">
        <v>289</v>
      </c>
      <c r="D16" s="46"/>
      <c r="E16" s="111"/>
      <c r="F16" s="48"/>
      <c r="G16" s="37"/>
      <c r="H16" s="36"/>
      <c r="I16" s="36"/>
      <c r="J16" s="36"/>
      <c r="K16" s="36"/>
      <c r="L16" s="36"/>
    </row>
    <row r="17" spans="1:21" x14ac:dyDescent="0.25">
      <c r="A17" s="36"/>
      <c r="B17" s="36"/>
      <c r="C17" s="36"/>
      <c r="D17" s="36"/>
      <c r="E17" s="36"/>
      <c r="F17" s="36"/>
      <c r="G17" s="36"/>
      <c r="H17" s="36"/>
      <c r="I17" s="36"/>
      <c r="J17" s="36"/>
      <c r="K17" s="36"/>
      <c r="L17" s="36"/>
    </row>
    <row r="18" spans="1:21" ht="13" x14ac:dyDescent="0.3">
      <c r="A18" s="36"/>
      <c r="B18" s="33" t="s">
        <v>249</v>
      </c>
      <c r="C18" s="12"/>
      <c r="D18" s="12"/>
      <c r="E18" s="12"/>
      <c r="F18" s="12"/>
      <c r="G18" s="12"/>
      <c r="H18" s="12"/>
      <c r="I18" s="12"/>
      <c r="J18" s="12"/>
      <c r="K18" s="13"/>
      <c r="L18" s="36"/>
    </row>
    <row r="19" spans="1:21" ht="13" x14ac:dyDescent="0.3">
      <c r="A19" s="36"/>
      <c r="B19" s="52" t="s">
        <v>220</v>
      </c>
      <c r="C19" s="53"/>
      <c r="D19" s="53"/>
      <c r="E19" s="148" t="s">
        <v>1207</v>
      </c>
      <c r="F19" s="148"/>
      <c r="G19" s="66"/>
      <c r="H19" s="66"/>
      <c r="I19" s="50"/>
      <c r="J19" s="50"/>
      <c r="K19" s="129"/>
      <c r="L19" s="36"/>
    </row>
    <row r="20" spans="1:21" ht="13" x14ac:dyDescent="0.3">
      <c r="A20" s="36"/>
      <c r="B20" s="41"/>
      <c r="C20" s="51"/>
      <c r="D20" s="130" t="s">
        <v>1202</v>
      </c>
      <c r="E20" s="63"/>
      <c r="F20" s="63" t="s">
        <v>413</v>
      </c>
      <c r="G20" s="63" t="s">
        <v>414</v>
      </c>
      <c r="H20" s="63" t="s">
        <v>415</v>
      </c>
      <c r="I20" s="63" t="s">
        <v>416</v>
      </c>
      <c r="J20" s="63" t="s">
        <v>417</v>
      </c>
      <c r="K20" s="133"/>
      <c r="L20" s="36"/>
      <c r="M20" s="147"/>
      <c r="R20" s="125"/>
      <c r="S20" s="125"/>
      <c r="T20" s="125"/>
      <c r="U20" s="125"/>
    </row>
    <row r="21" spans="1:21" ht="13" x14ac:dyDescent="0.3">
      <c r="A21" s="36"/>
      <c r="B21" s="52"/>
      <c r="C21" s="131"/>
      <c r="D21" s="146"/>
      <c r="E21" s="138"/>
      <c r="F21" s="138"/>
      <c r="G21" s="138"/>
      <c r="H21" s="138"/>
      <c r="I21" s="138"/>
      <c r="J21" s="138"/>
      <c r="K21" s="139"/>
      <c r="L21" s="36"/>
      <c r="R21" s="123"/>
      <c r="S21" s="123"/>
    </row>
    <row r="22" spans="1:21" ht="13" x14ac:dyDescent="0.3">
      <c r="A22" s="36"/>
      <c r="B22" s="41"/>
      <c r="C22" s="130"/>
      <c r="D22" s="144"/>
      <c r="E22" s="140"/>
      <c r="F22" s="140"/>
      <c r="G22" s="140"/>
      <c r="H22" s="140"/>
      <c r="I22" s="140"/>
      <c r="J22" s="140"/>
      <c r="K22" s="141"/>
      <c r="L22" s="36"/>
      <c r="R22" s="123"/>
      <c r="S22" s="123"/>
      <c r="U22" s="124"/>
    </row>
    <row r="23" spans="1:21" ht="13" x14ac:dyDescent="0.3">
      <c r="A23" s="36"/>
      <c r="B23" s="41"/>
      <c r="C23" s="130"/>
      <c r="D23" s="144"/>
      <c r="E23" s="140"/>
      <c r="F23" s="140"/>
      <c r="G23" s="140"/>
      <c r="H23" s="140"/>
      <c r="I23" s="140"/>
      <c r="J23" s="140"/>
      <c r="K23" s="141"/>
      <c r="L23" s="36"/>
      <c r="R23" s="123"/>
      <c r="S23" s="123"/>
    </row>
    <row r="24" spans="1:21" ht="13" x14ac:dyDescent="0.3">
      <c r="A24" s="36"/>
      <c r="B24" s="41"/>
      <c r="C24" s="130"/>
      <c r="D24" s="144"/>
      <c r="E24" s="140"/>
      <c r="F24" s="140"/>
      <c r="G24" s="140"/>
      <c r="H24" s="140"/>
      <c r="I24" s="140"/>
      <c r="J24" s="140"/>
      <c r="K24" s="141"/>
      <c r="L24" s="65"/>
      <c r="R24" s="123"/>
      <c r="S24" s="123"/>
    </row>
    <row r="25" spans="1:21" ht="13" x14ac:dyDescent="0.3">
      <c r="A25" s="36"/>
      <c r="B25" s="41"/>
      <c r="C25" s="130"/>
      <c r="D25" s="144"/>
      <c r="E25" s="140"/>
      <c r="F25" s="140"/>
      <c r="G25" s="140"/>
      <c r="H25" s="140"/>
      <c r="I25" s="140"/>
      <c r="J25" s="140"/>
      <c r="K25" s="141"/>
      <c r="L25" s="36"/>
      <c r="R25" s="123"/>
      <c r="S25" s="123"/>
    </row>
    <row r="26" spans="1:21" ht="13" x14ac:dyDescent="0.3">
      <c r="A26" s="36"/>
      <c r="B26" s="41"/>
      <c r="C26" s="130"/>
      <c r="D26" s="144"/>
      <c r="E26" s="140"/>
      <c r="F26" s="140"/>
      <c r="G26" s="140"/>
      <c r="H26" s="140"/>
      <c r="I26" s="140"/>
      <c r="J26" s="140"/>
      <c r="K26" s="141"/>
      <c r="L26" s="36"/>
      <c r="R26" s="123"/>
      <c r="S26" s="123"/>
    </row>
    <row r="27" spans="1:21" ht="13" x14ac:dyDescent="0.3">
      <c r="A27" s="36"/>
      <c r="B27" s="41"/>
      <c r="C27" s="130"/>
      <c r="D27" s="144"/>
      <c r="E27" s="140"/>
      <c r="F27" s="140"/>
      <c r="G27" s="140"/>
      <c r="H27" s="140"/>
      <c r="I27" s="140"/>
      <c r="J27" s="140"/>
      <c r="K27" s="141"/>
      <c r="L27" s="36"/>
      <c r="R27" s="123"/>
      <c r="S27" s="123"/>
    </row>
    <row r="28" spans="1:21" ht="13" x14ac:dyDescent="0.3">
      <c r="A28" s="36"/>
      <c r="B28" s="41"/>
      <c r="C28" s="130"/>
      <c r="D28" s="144"/>
      <c r="E28" s="140"/>
      <c r="F28" s="140"/>
      <c r="G28" s="140"/>
      <c r="H28" s="140"/>
      <c r="I28" s="140"/>
      <c r="J28" s="140"/>
      <c r="K28" s="141"/>
      <c r="L28" s="36"/>
      <c r="R28" s="123"/>
      <c r="S28" s="123"/>
    </row>
    <row r="29" spans="1:21" ht="13" x14ac:dyDescent="0.3">
      <c r="A29" s="36"/>
      <c r="B29" s="41"/>
      <c r="C29" s="130"/>
      <c r="D29" s="144"/>
      <c r="E29" s="140"/>
      <c r="F29" s="140"/>
      <c r="G29" s="140"/>
      <c r="H29" s="140"/>
      <c r="I29" s="140"/>
      <c r="J29" s="140"/>
      <c r="K29" s="141"/>
      <c r="L29" s="126"/>
      <c r="R29" s="123"/>
      <c r="S29" s="123"/>
    </row>
    <row r="30" spans="1:21" ht="13" x14ac:dyDescent="0.3">
      <c r="A30" s="36"/>
      <c r="B30" s="41"/>
      <c r="C30" s="130"/>
      <c r="D30" s="144"/>
      <c r="E30" s="140"/>
      <c r="F30" s="140"/>
      <c r="G30" s="140"/>
      <c r="H30" s="140"/>
      <c r="I30" s="140"/>
      <c r="J30" s="140"/>
      <c r="K30" s="141"/>
      <c r="L30" s="36"/>
      <c r="R30" s="123"/>
      <c r="S30" s="123"/>
    </row>
    <row r="31" spans="1:21" ht="13" x14ac:dyDescent="0.3">
      <c r="A31" s="36"/>
      <c r="B31" s="41"/>
      <c r="C31" s="130"/>
      <c r="D31" s="144"/>
      <c r="E31" s="140"/>
      <c r="F31" s="140"/>
      <c r="G31" s="140"/>
      <c r="H31" s="140"/>
      <c r="I31" s="140"/>
      <c r="J31" s="140"/>
      <c r="K31" s="141"/>
      <c r="L31" s="36"/>
      <c r="R31" s="123"/>
      <c r="S31" s="123"/>
    </row>
    <row r="32" spans="1:21" ht="13" x14ac:dyDescent="0.3">
      <c r="A32" s="36"/>
      <c r="B32" s="41"/>
      <c r="C32" s="130"/>
      <c r="D32" s="144"/>
      <c r="E32" s="140"/>
      <c r="F32" s="140"/>
      <c r="G32" s="140"/>
      <c r="H32" s="140"/>
      <c r="I32" s="140"/>
      <c r="J32" s="140"/>
      <c r="K32" s="141"/>
      <c r="L32" s="36"/>
      <c r="R32" s="123"/>
      <c r="S32" s="123"/>
    </row>
    <row r="33" spans="1:19" ht="13" x14ac:dyDescent="0.3">
      <c r="A33" s="36"/>
      <c r="B33" s="41"/>
      <c r="C33" s="130"/>
      <c r="D33" s="144"/>
      <c r="E33" s="140"/>
      <c r="F33" s="140"/>
      <c r="G33" s="140"/>
      <c r="H33" s="140"/>
      <c r="I33" s="140"/>
      <c r="J33" s="140"/>
      <c r="K33" s="141"/>
      <c r="L33" s="36"/>
      <c r="R33" s="123"/>
      <c r="S33" s="123"/>
    </row>
    <row r="34" spans="1:19" ht="13" x14ac:dyDescent="0.3">
      <c r="A34" s="36"/>
      <c r="B34" s="41"/>
      <c r="C34" s="130"/>
      <c r="D34" s="144"/>
      <c r="E34" s="140"/>
      <c r="F34" s="140"/>
      <c r="G34" s="140"/>
      <c r="H34" s="140"/>
      <c r="I34" s="140"/>
      <c r="J34" s="140"/>
      <c r="K34" s="141"/>
      <c r="L34" s="36"/>
      <c r="R34" s="123"/>
      <c r="S34" s="123"/>
    </row>
    <row r="35" spans="1:19" ht="13" x14ac:dyDescent="0.3">
      <c r="A35" s="36"/>
      <c r="B35" s="41"/>
      <c r="C35" s="130"/>
      <c r="D35" s="144"/>
      <c r="E35" s="140"/>
      <c r="F35" s="140"/>
      <c r="G35" s="140"/>
      <c r="H35" s="140"/>
      <c r="I35" s="140"/>
      <c r="J35" s="140"/>
      <c r="K35" s="141"/>
      <c r="L35" s="36"/>
      <c r="R35" s="123"/>
      <c r="S35" s="123"/>
    </row>
    <row r="36" spans="1:19" ht="13" x14ac:dyDescent="0.3">
      <c r="A36" s="36"/>
      <c r="B36" s="41"/>
      <c r="C36" s="130"/>
      <c r="D36" s="144"/>
      <c r="E36" s="140"/>
      <c r="F36" s="140"/>
      <c r="G36" s="140"/>
      <c r="H36" s="140"/>
      <c r="I36" s="140"/>
      <c r="J36" s="140"/>
      <c r="K36" s="141"/>
      <c r="L36" s="36"/>
      <c r="R36" s="123"/>
    </row>
    <row r="37" spans="1:19" ht="13" x14ac:dyDescent="0.3">
      <c r="A37" s="36"/>
      <c r="B37" s="41"/>
      <c r="C37" s="130"/>
      <c r="D37" s="144"/>
      <c r="E37" s="140"/>
      <c r="F37" s="140"/>
      <c r="G37" s="140"/>
      <c r="H37" s="140"/>
      <c r="I37" s="140"/>
      <c r="J37" s="140"/>
      <c r="K37" s="141"/>
      <c r="L37" s="36"/>
      <c r="R37" s="123"/>
    </row>
    <row r="38" spans="1:19" ht="13" x14ac:dyDescent="0.3">
      <c r="A38" s="36"/>
      <c r="B38" s="41"/>
      <c r="C38" s="130"/>
      <c r="D38" s="144"/>
      <c r="E38" s="140"/>
      <c r="F38" s="140"/>
      <c r="G38" s="140"/>
      <c r="H38" s="140"/>
      <c r="I38" s="140"/>
      <c r="J38" s="140"/>
      <c r="K38" s="141"/>
      <c r="L38" s="36"/>
      <c r="R38" s="123"/>
    </row>
    <row r="39" spans="1:19" ht="13" x14ac:dyDescent="0.3">
      <c r="A39" s="36"/>
      <c r="B39" s="41"/>
      <c r="C39" s="130"/>
      <c r="D39" s="144"/>
      <c r="E39" s="140"/>
      <c r="F39" s="140"/>
      <c r="G39" s="140"/>
      <c r="H39" s="140"/>
      <c r="I39" s="140"/>
      <c r="J39" s="140"/>
      <c r="K39" s="141"/>
      <c r="L39" s="36"/>
      <c r="R39" s="123"/>
    </row>
    <row r="40" spans="1:19" ht="13" x14ac:dyDescent="0.3">
      <c r="A40" s="36"/>
      <c r="B40" s="41"/>
      <c r="C40" s="130"/>
      <c r="D40" s="144"/>
      <c r="E40" s="140"/>
      <c r="F40" s="140"/>
      <c r="G40" s="140"/>
      <c r="H40" s="140"/>
      <c r="I40" s="140"/>
      <c r="J40" s="140"/>
      <c r="K40" s="141"/>
      <c r="L40" s="36"/>
      <c r="R40" s="123"/>
    </row>
    <row r="41" spans="1:19" ht="13" x14ac:dyDescent="0.3">
      <c r="A41" s="36"/>
      <c r="B41" s="45"/>
      <c r="C41" s="132"/>
      <c r="D41" s="145"/>
      <c r="E41" s="142"/>
      <c r="F41" s="142"/>
      <c r="G41" s="142"/>
      <c r="H41" s="142"/>
      <c r="I41" s="142"/>
      <c r="J41" s="140"/>
      <c r="K41" s="143"/>
      <c r="L41" s="36"/>
      <c r="R41" s="123"/>
    </row>
    <row r="42" spans="1:19" ht="13" x14ac:dyDescent="0.3">
      <c r="A42" s="36"/>
      <c r="B42" s="36"/>
      <c r="C42" s="53"/>
      <c r="D42" s="50"/>
      <c r="E42" s="152"/>
      <c r="F42" s="152"/>
      <c r="G42" s="152"/>
      <c r="H42" s="152"/>
      <c r="I42" s="152"/>
      <c r="J42" s="152"/>
      <c r="K42" s="65"/>
      <c r="L42" s="36"/>
      <c r="R42" s="123"/>
    </row>
    <row r="43" spans="1:19" ht="13" x14ac:dyDescent="0.3">
      <c r="A43" s="36"/>
      <c r="B43" s="36"/>
      <c r="C43" s="51"/>
      <c r="D43" s="130"/>
      <c r="E43" s="51"/>
      <c r="F43" s="51"/>
      <c r="G43" s="51"/>
      <c r="H43" s="51"/>
      <c r="I43" s="51"/>
      <c r="J43" s="51"/>
      <c r="K43" s="36"/>
      <c r="L43" s="36"/>
      <c r="R43" s="123"/>
    </row>
    <row r="44" spans="1:19" x14ac:dyDescent="0.25">
      <c r="A44" s="36"/>
      <c r="B44" s="36"/>
      <c r="C44" s="43"/>
      <c r="D44" s="43"/>
      <c r="E44" s="43"/>
      <c r="F44" s="43"/>
      <c r="G44" s="43"/>
      <c r="H44" s="43"/>
      <c r="I44" s="43"/>
      <c r="J44" s="43"/>
      <c r="K44" s="36"/>
      <c r="L44" s="36"/>
      <c r="R44" s="123"/>
    </row>
    <row r="45" spans="1:19" x14ac:dyDescent="0.25">
      <c r="A45" s="36"/>
      <c r="B45" s="36"/>
      <c r="C45" s="43"/>
      <c r="D45" s="43"/>
      <c r="E45" s="43"/>
      <c r="F45" s="43"/>
      <c r="G45" s="43"/>
      <c r="H45" s="43"/>
      <c r="I45" s="43"/>
      <c r="J45" s="43"/>
      <c r="K45" s="36"/>
      <c r="L45" s="36"/>
      <c r="R45" s="123"/>
    </row>
    <row r="46" spans="1:19" x14ac:dyDescent="0.25">
      <c r="A46" s="36"/>
      <c r="B46" s="36"/>
      <c r="C46" s="43"/>
      <c r="D46" s="43"/>
      <c r="E46" s="43"/>
      <c r="F46" s="43"/>
      <c r="G46" s="43"/>
      <c r="H46" s="43"/>
      <c r="I46" s="43"/>
      <c r="J46" s="43"/>
      <c r="K46" s="36"/>
      <c r="L46" s="36"/>
      <c r="R46" s="123"/>
    </row>
    <row r="47" spans="1:19" x14ac:dyDescent="0.25">
      <c r="A47" s="36"/>
      <c r="B47" s="36"/>
      <c r="C47" s="43"/>
      <c r="D47" s="43"/>
      <c r="E47" s="43"/>
      <c r="F47" s="43"/>
      <c r="G47" s="43"/>
      <c r="H47" s="43"/>
      <c r="I47" s="43"/>
      <c r="J47" s="43"/>
      <c r="K47" s="36"/>
      <c r="L47" s="36"/>
      <c r="R47" s="123"/>
    </row>
    <row r="48" spans="1:19" x14ac:dyDescent="0.25">
      <c r="A48" s="36"/>
      <c r="B48" s="36"/>
      <c r="C48" s="43"/>
      <c r="D48" s="43"/>
      <c r="E48" s="43"/>
      <c r="F48" s="43"/>
      <c r="G48" s="43"/>
      <c r="H48" s="43"/>
      <c r="I48" s="43"/>
      <c r="J48" s="43"/>
      <c r="K48" s="36"/>
      <c r="L48" s="36"/>
    </row>
    <row r="49" spans="1:18" x14ac:dyDescent="0.25">
      <c r="A49" s="36"/>
      <c r="B49" s="36"/>
      <c r="C49" s="43"/>
      <c r="D49" s="43"/>
      <c r="E49" s="43"/>
      <c r="F49" s="43"/>
      <c r="G49" s="43"/>
      <c r="H49" s="43"/>
      <c r="I49" s="43"/>
      <c r="J49" s="43"/>
      <c r="K49" s="36"/>
      <c r="L49" s="36"/>
    </row>
    <row r="50" spans="1:18" x14ac:dyDescent="0.25">
      <c r="A50" s="36"/>
      <c r="B50" s="36"/>
      <c r="C50" s="43"/>
      <c r="D50" s="43"/>
      <c r="E50" s="43"/>
      <c r="F50" s="43"/>
      <c r="G50" s="43"/>
      <c r="H50" s="43"/>
      <c r="I50" s="43"/>
      <c r="J50" s="43"/>
      <c r="K50" s="36"/>
      <c r="L50" s="36"/>
    </row>
    <row r="51" spans="1:18" x14ac:dyDescent="0.25">
      <c r="A51" s="36"/>
      <c r="B51" s="36"/>
      <c r="C51" s="43"/>
      <c r="D51" s="43"/>
      <c r="E51" s="43"/>
      <c r="F51" s="43"/>
      <c r="G51" s="43"/>
      <c r="H51" s="43"/>
      <c r="I51" s="43"/>
      <c r="J51" s="43"/>
      <c r="K51" s="36"/>
      <c r="L51" s="36"/>
      <c r="R51" s="123"/>
    </row>
    <row r="52" spans="1:18" x14ac:dyDescent="0.25">
      <c r="A52" s="36"/>
      <c r="B52" s="36"/>
      <c r="C52" s="43"/>
      <c r="D52" s="43"/>
      <c r="E52" s="43"/>
      <c r="F52" s="43"/>
      <c r="G52" s="43"/>
      <c r="H52" s="43"/>
      <c r="I52" s="43"/>
      <c r="J52" s="43"/>
      <c r="K52" s="36"/>
      <c r="L52" s="36"/>
      <c r="R52" s="123"/>
    </row>
    <row r="53" spans="1:18" x14ac:dyDescent="0.25">
      <c r="A53" s="36"/>
      <c r="B53" s="36"/>
      <c r="C53" s="43"/>
      <c r="D53" s="43"/>
      <c r="E53" s="43"/>
      <c r="F53" s="43"/>
      <c r="G53" s="43"/>
      <c r="H53" s="43"/>
      <c r="I53" s="43"/>
      <c r="J53" s="43"/>
      <c r="K53" s="36"/>
      <c r="L53" s="36"/>
      <c r="R53" s="123"/>
    </row>
    <row r="54" spans="1:18" x14ac:dyDescent="0.25">
      <c r="A54" s="36"/>
      <c r="B54" s="36"/>
      <c r="C54" s="43"/>
      <c r="D54" s="43"/>
      <c r="E54" s="43"/>
      <c r="F54" s="43"/>
      <c r="G54" s="43"/>
      <c r="H54" s="43"/>
      <c r="I54" s="43"/>
      <c r="J54" s="43"/>
      <c r="K54" s="36"/>
      <c r="L54" s="36"/>
      <c r="R54" s="123"/>
    </row>
    <row r="55" spans="1:18" x14ac:dyDescent="0.25">
      <c r="A55" s="36"/>
      <c r="B55" s="36"/>
      <c r="C55" s="43"/>
      <c r="D55" s="43"/>
      <c r="E55" s="43"/>
      <c r="F55" s="43"/>
      <c r="G55" s="43"/>
      <c r="H55" s="43"/>
      <c r="I55" s="43"/>
      <c r="J55" s="43"/>
      <c r="K55" s="36"/>
      <c r="L55" s="36"/>
      <c r="R55" s="123"/>
    </row>
    <row r="56" spans="1:18" x14ac:dyDescent="0.25">
      <c r="A56" s="36"/>
      <c r="B56" s="36"/>
      <c r="C56" s="43"/>
      <c r="D56" s="43"/>
      <c r="E56" s="43"/>
      <c r="F56" s="43"/>
      <c r="G56" s="43"/>
      <c r="H56" s="43"/>
      <c r="I56" s="43"/>
      <c r="J56" s="43"/>
      <c r="K56" s="36"/>
      <c r="L56" s="36"/>
      <c r="R56" s="123"/>
    </row>
    <row r="57" spans="1:18" x14ac:dyDescent="0.25">
      <c r="A57" s="36"/>
      <c r="B57" s="36"/>
      <c r="C57" s="43"/>
      <c r="D57" s="43"/>
      <c r="E57" s="43"/>
      <c r="F57" s="43"/>
      <c r="G57" s="43"/>
      <c r="H57" s="43"/>
      <c r="I57" s="43"/>
      <c r="J57" s="43"/>
      <c r="K57" s="36"/>
      <c r="L57" s="36"/>
      <c r="R57" s="123"/>
    </row>
    <row r="58" spans="1:18" x14ac:dyDescent="0.25">
      <c r="A58" s="36"/>
      <c r="B58" s="36"/>
      <c r="C58" s="43"/>
      <c r="D58" s="43"/>
      <c r="E58" s="43"/>
      <c r="F58" s="43"/>
      <c r="G58" s="43"/>
      <c r="H58" s="43"/>
      <c r="I58" s="43"/>
      <c r="J58" s="43"/>
      <c r="K58" s="36"/>
      <c r="L58" s="36"/>
      <c r="R58" s="123"/>
    </row>
    <row r="59" spans="1:18" hidden="1" x14ac:dyDescent="0.25">
      <c r="A59" s="59"/>
      <c r="B59" s="59"/>
      <c r="C59" s="59"/>
      <c r="D59" s="59"/>
      <c r="E59" s="59"/>
      <c r="F59" s="59"/>
      <c r="G59" s="59"/>
      <c r="H59" s="59"/>
      <c r="I59" s="59"/>
      <c r="R59" s="123"/>
    </row>
    <row r="60" spans="1:18" hidden="1" x14ac:dyDescent="0.25">
      <c r="A60" s="59"/>
      <c r="B60" s="59"/>
      <c r="C60" s="59"/>
      <c r="D60" s="59"/>
      <c r="E60" s="59"/>
      <c r="F60" s="59"/>
      <c r="G60" s="59"/>
      <c r="H60" s="59"/>
      <c r="I60" s="59"/>
      <c r="R60" s="123"/>
    </row>
    <row r="61" spans="1:18" hidden="1" x14ac:dyDescent="0.25">
      <c r="A61" s="59"/>
      <c r="B61" s="59"/>
      <c r="C61" s="59"/>
      <c r="D61" s="59"/>
      <c r="E61" s="59"/>
      <c r="F61" s="59"/>
      <c r="G61" s="59"/>
      <c r="H61" s="59"/>
      <c r="I61" s="59"/>
      <c r="R61" s="123"/>
    </row>
    <row r="62" spans="1:18" hidden="1" x14ac:dyDescent="0.25">
      <c r="A62" s="59"/>
      <c r="B62" s="59"/>
      <c r="C62" s="59"/>
      <c r="D62" s="59"/>
      <c r="E62" s="59"/>
      <c r="F62" s="59"/>
      <c r="G62" s="59"/>
      <c r="H62" s="59"/>
      <c r="I62" s="59"/>
      <c r="R62" s="123"/>
    </row>
    <row r="63" spans="1:18" hidden="1" x14ac:dyDescent="0.25">
      <c r="A63" s="59"/>
      <c r="B63" s="59"/>
      <c r="C63" s="59"/>
      <c r="D63" s="59"/>
      <c r="E63" s="59"/>
      <c r="F63" s="59"/>
      <c r="G63" s="59"/>
      <c r="H63" s="59"/>
      <c r="I63" s="59"/>
    </row>
    <row r="64" spans="1:18" hidden="1" x14ac:dyDescent="0.25">
      <c r="A64" s="59"/>
      <c r="B64" s="59"/>
      <c r="C64" s="59"/>
      <c r="D64" s="59"/>
      <c r="E64" s="59"/>
      <c r="F64" s="59"/>
      <c r="G64" s="59"/>
      <c r="H64" s="59"/>
      <c r="I64" s="59"/>
    </row>
    <row r="66" spans="18:18" hidden="1" x14ac:dyDescent="0.25">
      <c r="R66" s="123"/>
    </row>
    <row r="67" spans="18:18" hidden="1" x14ac:dyDescent="0.25">
      <c r="R67" s="123"/>
    </row>
    <row r="68" spans="18:18" hidden="1" x14ac:dyDescent="0.25">
      <c r="R68" s="123"/>
    </row>
    <row r="69" spans="18:18" hidden="1" x14ac:dyDescent="0.25">
      <c r="R69" s="123"/>
    </row>
    <row r="70" spans="18:18" hidden="1" x14ac:dyDescent="0.25">
      <c r="R70" s="123"/>
    </row>
    <row r="71" spans="18:18" hidden="1" x14ac:dyDescent="0.25">
      <c r="R71" s="123"/>
    </row>
    <row r="72" spans="18:18" hidden="1" x14ac:dyDescent="0.25">
      <c r="R72" s="123"/>
    </row>
    <row r="73" spans="18:18" hidden="1" x14ac:dyDescent="0.25">
      <c r="R73" s="123"/>
    </row>
    <row r="74" spans="18:18" hidden="1" x14ac:dyDescent="0.25">
      <c r="R74" s="123"/>
    </row>
    <row r="75" spans="18:18" hidden="1" x14ac:dyDescent="0.25">
      <c r="R75" s="123"/>
    </row>
    <row r="76" spans="18:18" hidden="1" x14ac:dyDescent="0.25">
      <c r="R76" s="123"/>
    </row>
    <row r="77" spans="18:18" hidden="1" x14ac:dyDescent="0.25">
      <c r="R77" s="123"/>
    </row>
    <row r="81" spans="18:18" hidden="1" x14ac:dyDescent="0.25">
      <c r="R81" s="123"/>
    </row>
    <row r="82" spans="18:18" hidden="1" x14ac:dyDescent="0.25">
      <c r="R82" s="123"/>
    </row>
    <row r="83" spans="18:18" hidden="1" x14ac:dyDescent="0.25">
      <c r="R83" s="123"/>
    </row>
    <row r="84" spans="18:18" hidden="1" x14ac:dyDescent="0.25">
      <c r="R84" s="123"/>
    </row>
    <row r="85" spans="18:18" hidden="1" x14ac:dyDescent="0.25">
      <c r="R85" s="123"/>
    </row>
    <row r="86" spans="18:18" hidden="1" x14ac:dyDescent="0.25">
      <c r="R86" s="123"/>
    </row>
    <row r="87" spans="18:18" hidden="1" x14ac:dyDescent="0.25">
      <c r="R87" s="123"/>
    </row>
    <row r="88" spans="18:18" hidden="1" x14ac:dyDescent="0.25">
      <c r="R88" s="123"/>
    </row>
    <row r="89" spans="18:18" hidden="1" x14ac:dyDescent="0.25">
      <c r="R89" s="123"/>
    </row>
    <row r="90" spans="18:18" hidden="1" x14ac:dyDescent="0.25">
      <c r="R90" s="123"/>
    </row>
    <row r="91" spans="18:18" hidden="1" x14ac:dyDescent="0.25">
      <c r="R91" s="123"/>
    </row>
    <row r="92" spans="18:18" hidden="1" x14ac:dyDescent="0.25">
      <c r="R92" s="123"/>
    </row>
    <row r="96" spans="18:18" hidden="1" x14ac:dyDescent="0.25">
      <c r="R96" s="123"/>
    </row>
    <row r="97" spans="18:18" hidden="1" x14ac:dyDescent="0.25">
      <c r="R97" s="123"/>
    </row>
    <row r="98" spans="18:18" hidden="1" x14ac:dyDescent="0.25">
      <c r="R98" s="123"/>
    </row>
    <row r="99" spans="18:18" hidden="1" x14ac:dyDescent="0.25">
      <c r="R99" s="123"/>
    </row>
    <row r="100" spans="18:18" hidden="1" x14ac:dyDescent="0.25">
      <c r="R100" s="123"/>
    </row>
    <row r="101" spans="18:18" hidden="1" x14ac:dyDescent="0.25">
      <c r="R101" s="123"/>
    </row>
    <row r="102" spans="18:18" hidden="1" x14ac:dyDescent="0.25">
      <c r="R102" s="123"/>
    </row>
    <row r="103" spans="18:18" hidden="1" x14ac:dyDescent="0.25">
      <c r="R103" s="123"/>
    </row>
    <row r="104" spans="18:18" hidden="1" x14ac:dyDescent="0.25">
      <c r="R104" s="123"/>
    </row>
    <row r="105" spans="18:18" hidden="1" x14ac:dyDescent="0.25">
      <c r="R105" s="123"/>
    </row>
    <row r="106" spans="18:18" hidden="1" x14ac:dyDescent="0.25">
      <c r="R106" s="123"/>
    </row>
    <row r="107" spans="18:18" hidden="1" x14ac:dyDescent="0.25">
      <c r="R107" s="123"/>
    </row>
  </sheetData>
  <sheetProtection selectLockedCells="1" selectUnlockedCells="1"/>
  <phoneticPr fontId="3" type="noConversion"/>
  <conditionalFormatting sqref="P9:T10">
    <cfRule type="cellIs" dxfId="8" priority="1" stopIfTrue="1" operator="equal">
      <formula>"Note 1"</formula>
    </cfRule>
    <cfRule type="cellIs" dxfId="7" priority="2" stopIfTrue="1" operator="equal">
      <formula>"Note 2"</formula>
    </cfRule>
    <cfRule type="cellIs" dxfId="6" priority="3" stopIfTrue="1" operator="equal">
      <formula>"Note 3"</formula>
    </cfRule>
  </conditionalFormatting>
  <pageMargins left="0.55118110236220474" right="0.55118110236220474" top="0.78740157480314965" bottom="0.78740157480314965" header="0.51181102362204722" footer="0.51181102362204722"/>
  <pageSetup paperSize="9" orientation="portrait" r:id="rId1"/>
  <headerFooter alignWithMargins="0">
    <oddHeader>&amp;C&amp;"Calibri"&amp;10&amp;K000000OFFICIAL&amp;1#</oddHeader>
  </headerFooter>
  <drawing r:id="rId2"/>
  <legacyDrawing r:id="rId3"/>
  <controls>
    <mc:AlternateContent xmlns:mc="http://schemas.openxmlformats.org/markup-compatibility/2006">
      <mc:Choice Requires="x14">
        <control shapeId="5122" r:id="rId4" name="CommandButton1">
          <controlPr defaultSize="0" autoLine="0" r:id="rId5">
            <anchor moveWithCells="1">
              <from>
                <xdr:col>8</xdr:col>
                <xdr:colOff>323850</xdr:colOff>
                <xdr:row>3</xdr:row>
                <xdr:rowOff>127000</xdr:rowOff>
              </from>
              <to>
                <xdr:col>10</xdr:col>
                <xdr:colOff>406400</xdr:colOff>
                <xdr:row>7</xdr:row>
                <xdr:rowOff>63500</xdr:rowOff>
              </to>
            </anchor>
          </controlPr>
        </control>
      </mc:Choice>
      <mc:Fallback>
        <control shapeId="5122" r:id="rId4" name="CommandButton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5C285F-75AE-48CC-9D7D-F0FA93D4DD79}">
  <sheetPr codeName="Sheet8"/>
  <dimension ref="A1:AX4388"/>
  <sheetViews>
    <sheetView zoomScale="80" zoomScaleNormal="80" workbookViewId="0">
      <pane xSplit="2" ySplit="3" topLeftCell="C4" activePane="bottomRight" state="frozen"/>
      <selection pane="topRight" activeCell="C1" sqref="C1"/>
      <selection pane="bottomLeft" activeCell="A10" sqref="A10"/>
      <selection pane="bottomRight"/>
    </sheetView>
  </sheetViews>
  <sheetFormatPr defaultRowHeight="12.5" x14ac:dyDescent="0.25"/>
  <cols>
    <col min="1" max="1" width="5.26953125" customWidth="1"/>
    <col min="2" max="2" width="10" customWidth="1"/>
    <col min="3" max="3" width="15.26953125" bestFit="1" customWidth="1"/>
    <col min="4" max="4" width="24.453125" bestFit="1" customWidth="1"/>
    <col min="5" max="5" width="15.453125" customWidth="1"/>
    <col min="6" max="6" width="14.1796875" customWidth="1"/>
    <col min="7" max="7" width="14.81640625" customWidth="1"/>
    <col min="8" max="8" width="12.7265625" customWidth="1"/>
    <col min="9" max="9" width="15" customWidth="1"/>
    <col min="10" max="10" width="17.26953125" customWidth="1"/>
    <col min="11" max="14" width="14" customWidth="1"/>
    <col min="15" max="15" width="116.7265625" bestFit="1" customWidth="1"/>
    <col min="16" max="22" width="9.54296875" customWidth="1"/>
    <col min="23" max="23" width="12.54296875" style="81" customWidth="1"/>
    <col min="24" max="24" width="14.81640625" style="81" customWidth="1"/>
    <col min="25" max="25" width="20.1796875" style="81" bestFit="1" customWidth="1"/>
    <col min="26" max="26" width="15.26953125" style="81" customWidth="1"/>
    <col min="27" max="27" width="12.453125" style="81" customWidth="1"/>
    <col min="28" max="28" width="11.7265625" style="81" customWidth="1"/>
    <col min="29" max="29" width="11.81640625" style="81" customWidth="1"/>
    <col min="30" max="30" width="11.54296875" style="81" customWidth="1"/>
    <col min="31" max="31" width="11.453125" style="81" customWidth="1"/>
    <col min="32" max="32" width="14.26953125" style="81" customWidth="1"/>
    <col min="33" max="33" width="15.453125" style="81" bestFit="1" customWidth="1"/>
    <col min="34" max="34" width="9.81640625" style="81" bestFit="1" customWidth="1"/>
    <col min="35" max="35" width="24" style="81" bestFit="1" customWidth="1"/>
    <col min="36" max="36" width="46.54296875" style="81" customWidth="1"/>
    <col min="37" max="37" width="9" customWidth="1"/>
    <col min="38" max="38" width="14.81640625" style="81" customWidth="1"/>
    <col min="39" max="39" width="16" style="81" customWidth="1"/>
    <col min="40" max="40" width="18.26953125" style="81" bestFit="1" customWidth="1"/>
    <col min="41" max="41" width="12.81640625" style="81" customWidth="1"/>
    <col min="42" max="42" width="17.7265625" style="81" customWidth="1"/>
    <col min="43" max="43" width="12" style="81" customWidth="1"/>
    <col min="44" max="44" width="12.1796875" style="81" customWidth="1"/>
    <col min="45" max="45" width="11" style="81" customWidth="1"/>
    <col min="46" max="46" width="10.26953125" style="81" customWidth="1"/>
    <col min="47" max="47" width="10.453125" style="81" customWidth="1"/>
    <col min="48" max="48" width="11.81640625" style="81" customWidth="1"/>
    <col min="49" max="49" width="10.453125" style="81" customWidth="1"/>
    <col min="50" max="50" width="13" style="81" customWidth="1"/>
  </cols>
  <sheetData>
    <row r="1" spans="1:50" ht="15.5" x14ac:dyDescent="0.25">
      <c r="B1" s="210" t="s">
        <v>1166</v>
      </c>
      <c r="C1" s="210"/>
      <c r="D1" s="210"/>
      <c r="E1" s="209"/>
      <c r="F1" s="209"/>
      <c r="G1" s="209"/>
      <c r="H1" s="209"/>
      <c r="I1" s="209"/>
      <c r="J1" s="209"/>
      <c r="K1" s="209"/>
      <c r="L1" s="209"/>
      <c r="M1" s="209"/>
      <c r="N1" s="209"/>
      <c r="O1" s="209"/>
      <c r="P1" s="209"/>
      <c r="Q1" s="209"/>
      <c r="R1" s="209"/>
      <c r="S1" s="209"/>
      <c r="T1" s="209"/>
      <c r="U1" s="209"/>
      <c r="V1" s="209"/>
      <c r="W1" s="256"/>
      <c r="X1" s="256"/>
      <c r="Y1" s="256"/>
      <c r="Z1" s="256"/>
    </row>
    <row r="2" spans="1:50" ht="13" x14ac:dyDescent="0.3">
      <c r="B2" s="254" t="s">
        <v>1194</v>
      </c>
      <c r="C2" s="254" t="s">
        <v>331</v>
      </c>
      <c r="D2" s="254" t="s">
        <v>1195</v>
      </c>
      <c r="E2" s="209"/>
      <c r="F2" s="209"/>
      <c r="G2" s="254" t="s">
        <v>1196</v>
      </c>
      <c r="H2" s="254" t="s">
        <v>1197</v>
      </c>
      <c r="I2" s="254" t="s">
        <v>1198</v>
      </c>
      <c r="J2" s="254" t="s">
        <v>1199</v>
      </c>
      <c r="K2" s="254" t="s">
        <v>557</v>
      </c>
      <c r="L2" s="255" t="s">
        <v>1200</v>
      </c>
      <c r="M2" s="212"/>
      <c r="N2" s="255" t="s">
        <v>1201</v>
      </c>
      <c r="O2" s="209"/>
      <c r="P2" s="209"/>
      <c r="Q2" s="201"/>
      <c r="R2" s="201"/>
      <c r="S2" s="201"/>
      <c r="T2" s="201"/>
      <c r="U2" s="201"/>
      <c r="V2" s="209"/>
      <c r="W2" s="256"/>
      <c r="X2" s="256"/>
      <c r="Y2" s="256"/>
      <c r="Z2" s="256"/>
      <c r="AA2" s="256"/>
      <c r="AB2" s="256"/>
      <c r="AC2" s="256"/>
      <c r="AD2" s="256"/>
      <c r="AE2" s="256"/>
    </row>
    <row r="3" spans="1:50" ht="65" x14ac:dyDescent="0.25">
      <c r="A3" s="213"/>
      <c r="B3" s="214" t="s">
        <v>1167</v>
      </c>
      <c r="C3" s="214" t="s">
        <v>1168</v>
      </c>
      <c r="D3" s="214" t="s">
        <v>1169</v>
      </c>
      <c r="E3" s="214" t="s">
        <v>455</v>
      </c>
      <c r="F3" s="214" t="s">
        <v>1170</v>
      </c>
      <c r="G3" s="215" t="s">
        <v>7</v>
      </c>
      <c r="H3" s="214" t="s">
        <v>1171</v>
      </c>
      <c r="I3" s="214" t="s">
        <v>189</v>
      </c>
      <c r="J3" s="214" t="s">
        <v>1172</v>
      </c>
      <c r="K3" s="214" t="s">
        <v>190</v>
      </c>
      <c r="L3" s="214" t="s">
        <v>409</v>
      </c>
      <c r="M3" s="214" t="s">
        <v>1173</v>
      </c>
      <c r="N3" s="214" t="s">
        <v>1174</v>
      </c>
      <c r="O3" s="215" t="s">
        <v>1175</v>
      </c>
      <c r="P3" s="216"/>
      <c r="Q3" s="202" t="s">
        <v>573</v>
      </c>
      <c r="R3" s="202" t="s">
        <v>574</v>
      </c>
      <c r="S3" s="202" t="s">
        <v>575</v>
      </c>
      <c r="T3" s="202" t="s">
        <v>576</v>
      </c>
      <c r="U3" s="202" t="s">
        <v>577</v>
      </c>
      <c r="V3" s="216"/>
      <c r="W3" s="213"/>
      <c r="X3" s="213"/>
      <c r="Y3" s="213"/>
      <c r="Z3" s="213"/>
      <c r="AA3" s="213"/>
      <c r="AB3" s="213"/>
      <c r="AC3" s="213"/>
      <c r="AD3" s="213"/>
      <c r="AE3" s="213"/>
      <c r="AF3" s="213"/>
      <c r="AG3" s="213"/>
      <c r="AH3" s="213"/>
      <c r="AI3" s="213"/>
      <c r="AJ3" s="251"/>
      <c r="AL3" s="213"/>
      <c r="AM3" s="213"/>
      <c r="AN3" s="213"/>
      <c r="AO3" s="213"/>
      <c r="AP3" s="213"/>
      <c r="AQ3" s="251"/>
      <c r="AR3" s="213"/>
      <c r="AS3" s="213"/>
      <c r="AT3" s="213"/>
      <c r="AU3" s="213"/>
      <c r="AV3" s="213"/>
      <c r="AW3" s="213"/>
      <c r="AX3" s="213"/>
    </row>
    <row r="4" spans="1:50" ht="12.75" customHeight="1" x14ac:dyDescent="0.3">
      <c r="B4" s="217">
        <v>1</v>
      </c>
      <c r="C4" s="217" t="s">
        <v>1176</v>
      </c>
      <c r="D4" s="217" t="s">
        <v>343</v>
      </c>
      <c r="E4" s="218">
        <v>1</v>
      </c>
      <c r="F4" s="218">
        <v>1</v>
      </c>
      <c r="G4" s="219">
        <v>42</v>
      </c>
      <c r="H4" s="217">
        <v>25</v>
      </c>
      <c r="I4" s="217">
        <v>4</v>
      </c>
      <c r="J4" s="217">
        <v>1700</v>
      </c>
      <c r="K4" s="217" t="s">
        <v>58</v>
      </c>
      <c r="L4" s="220">
        <v>6</v>
      </c>
      <c r="M4" s="217" t="s">
        <v>197</v>
      </c>
      <c r="N4" s="221" t="s">
        <v>197</v>
      </c>
      <c r="O4" s="217"/>
      <c r="Q4" s="203" t="str">
        <f>R4&amp;S4</f>
        <v>1Other</v>
      </c>
      <c r="R4" s="204">
        <v>1</v>
      </c>
      <c r="S4" s="204" t="s">
        <v>343</v>
      </c>
      <c r="T4" s="205">
        <v>1.228</v>
      </c>
      <c r="U4" s="205">
        <v>1.3818999999999999</v>
      </c>
      <c r="W4" s="252"/>
      <c r="X4" s="252"/>
      <c r="Y4" s="252"/>
      <c r="Z4" s="253"/>
      <c r="AA4" s="245"/>
      <c r="AB4" s="252"/>
      <c r="AC4" s="247"/>
      <c r="AD4" s="252"/>
      <c r="AE4" s="252"/>
      <c r="AF4" s="252"/>
      <c r="AG4" s="252"/>
      <c r="AH4" s="252"/>
      <c r="AI4" s="252"/>
      <c r="AJ4" s="252"/>
      <c r="AL4" s="252"/>
      <c r="AM4" s="252"/>
      <c r="AN4" s="252"/>
      <c r="AO4" s="253"/>
      <c r="AP4" s="253"/>
      <c r="AQ4" s="245"/>
      <c r="AR4" s="252"/>
      <c r="AS4" s="252"/>
      <c r="AT4" s="252"/>
      <c r="AU4" s="252"/>
      <c r="AV4" s="252"/>
      <c r="AW4" s="252"/>
      <c r="AX4" s="252"/>
    </row>
    <row r="5" spans="1:50" ht="12.75" customHeight="1" x14ac:dyDescent="0.3">
      <c r="B5" s="222">
        <v>2</v>
      </c>
      <c r="C5" s="222" t="s">
        <v>1176</v>
      </c>
      <c r="D5" s="222" t="s">
        <v>343</v>
      </c>
      <c r="E5" s="223">
        <v>1</v>
      </c>
      <c r="F5" s="223">
        <v>1</v>
      </c>
      <c r="G5" s="224">
        <v>37.199999999999875</v>
      </c>
      <c r="H5" s="222">
        <v>25</v>
      </c>
      <c r="I5" s="222">
        <v>4</v>
      </c>
      <c r="J5" s="222">
        <v>1260</v>
      </c>
      <c r="K5" s="222" t="s">
        <v>61</v>
      </c>
      <c r="L5" s="225">
        <v>6</v>
      </c>
      <c r="M5" s="222" t="s">
        <v>197</v>
      </c>
      <c r="N5" s="90" t="s">
        <v>197</v>
      </c>
      <c r="O5" s="222"/>
      <c r="Q5" s="203" t="str">
        <f t="shared" ref="Q5:Q68" si="0">R5&amp;S5</f>
        <v>2Other</v>
      </c>
      <c r="R5" s="204">
        <v>2</v>
      </c>
      <c r="S5" s="204" t="s">
        <v>343</v>
      </c>
      <c r="T5" s="205">
        <v>1.3974</v>
      </c>
      <c r="U5" s="205">
        <v>1.6003000000000001</v>
      </c>
      <c r="W5" s="252"/>
      <c r="X5" s="252"/>
      <c r="Y5" s="252"/>
      <c r="Z5" s="253"/>
      <c r="AA5" s="245"/>
      <c r="AB5" s="252"/>
      <c r="AC5" s="247"/>
      <c r="AD5" s="252"/>
      <c r="AE5" s="252"/>
      <c r="AF5" s="252"/>
      <c r="AG5" s="252"/>
      <c r="AH5" s="252"/>
      <c r="AI5" s="252"/>
      <c r="AJ5" s="252"/>
      <c r="AL5" s="252"/>
      <c r="AM5" s="252"/>
      <c r="AN5" s="252"/>
      <c r="AO5" s="253"/>
      <c r="AP5" s="253"/>
      <c r="AQ5" s="245"/>
      <c r="AR5" s="252"/>
      <c r="AS5" s="252"/>
      <c r="AT5" s="252"/>
      <c r="AU5" s="252"/>
      <c r="AV5" s="252"/>
      <c r="AW5" s="252"/>
      <c r="AX5" s="252"/>
    </row>
    <row r="6" spans="1:50" ht="12.75" customHeight="1" x14ac:dyDescent="0.3">
      <c r="B6" s="222">
        <v>3</v>
      </c>
      <c r="C6" s="222" t="s">
        <v>1176</v>
      </c>
      <c r="D6" s="222" t="s">
        <v>343</v>
      </c>
      <c r="E6" s="223">
        <v>1</v>
      </c>
      <c r="F6" s="223">
        <v>1</v>
      </c>
      <c r="G6" s="224">
        <v>36.799999999999997</v>
      </c>
      <c r="H6" s="222">
        <v>25</v>
      </c>
      <c r="I6" s="222">
        <v>4</v>
      </c>
      <c r="J6" s="222">
        <v>1260</v>
      </c>
      <c r="K6" s="222" t="s">
        <v>66</v>
      </c>
      <c r="L6" s="225">
        <v>6</v>
      </c>
      <c r="M6" s="222" t="s">
        <v>197</v>
      </c>
      <c r="N6" s="90" t="s">
        <v>197</v>
      </c>
      <c r="O6" s="222"/>
      <c r="Q6" s="203" t="str">
        <f t="shared" si="0"/>
        <v>3Other</v>
      </c>
      <c r="R6" s="204">
        <v>3</v>
      </c>
      <c r="S6" s="204" t="s">
        <v>343</v>
      </c>
      <c r="T6" s="205">
        <v>1.5406</v>
      </c>
      <c r="U6" s="205">
        <v>1.7801</v>
      </c>
      <c r="W6" s="252"/>
      <c r="X6" s="252"/>
      <c r="Y6" s="252"/>
      <c r="Z6" s="253"/>
      <c r="AA6" s="245"/>
      <c r="AB6" s="252"/>
      <c r="AC6" s="247"/>
      <c r="AD6" s="252"/>
      <c r="AE6" s="252"/>
      <c r="AF6" s="252"/>
      <c r="AG6" s="252"/>
      <c r="AH6" s="252"/>
      <c r="AI6" s="252"/>
      <c r="AJ6" s="252"/>
      <c r="AL6" s="252"/>
      <c r="AM6" s="252"/>
      <c r="AN6" s="252"/>
      <c r="AO6" s="253"/>
      <c r="AP6" s="253"/>
      <c r="AQ6" s="245"/>
      <c r="AR6" s="252"/>
      <c r="AS6" s="252"/>
      <c r="AT6" s="252"/>
      <c r="AU6" s="252"/>
      <c r="AV6" s="252"/>
      <c r="AW6" s="252"/>
      <c r="AX6" s="252"/>
    </row>
    <row r="7" spans="1:50" ht="12.75" customHeight="1" x14ac:dyDescent="0.3">
      <c r="B7" s="222">
        <v>4</v>
      </c>
      <c r="C7" s="222" t="s">
        <v>1176</v>
      </c>
      <c r="D7" s="222" t="s">
        <v>343</v>
      </c>
      <c r="E7" s="223">
        <v>1</v>
      </c>
      <c r="F7" s="223">
        <v>1</v>
      </c>
      <c r="G7" s="224">
        <v>45.2</v>
      </c>
      <c r="H7" s="222">
        <v>25</v>
      </c>
      <c r="I7" s="222">
        <v>4</v>
      </c>
      <c r="J7" s="222">
        <v>1860</v>
      </c>
      <c r="K7" s="222" t="s">
        <v>86</v>
      </c>
      <c r="L7" s="225">
        <v>6</v>
      </c>
      <c r="M7" s="222" t="s">
        <v>197</v>
      </c>
      <c r="N7" s="90" t="s">
        <v>197</v>
      </c>
      <c r="O7" s="222"/>
      <c r="Q7" s="203" t="str">
        <f t="shared" si="0"/>
        <v>4Other</v>
      </c>
      <c r="R7" s="204">
        <v>4</v>
      </c>
      <c r="S7" s="204" t="s">
        <v>343</v>
      </c>
      <c r="T7" s="205">
        <v>2.1836000000000002</v>
      </c>
      <c r="U7" s="205">
        <v>2.7172000000000001</v>
      </c>
      <c r="W7" s="252"/>
      <c r="X7" s="252"/>
      <c r="Y7" s="252"/>
      <c r="Z7" s="253"/>
      <c r="AA7" s="245"/>
      <c r="AB7" s="252"/>
      <c r="AC7" s="247"/>
      <c r="AD7" s="252"/>
      <c r="AE7" s="252"/>
      <c r="AF7" s="252"/>
      <c r="AG7" s="252"/>
      <c r="AH7" s="252"/>
      <c r="AI7" s="252"/>
      <c r="AJ7" s="252"/>
      <c r="AL7" s="252"/>
      <c r="AM7" s="252"/>
      <c r="AN7" s="252"/>
      <c r="AO7" s="253"/>
      <c r="AP7" s="253"/>
      <c r="AQ7" s="245"/>
      <c r="AR7" s="252"/>
      <c r="AS7" s="252"/>
      <c r="AT7" s="252"/>
      <c r="AU7" s="252"/>
      <c r="AV7" s="252"/>
      <c r="AW7" s="252"/>
      <c r="AX7" s="252"/>
    </row>
    <row r="8" spans="1:50" ht="12.75" customHeight="1" x14ac:dyDescent="0.3">
      <c r="B8" s="222" t="s">
        <v>358</v>
      </c>
      <c r="C8" s="222" t="s">
        <v>1176</v>
      </c>
      <c r="D8" s="222" t="s">
        <v>350</v>
      </c>
      <c r="E8" s="223">
        <v>277</v>
      </c>
      <c r="F8" s="223">
        <v>14.127000000000001</v>
      </c>
      <c r="G8" s="224">
        <v>49</v>
      </c>
      <c r="H8" s="222">
        <v>16</v>
      </c>
      <c r="I8" s="222">
        <v>3</v>
      </c>
      <c r="J8" s="222">
        <v>3650</v>
      </c>
      <c r="K8" s="222" t="s">
        <v>114</v>
      </c>
      <c r="L8" s="222" t="s">
        <v>1176</v>
      </c>
      <c r="M8" s="222" t="s">
        <v>197</v>
      </c>
      <c r="N8" s="90" t="s">
        <v>197</v>
      </c>
      <c r="O8" s="222"/>
      <c r="Q8" s="203" t="str">
        <f t="shared" si="0"/>
        <v>08/0Chemicals</v>
      </c>
      <c r="R8" s="204" t="s">
        <v>358</v>
      </c>
      <c r="S8" s="204" t="s">
        <v>350</v>
      </c>
      <c r="T8" s="205">
        <v>3.3107000000000002</v>
      </c>
      <c r="U8" s="205">
        <v>3.2685</v>
      </c>
      <c r="W8" s="252"/>
      <c r="X8" s="252"/>
      <c r="Y8" s="252"/>
      <c r="Z8" s="253"/>
      <c r="AA8" s="245"/>
      <c r="AB8" s="252"/>
      <c r="AC8" s="247"/>
      <c r="AD8" s="252"/>
      <c r="AE8" s="252"/>
      <c r="AF8" s="252"/>
      <c r="AG8" s="252"/>
      <c r="AH8" s="252"/>
      <c r="AI8" s="252"/>
      <c r="AJ8" s="252"/>
      <c r="AL8" s="252"/>
      <c r="AM8" s="252"/>
      <c r="AN8" s="252"/>
      <c r="AO8" s="253"/>
      <c r="AP8" s="253"/>
      <c r="AQ8" s="245"/>
      <c r="AR8" s="252"/>
      <c r="AS8" s="252"/>
      <c r="AT8" s="252"/>
      <c r="AU8" s="252"/>
      <c r="AV8" s="252"/>
      <c r="AW8" s="252"/>
      <c r="AX8" s="252"/>
    </row>
    <row r="9" spans="1:50" ht="12.75" customHeight="1" x14ac:dyDescent="0.3">
      <c r="B9" s="222" t="s">
        <v>358</v>
      </c>
      <c r="C9" s="222" t="s">
        <v>1176</v>
      </c>
      <c r="D9" s="222" t="s">
        <v>347</v>
      </c>
      <c r="E9" s="223">
        <v>1</v>
      </c>
      <c r="F9" s="223">
        <v>1</v>
      </c>
      <c r="G9" s="224">
        <v>49</v>
      </c>
      <c r="H9" s="222">
        <v>24</v>
      </c>
      <c r="I9" s="222">
        <v>3</v>
      </c>
      <c r="J9" s="222">
        <v>3650</v>
      </c>
      <c r="K9" s="222" t="s">
        <v>114</v>
      </c>
      <c r="L9" s="222" t="s">
        <v>1176</v>
      </c>
      <c r="M9" s="222" t="s">
        <v>197</v>
      </c>
      <c r="N9" s="90" t="s">
        <v>197</v>
      </c>
      <c r="O9" s="222"/>
      <c r="Q9" s="203" t="str">
        <f t="shared" si="0"/>
        <v>08/0Coal ESI</v>
      </c>
      <c r="R9" s="204" t="s">
        <v>358</v>
      </c>
      <c r="S9" s="204" t="s">
        <v>347</v>
      </c>
      <c r="T9" s="205">
        <v>3.3805000000000001</v>
      </c>
      <c r="U9" s="205">
        <v>3.5547</v>
      </c>
      <c r="W9" s="252"/>
      <c r="X9" s="252"/>
      <c r="Y9" s="252"/>
      <c r="Z9" s="253"/>
      <c r="AA9" s="245"/>
      <c r="AB9" s="252"/>
      <c r="AC9" s="247"/>
      <c r="AD9" s="252"/>
      <c r="AE9" s="252"/>
      <c r="AF9" s="252"/>
      <c r="AG9" s="252"/>
      <c r="AH9" s="252"/>
      <c r="AI9" s="252"/>
      <c r="AJ9" s="252"/>
      <c r="AL9" s="252"/>
      <c r="AM9" s="252"/>
      <c r="AN9" s="252"/>
      <c r="AO9" s="253"/>
      <c r="AP9" s="253"/>
      <c r="AQ9" s="245"/>
      <c r="AR9" s="252"/>
      <c r="AS9" s="252"/>
      <c r="AT9" s="252"/>
      <c r="AU9" s="252"/>
      <c r="AV9" s="252"/>
      <c r="AW9" s="252"/>
      <c r="AX9" s="252"/>
    </row>
    <row r="10" spans="1:50" ht="12.75" customHeight="1" x14ac:dyDescent="0.3">
      <c r="B10" s="222" t="s">
        <v>358</v>
      </c>
      <c r="C10" s="222" t="s">
        <v>1176</v>
      </c>
      <c r="D10" s="222" t="s">
        <v>345</v>
      </c>
      <c r="E10" s="223">
        <v>9</v>
      </c>
      <c r="F10" s="223">
        <v>0.45</v>
      </c>
      <c r="G10" s="224">
        <v>49</v>
      </c>
      <c r="H10" s="222">
        <v>29</v>
      </c>
      <c r="I10" s="222">
        <v>3</v>
      </c>
      <c r="J10" s="222">
        <v>3650</v>
      </c>
      <c r="K10" s="222" t="s">
        <v>114</v>
      </c>
      <c r="L10" s="222" t="s">
        <v>1176</v>
      </c>
      <c r="M10" s="222" t="s">
        <v>197</v>
      </c>
      <c r="N10" s="90" t="s">
        <v>197</v>
      </c>
      <c r="O10" s="222"/>
      <c r="Q10" s="203" t="str">
        <f t="shared" si="0"/>
        <v>08/0Construction Materials</v>
      </c>
      <c r="R10" s="204" t="s">
        <v>358</v>
      </c>
      <c r="S10" s="204" t="s">
        <v>345</v>
      </c>
      <c r="T10" s="205">
        <v>3.4752999999999998</v>
      </c>
      <c r="U10" s="205">
        <v>3.7421000000000002</v>
      </c>
      <c r="W10" s="252"/>
      <c r="X10" s="252"/>
      <c r="Y10" s="252"/>
      <c r="Z10" s="253"/>
      <c r="AA10" s="245"/>
      <c r="AB10" s="252"/>
      <c r="AC10" s="247"/>
      <c r="AD10" s="252"/>
      <c r="AE10" s="252"/>
      <c r="AF10" s="252"/>
      <c r="AG10" s="252"/>
      <c r="AH10" s="252"/>
      <c r="AI10" s="252"/>
      <c r="AJ10" s="252"/>
      <c r="AL10" s="252"/>
      <c r="AM10" s="252"/>
      <c r="AN10" s="252"/>
      <c r="AO10" s="253"/>
      <c r="AP10" s="253"/>
      <c r="AQ10" s="245"/>
      <c r="AR10" s="252"/>
      <c r="AS10" s="252"/>
      <c r="AT10" s="252"/>
      <c r="AU10" s="252"/>
      <c r="AV10" s="252"/>
      <c r="AW10" s="252"/>
      <c r="AX10" s="252"/>
    </row>
    <row r="11" spans="1:50" ht="12.75" customHeight="1" x14ac:dyDescent="0.3">
      <c r="B11" s="222" t="s">
        <v>358</v>
      </c>
      <c r="C11" s="222" t="s">
        <v>1176</v>
      </c>
      <c r="D11" s="222" t="s">
        <v>355</v>
      </c>
      <c r="E11" s="223">
        <v>1</v>
      </c>
      <c r="F11" s="223">
        <v>1</v>
      </c>
      <c r="G11" s="224">
        <v>49</v>
      </c>
      <c r="H11" s="222">
        <v>25</v>
      </c>
      <c r="I11" s="222">
        <v>3</v>
      </c>
      <c r="J11" s="222">
        <v>3650</v>
      </c>
      <c r="K11" s="222" t="s">
        <v>114</v>
      </c>
      <c r="L11" s="222" t="s">
        <v>1176</v>
      </c>
      <c r="M11" s="222" t="s">
        <v>197</v>
      </c>
      <c r="N11" s="90" t="s">
        <v>197</v>
      </c>
      <c r="O11" s="222"/>
      <c r="Q11" s="203" t="str">
        <f t="shared" si="0"/>
        <v>08/0Domestic Automotive</v>
      </c>
      <c r="R11" s="204" t="s">
        <v>358</v>
      </c>
      <c r="S11" s="204" t="s">
        <v>355</v>
      </c>
      <c r="T11" s="205">
        <v>3.5840000000000001</v>
      </c>
      <c r="U11" s="205">
        <v>3.5916999999999999</v>
      </c>
      <c r="W11" s="252"/>
      <c r="X11" s="252"/>
      <c r="Y11" s="252"/>
      <c r="Z11" s="253"/>
      <c r="AA11" s="245"/>
      <c r="AB11" s="252"/>
      <c r="AC11" s="247"/>
      <c r="AD11" s="252"/>
      <c r="AE11" s="252"/>
      <c r="AF11" s="252"/>
      <c r="AG11" s="252"/>
      <c r="AH11" s="252"/>
      <c r="AI11" s="252"/>
      <c r="AJ11" s="252"/>
      <c r="AL11" s="252"/>
      <c r="AM11" s="252"/>
      <c r="AN11" s="252"/>
      <c r="AO11" s="253"/>
      <c r="AP11" s="253"/>
      <c r="AQ11" s="245"/>
      <c r="AR11" s="252"/>
      <c r="AS11" s="252"/>
      <c r="AT11" s="252"/>
      <c r="AU11" s="252"/>
      <c r="AV11" s="252"/>
      <c r="AW11" s="252"/>
      <c r="AX11" s="252"/>
    </row>
    <row r="12" spans="1:50" ht="12.75" customHeight="1" x14ac:dyDescent="0.3">
      <c r="B12" s="222" t="s">
        <v>358</v>
      </c>
      <c r="C12" s="222" t="s">
        <v>1176</v>
      </c>
      <c r="D12" s="222" t="s">
        <v>351</v>
      </c>
      <c r="E12" s="223">
        <v>19</v>
      </c>
      <c r="F12" s="223">
        <v>0.95000000000000007</v>
      </c>
      <c r="G12" s="224">
        <v>49</v>
      </c>
      <c r="H12" s="222">
        <v>33</v>
      </c>
      <c r="I12" s="222">
        <v>3</v>
      </c>
      <c r="J12" s="222">
        <v>3650</v>
      </c>
      <c r="K12" s="222" t="s">
        <v>114</v>
      </c>
      <c r="L12" s="222" t="s">
        <v>1176</v>
      </c>
      <c r="M12" s="222" t="s">
        <v>197</v>
      </c>
      <c r="N12" s="90" t="s">
        <v>197</v>
      </c>
      <c r="O12" s="222"/>
      <c r="Q12" s="203" t="str">
        <f t="shared" si="0"/>
        <v>08/0Domestic Intermodal</v>
      </c>
      <c r="R12" s="204" t="s">
        <v>358</v>
      </c>
      <c r="S12" s="204" t="s">
        <v>351</v>
      </c>
      <c r="T12" s="205">
        <v>3.6787000000000001</v>
      </c>
      <c r="U12" s="205">
        <v>3.8961999999999999</v>
      </c>
      <c r="W12" s="252"/>
      <c r="X12" s="252"/>
      <c r="Y12" s="252"/>
      <c r="Z12" s="253"/>
      <c r="AA12" s="245"/>
      <c r="AB12" s="252"/>
      <c r="AC12" s="247"/>
      <c r="AD12" s="252"/>
      <c r="AE12" s="252"/>
      <c r="AF12" s="252"/>
      <c r="AG12" s="252"/>
      <c r="AH12" s="252"/>
      <c r="AI12" s="252"/>
      <c r="AJ12" s="252"/>
      <c r="AL12" s="252"/>
      <c r="AM12" s="252"/>
      <c r="AN12" s="252"/>
      <c r="AO12" s="253"/>
      <c r="AP12" s="253"/>
      <c r="AQ12" s="245"/>
      <c r="AR12" s="252"/>
      <c r="AS12" s="252"/>
      <c r="AT12" s="252"/>
      <c r="AU12" s="252"/>
      <c r="AV12" s="252"/>
      <c r="AW12" s="252"/>
      <c r="AX12" s="252"/>
    </row>
    <row r="13" spans="1:50" ht="12.75" customHeight="1" x14ac:dyDescent="0.3">
      <c r="B13" s="222" t="s">
        <v>358</v>
      </c>
      <c r="C13" s="222" t="s">
        <v>1176</v>
      </c>
      <c r="D13" s="222" t="s">
        <v>356</v>
      </c>
      <c r="E13" s="223">
        <v>1</v>
      </c>
      <c r="F13" s="223">
        <v>1</v>
      </c>
      <c r="G13" s="224">
        <v>49</v>
      </c>
      <c r="H13" s="222">
        <v>27</v>
      </c>
      <c r="I13" s="222">
        <v>3</v>
      </c>
      <c r="J13" s="222">
        <v>3650</v>
      </c>
      <c r="K13" s="222" t="s">
        <v>114</v>
      </c>
      <c r="L13" s="222" t="s">
        <v>1176</v>
      </c>
      <c r="M13" s="222" t="s">
        <v>197</v>
      </c>
      <c r="N13" s="90" t="s">
        <v>197</v>
      </c>
      <c r="O13" s="222"/>
      <c r="Q13" s="203" t="str">
        <f t="shared" si="0"/>
        <v>08/0Enterprise</v>
      </c>
      <c r="R13" s="204" t="s">
        <v>358</v>
      </c>
      <c r="S13" s="204" t="s">
        <v>356</v>
      </c>
      <c r="T13" s="205">
        <v>3.5796000000000001</v>
      </c>
      <c r="U13" s="205">
        <v>3.6663999999999999</v>
      </c>
      <c r="W13" s="252"/>
      <c r="X13" s="252"/>
      <c r="Y13" s="252"/>
      <c r="Z13" s="253"/>
      <c r="AA13" s="245"/>
      <c r="AB13" s="252"/>
      <c r="AC13" s="247"/>
      <c r="AD13" s="252"/>
      <c r="AE13" s="252"/>
      <c r="AF13" s="252"/>
      <c r="AG13" s="252"/>
      <c r="AH13" s="252"/>
      <c r="AI13" s="252"/>
      <c r="AJ13" s="252"/>
      <c r="AL13" s="252"/>
      <c r="AM13" s="252"/>
      <c r="AN13" s="252"/>
      <c r="AO13" s="253"/>
      <c r="AP13" s="253"/>
      <c r="AQ13" s="245"/>
      <c r="AR13" s="252"/>
      <c r="AS13" s="252"/>
      <c r="AT13" s="252"/>
      <c r="AU13" s="252"/>
      <c r="AV13" s="252"/>
      <c r="AW13" s="252"/>
      <c r="AX13" s="252"/>
    </row>
    <row r="14" spans="1:50" ht="12.75" customHeight="1" x14ac:dyDescent="0.3">
      <c r="B14" s="222" t="s">
        <v>358</v>
      </c>
      <c r="C14" s="222" t="s">
        <v>1176</v>
      </c>
      <c r="D14" s="222" t="s">
        <v>343</v>
      </c>
      <c r="E14" s="223">
        <v>1</v>
      </c>
      <c r="F14" s="223">
        <v>1</v>
      </c>
      <c r="G14" s="224">
        <v>49</v>
      </c>
      <c r="H14" s="222">
        <v>25</v>
      </c>
      <c r="I14" s="222">
        <v>3</v>
      </c>
      <c r="J14" s="222">
        <v>3650</v>
      </c>
      <c r="K14" s="222" t="s">
        <v>114</v>
      </c>
      <c r="L14" s="222" t="s">
        <v>1176</v>
      </c>
      <c r="M14" s="222" t="s">
        <v>197</v>
      </c>
      <c r="N14" s="90" t="s">
        <v>197</v>
      </c>
      <c r="O14" s="222"/>
      <c r="Q14" s="206" t="str">
        <f t="shared" si="0"/>
        <v>08/0Other</v>
      </c>
      <c r="R14" s="204" t="s">
        <v>358</v>
      </c>
      <c r="S14" s="204" t="s">
        <v>343</v>
      </c>
      <c r="T14" s="205">
        <v>3.4127999999999998</v>
      </c>
      <c r="U14" s="205">
        <v>3.5916999999999999</v>
      </c>
      <c r="W14" s="252"/>
      <c r="X14" s="252"/>
      <c r="Y14" s="252"/>
      <c r="Z14" s="253"/>
      <c r="AA14" s="245"/>
      <c r="AB14" s="252"/>
      <c r="AC14" s="247"/>
      <c r="AD14" s="252"/>
      <c r="AE14" s="252"/>
      <c r="AF14" s="252"/>
      <c r="AG14" s="252"/>
      <c r="AH14" s="252"/>
      <c r="AI14" s="252"/>
      <c r="AJ14" s="252"/>
      <c r="AL14" s="252"/>
      <c r="AM14" s="252"/>
      <c r="AN14" s="252"/>
      <c r="AO14" s="253"/>
      <c r="AP14" s="253"/>
      <c r="AQ14" s="245"/>
      <c r="AR14" s="252"/>
      <c r="AS14" s="252"/>
      <c r="AT14" s="252"/>
      <c r="AU14" s="252"/>
      <c r="AV14" s="252"/>
      <c r="AW14" s="252"/>
      <c r="AX14" s="252"/>
    </row>
    <row r="15" spans="1:50" ht="12.75" customHeight="1" x14ac:dyDescent="0.3">
      <c r="B15" s="222" t="s">
        <v>358</v>
      </c>
      <c r="C15" s="222" t="s">
        <v>1176</v>
      </c>
      <c r="D15" s="222" t="s">
        <v>359</v>
      </c>
      <c r="E15" s="223">
        <v>21</v>
      </c>
      <c r="F15" s="223">
        <v>1.071</v>
      </c>
      <c r="G15" s="224">
        <v>49</v>
      </c>
      <c r="H15" s="222">
        <v>23</v>
      </c>
      <c r="I15" s="222">
        <v>3</v>
      </c>
      <c r="J15" s="222">
        <v>3650</v>
      </c>
      <c r="K15" s="222" t="s">
        <v>114</v>
      </c>
      <c r="L15" s="222" t="s">
        <v>1176</v>
      </c>
      <c r="M15" s="222" t="s">
        <v>197</v>
      </c>
      <c r="N15" s="90" t="s">
        <v>197</v>
      </c>
      <c r="O15" s="222"/>
      <c r="Q15" s="203" t="str">
        <f t="shared" si="0"/>
        <v>08/0Petroleum</v>
      </c>
      <c r="R15" s="204" t="s">
        <v>358</v>
      </c>
      <c r="S15" s="204" t="s">
        <v>359</v>
      </c>
      <c r="T15" s="205">
        <v>3.4026999999999998</v>
      </c>
      <c r="U15" s="205">
        <v>3.5179999999999998</v>
      </c>
      <c r="W15" s="252"/>
      <c r="X15" s="252"/>
      <c r="Y15" s="252"/>
      <c r="Z15" s="253"/>
      <c r="AA15" s="245"/>
      <c r="AB15" s="252"/>
      <c r="AC15" s="247"/>
      <c r="AD15" s="252"/>
      <c r="AE15" s="252"/>
      <c r="AF15" s="252"/>
      <c r="AG15" s="252"/>
      <c r="AH15" s="252"/>
      <c r="AI15" s="252"/>
      <c r="AJ15" s="252"/>
      <c r="AL15" s="252"/>
      <c r="AM15" s="252"/>
      <c r="AN15" s="252"/>
      <c r="AO15" s="253"/>
      <c r="AP15" s="253"/>
      <c r="AQ15" s="245"/>
      <c r="AR15" s="252"/>
      <c r="AS15" s="252"/>
      <c r="AT15" s="252"/>
      <c r="AU15" s="252"/>
      <c r="AV15" s="252"/>
      <c r="AW15" s="252"/>
      <c r="AX15" s="252"/>
    </row>
    <row r="16" spans="1:50" ht="12.75" customHeight="1" x14ac:dyDescent="0.3">
      <c r="B16" s="222" t="s">
        <v>358</v>
      </c>
      <c r="C16" s="222" t="s">
        <v>1176</v>
      </c>
      <c r="D16" s="222" t="s">
        <v>353</v>
      </c>
      <c r="E16" s="223">
        <v>1</v>
      </c>
      <c r="F16" s="223">
        <v>1</v>
      </c>
      <c r="G16" s="224">
        <v>49</v>
      </c>
      <c r="H16" s="222">
        <v>25</v>
      </c>
      <c r="I16" s="222">
        <v>3</v>
      </c>
      <c r="J16" s="222">
        <v>3650</v>
      </c>
      <c r="K16" s="222" t="s">
        <v>114</v>
      </c>
      <c r="L16" s="222" t="s">
        <v>1176</v>
      </c>
      <c r="M16" s="222" t="s">
        <v>197</v>
      </c>
      <c r="N16" s="90" t="s">
        <v>197</v>
      </c>
      <c r="O16" s="222"/>
      <c r="Q16" s="207" t="str">
        <f t="shared" si="0"/>
        <v>08/0Steel</v>
      </c>
      <c r="R16" s="204" t="s">
        <v>358</v>
      </c>
      <c r="S16" s="204" t="s">
        <v>353</v>
      </c>
      <c r="T16" s="205">
        <v>3.4169999999999998</v>
      </c>
      <c r="U16" s="205">
        <v>3.5916999999999999</v>
      </c>
      <c r="W16" s="252"/>
      <c r="X16" s="252"/>
      <c r="Y16" s="252"/>
      <c r="Z16" s="253"/>
      <c r="AA16" s="245"/>
      <c r="AB16" s="252"/>
      <c r="AC16" s="247"/>
      <c r="AD16" s="252"/>
      <c r="AE16" s="252"/>
      <c r="AF16" s="252"/>
      <c r="AG16" s="252"/>
      <c r="AH16" s="252"/>
      <c r="AI16" s="252"/>
      <c r="AJ16" s="252"/>
      <c r="AL16" s="252"/>
      <c r="AM16" s="252"/>
      <c r="AN16" s="252"/>
      <c r="AO16" s="253"/>
      <c r="AP16" s="253"/>
      <c r="AQ16" s="245"/>
      <c r="AR16" s="252"/>
      <c r="AS16" s="252"/>
      <c r="AT16" s="252"/>
      <c r="AU16" s="252"/>
      <c r="AV16" s="252"/>
      <c r="AW16" s="252"/>
      <c r="AX16" s="252"/>
    </row>
    <row r="17" spans="2:50" ht="12.75" customHeight="1" x14ac:dyDescent="0.3">
      <c r="B17" s="222" t="s">
        <v>354</v>
      </c>
      <c r="C17" s="222" t="s">
        <v>1176</v>
      </c>
      <c r="D17" s="222" t="s">
        <v>355</v>
      </c>
      <c r="E17" s="223">
        <v>1</v>
      </c>
      <c r="F17" s="223">
        <v>1</v>
      </c>
      <c r="G17" s="224">
        <v>49</v>
      </c>
      <c r="H17" s="222">
        <v>25</v>
      </c>
      <c r="I17" s="222">
        <v>3</v>
      </c>
      <c r="J17" s="222">
        <v>3650</v>
      </c>
      <c r="K17" s="222" t="s">
        <v>114</v>
      </c>
      <c r="L17" s="222" t="s">
        <v>1176</v>
      </c>
      <c r="M17" s="222" t="s">
        <v>197</v>
      </c>
      <c r="N17" s="90" t="s">
        <v>197</v>
      </c>
      <c r="O17" s="222"/>
      <c r="Q17" s="203" t="str">
        <f t="shared" si="0"/>
        <v>08/9Domestic Automotive</v>
      </c>
      <c r="R17" s="204" t="s">
        <v>354</v>
      </c>
      <c r="S17" s="204" t="s">
        <v>355</v>
      </c>
      <c r="T17" s="205">
        <v>3.5869</v>
      </c>
      <c r="U17" s="205">
        <v>3.5916999999999999</v>
      </c>
      <c r="W17" s="252"/>
      <c r="X17" s="252"/>
      <c r="Y17" s="252"/>
      <c r="Z17" s="253"/>
      <c r="AA17" s="245"/>
      <c r="AB17" s="252"/>
      <c r="AC17" s="247"/>
      <c r="AD17" s="252"/>
      <c r="AE17" s="252"/>
      <c r="AF17" s="252"/>
      <c r="AG17" s="252"/>
      <c r="AH17" s="252"/>
      <c r="AI17" s="252"/>
      <c r="AJ17" s="252"/>
      <c r="AL17" s="252"/>
      <c r="AM17" s="252"/>
      <c r="AN17" s="252"/>
      <c r="AO17" s="253"/>
      <c r="AP17" s="253"/>
      <c r="AQ17" s="245"/>
      <c r="AR17" s="252"/>
      <c r="AS17" s="252"/>
      <c r="AT17" s="252"/>
      <c r="AU17" s="252"/>
      <c r="AV17" s="252"/>
      <c r="AW17" s="252"/>
      <c r="AX17" s="252"/>
    </row>
    <row r="18" spans="2:50" ht="12.75" customHeight="1" x14ac:dyDescent="0.3">
      <c r="B18" s="222" t="s">
        <v>354</v>
      </c>
      <c r="C18" s="222" t="s">
        <v>1176</v>
      </c>
      <c r="D18" s="222" t="s">
        <v>356</v>
      </c>
      <c r="E18" s="223">
        <v>1</v>
      </c>
      <c r="F18" s="223">
        <v>1</v>
      </c>
      <c r="G18" s="224">
        <v>49</v>
      </c>
      <c r="H18" s="222">
        <v>27</v>
      </c>
      <c r="I18" s="222">
        <v>3</v>
      </c>
      <c r="J18" s="222">
        <v>3650</v>
      </c>
      <c r="K18" s="222" t="s">
        <v>114</v>
      </c>
      <c r="L18" s="222" t="s">
        <v>1176</v>
      </c>
      <c r="M18" s="222" t="s">
        <v>197</v>
      </c>
      <c r="N18" s="90" t="s">
        <v>197</v>
      </c>
      <c r="O18" s="222"/>
      <c r="Q18" s="203" t="str">
        <f t="shared" si="0"/>
        <v>08/9Enterprise</v>
      </c>
      <c r="R18" s="204" t="s">
        <v>354</v>
      </c>
      <c r="S18" s="204" t="s">
        <v>356</v>
      </c>
      <c r="T18" s="205">
        <v>3.5748000000000002</v>
      </c>
      <c r="U18" s="205">
        <v>3.6663999999999999</v>
      </c>
      <c r="W18" s="252"/>
      <c r="X18" s="252"/>
      <c r="Y18" s="252"/>
      <c r="Z18" s="253"/>
      <c r="AA18" s="245"/>
      <c r="AB18" s="252"/>
      <c r="AC18" s="247"/>
      <c r="AD18" s="252"/>
      <c r="AE18" s="252"/>
      <c r="AF18" s="252"/>
      <c r="AG18" s="252"/>
      <c r="AH18" s="252"/>
      <c r="AI18" s="252"/>
      <c r="AJ18" s="252"/>
      <c r="AL18" s="252"/>
      <c r="AM18" s="252"/>
      <c r="AN18" s="252"/>
      <c r="AO18" s="253"/>
      <c r="AP18" s="253"/>
      <c r="AQ18" s="245"/>
      <c r="AR18" s="252"/>
      <c r="AS18" s="252"/>
      <c r="AT18" s="252"/>
      <c r="AU18" s="252"/>
      <c r="AV18" s="252"/>
      <c r="AW18" s="252"/>
      <c r="AX18" s="252"/>
    </row>
    <row r="19" spans="2:50" ht="12.75" customHeight="1" x14ac:dyDescent="0.3">
      <c r="B19" s="222" t="s">
        <v>360</v>
      </c>
      <c r="C19" s="222" t="s">
        <v>1176</v>
      </c>
      <c r="D19" s="222" t="s">
        <v>347</v>
      </c>
      <c r="E19" s="223">
        <v>1</v>
      </c>
      <c r="F19" s="223">
        <v>1</v>
      </c>
      <c r="G19" s="224">
        <v>49</v>
      </c>
      <c r="H19" s="222">
        <v>24</v>
      </c>
      <c r="I19" s="222">
        <v>3</v>
      </c>
      <c r="J19" s="222">
        <v>3650</v>
      </c>
      <c r="K19" s="222" t="s">
        <v>114</v>
      </c>
      <c r="L19" s="222" t="s">
        <v>1176</v>
      </c>
      <c r="M19" s="222" t="s">
        <v>197</v>
      </c>
      <c r="N19" s="90" t="s">
        <v>197</v>
      </c>
      <c r="O19" s="222"/>
      <c r="Q19" s="203" t="str">
        <f t="shared" si="0"/>
        <v>09/0Coal ESI</v>
      </c>
      <c r="R19" s="204" t="s">
        <v>360</v>
      </c>
      <c r="S19" s="204" t="s">
        <v>347</v>
      </c>
      <c r="T19" s="205">
        <v>3.3845000000000001</v>
      </c>
      <c r="U19" s="205">
        <v>3.5547</v>
      </c>
      <c r="W19" s="252"/>
      <c r="X19" s="252"/>
      <c r="Y19" s="252"/>
      <c r="Z19" s="253"/>
      <c r="AA19" s="245"/>
      <c r="AB19" s="252"/>
      <c r="AC19" s="247"/>
      <c r="AD19" s="252"/>
      <c r="AE19" s="252"/>
      <c r="AF19" s="252"/>
      <c r="AG19" s="252"/>
      <c r="AH19" s="252"/>
      <c r="AI19" s="252"/>
      <c r="AJ19" s="252"/>
      <c r="AL19" s="252"/>
      <c r="AM19" s="252"/>
      <c r="AN19" s="252"/>
      <c r="AO19" s="253"/>
      <c r="AP19" s="253"/>
      <c r="AQ19" s="245"/>
      <c r="AR19" s="252"/>
      <c r="AS19" s="252"/>
      <c r="AT19" s="252"/>
      <c r="AU19" s="252"/>
      <c r="AV19" s="252"/>
      <c r="AW19" s="252"/>
      <c r="AX19" s="252"/>
    </row>
    <row r="20" spans="2:50" ht="12.75" customHeight="1" x14ac:dyDescent="0.3">
      <c r="B20" s="222" t="s">
        <v>346</v>
      </c>
      <c r="C20" s="222" t="s">
        <v>1176</v>
      </c>
      <c r="D20" s="222" t="s">
        <v>347</v>
      </c>
      <c r="E20" s="223">
        <v>1</v>
      </c>
      <c r="F20" s="223">
        <v>1</v>
      </c>
      <c r="G20" s="224">
        <v>51</v>
      </c>
      <c r="H20" s="222">
        <v>24</v>
      </c>
      <c r="I20" s="222">
        <v>3</v>
      </c>
      <c r="J20" s="222">
        <v>3650</v>
      </c>
      <c r="K20" s="222" t="s">
        <v>114</v>
      </c>
      <c r="L20" s="222" t="s">
        <v>1176</v>
      </c>
      <c r="M20" s="222" t="s">
        <v>197</v>
      </c>
      <c r="N20" s="90" t="s">
        <v>197</v>
      </c>
      <c r="O20" s="222"/>
      <c r="Q20" s="203" t="str">
        <f t="shared" si="0"/>
        <v>09/2Coal ESI</v>
      </c>
      <c r="R20" s="204" t="s">
        <v>346</v>
      </c>
      <c r="S20" s="204" t="s">
        <v>347</v>
      </c>
      <c r="T20" s="205">
        <v>3.3803000000000001</v>
      </c>
      <c r="U20" s="205">
        <v>3.6486999999999998</v>
      </c>
      <c r="W20" s="252"/>
      <c r="X20" s="252"/>
      <c r="Y20" s="252"/>
      <c r="Z20" s="253"/>
      <c r="AA20" s="245"/>
      <c r="AB20" s="252"/>
      <c r="AC20" s="247"/>
      <c r="AD20" s="252"/>
      <c r="AE20" s="252"/>
      <c r="AF20" s="252"/>
      <c r="AG20" s="252"/>
      <c r="AH20" s="252"/>
      <c r="AI20" s="252"/>
      <c r="AJ20" s="252"/>
      <c r="AL20" s="252"/>
      <c r="AM20" s="252"/>
      <c r="AN20" s="252"/>
      <c r="AO20" s="253"/>
      <c r="AP20" s="253"/>
      <c r="AQ20" s="245"/>
      <c r="AR20" s="252"/>
      <c r="AS20" s="252"/>
      <c r="AT20" s="252"/>
      <c r="AU20" s="252"/>
      <c r="AV20" s="252"/>
      <c r="AW20" s="252"/>
      <c r="AX20" s="252"/>
    </row>
    <row r="21" spans="2:50" ht="12.75" customHeight="1" x14ac:dyDescent="0.3">
      <c r="B21" s="222" t="s">
        <v>346</v>
      </c>
      <c r="C21" s="222" t="s">
        <v>1176</v>
      </c>
      <c r="D21" s="222" t="s">
        <v>348</v>
      </c>
      <c r="E21" s="223">
        <v>1</v>
      </c>
      <c r="F21" s="223">
        <v>1</v>
      </c>
      <c r="G21" s="224">
        <v>51</v>
      </c>
      <c r="H21" s="222">
        <v>18</v>
      </c>
      <c r="I21" s="222">
        <v>3</v>
      </c>
      <c r="J21" s="222">
        <v>3650</v>
      </c>
      <c r="K21" s="222" t="s">
        <v>114</v>
      </c>
      <c r="L21" s="222" t="s">
        <v>1176</v>
      </c>
      <c r="M21" s="222" t="s">
        <v>197</v>
      </c>
      <c r="N21" s="90" t="s">
        <v>197</v>
      </c>
      <c r="O21" s="222"/>
      <c r="Q21" s="203" t="str">
        <f t="shared" si="0"/>
        <v>09/2Industrial Minerals</v>
      </c>
      <c r="R21" s="204" t="s">
        <v>346</v>
      </c>
      <c r="S21" s="204" t="s">
        <v>348</v>
      </c>
      <c r="T21" s="205">
        <v>3.3412999999999999</v>
      </c>
      <c r="U21" s="205">
        <v>3.4298000000000002</v>
      </c>
      <c r="W21" s="252"/>
      <c r="X21" s="252"/>
      <c r="Y21" s="252"/>
      <c r="Z21" s="253"/>
      <c r="AA21" s="245"/>
      <c r="AB21" s="252"/>
      <c r="AC21" s="247"/>
      <c r="AD21" s="252"/>
      <c r="AE21" s="252"/>
      <c r="AF21" s="252"/>
      <c r="AG21" s="252"/>
      <c r="AH21" s="252"/>
      <c r="AI21" s="252"/>
      <c r="AJ21" s="252"/>
      <c r="AL21" s="252"/>
      <c r="AM21" s="252"/>
      <c r="AN21" s="252"/>
      <c r="AO21" s="253"/>
      <c r="AP21" s="253"/>
      <c r="AQ21" s="245"/>
      <c r="AR21" s="252"/>
      <c r="AS21" s="252"/>
      <c r="AT21" s="252"/>
      <c r="AU21" s="252"/>
      <c r="AV21" s="252"/>
      <c r="AW21" s="252"/>
      <c r="AX21" s="252"/>
    </row>
    <row r="22" spans="2:50" ht="12.75" customHeight="1" x14ac:dyDescent="0.3">
      <c r="B22" s="222" t="s">
        <v>346</v>
      </c>
      <c r="C22" s="222" t="s">
        <v>1176</v>
      </c>
      <c r="D22" s="222" t="s">
        <v>343</v>
      </c>
      <c r="E22" s="223">
        <v>1</v>
      </c>
      <c r="F22" s="223">
        <v>1</v>
      </c>
      <c r="G22" s="224">
        <v>51</v>
      </c>
      <c r="H22" s="222">
        <v>25</v>
      </c>
      <c r="I22" s="222">
        <v>3</v>
      </c>
      <c r="J22" s="222">
        <v>3650</v>
      </c>
      <c r="K22" s="222" t="s">
        <v>114</v>
      </c>
      <c r="L22" s="222" t="s">
        <v>1176</v>
      </c>
      <c r="M22" s="222" t="s">
        <v>197</v>
      </c>
      <c r="N22" s="90" t="s">
        <v>197</v>
      </c>
      <c r="O22" s="222"/>
      <c r="Q22" s="203" t="str">
        <f t="shared" si="0"/>
        <v>09/2Other</v>
      </c>
      <c r="R22" s="204" t="s">
        <v>346</v>
      </c>
      <c r="S22" s="204" t="s">
        <v>343</v>
      </c>
      <c r="T22" s="205">
        <v>3.4232999999999998</v>
      </c>
      <c r="U22" s="205">
        <v>3.6861999999999999</v>
      </c>
      <c r="W22" s="252"/>
      <c r="X22" s="252"/>
      <c r="Y22" s="252"/>
      <c r="Z22" s="253"/>
      <c r="AA22" s="245"/>
      <c r="AB22" s="252"/>
      <c r="AC22" s="247"/>
      <c r="AD22" s="252"/>
      <c r="AE22" s="252"/>
      <c r="AF22" s="252"/>
      <c r="AG22" s="252"/>
      <c r="AH22" s="252"/>
      <c r="AI22" s="252"/>
      <c r="AJ22" s="252"/>
      <c r="AL22" s="252"/>
      <c r="AM22" s="252"/>
      <c r="AN22" s="252"/>
      <c r="AO22" s="253"/>
      <c r="AP22" s="253"/>
      <c r="AQ22" s="245"/>
      <c r="AR22" s="252"/>
      <c r="AS22" s="252"/>
      <c r="AT22" s="252"/>
      <c r="AU22" s="252"/>
      <c r="AV22" s="252"/>
      <c r="AW22" s="252"/>
      <c r="AX22" s="252"/>
    </row>
    <row r="23" spans="2:50" ht="12.75" customHeight="1" x14ac:dyDescent="0.3">
      <c r="B23" s="222" t="s">
        <v>361</v>
      </c>
      <c r="C23" s="222" t="s">
        <v>1176</v>
      </c>
      <c r="D23" s="222" t="s">
        <v>347</v>
      </c>
      <c r="E23" s="223">
        <v>1</v>
      </c>
      <c r="F23" s="223">
        <v>1</v>
      </c>
      <c r="G23" s="224">
        <v>73</v>
      </c>
      <c r="H23" s="222">
        <v>24</v>
      </c>
      <c r="I23" s="222">
        <v>4</v>
      </c>
      <c r="J23" s="222">
        <v>3810</v>
      </c>
      <c r="K23" s="222" t="s">
        <v>53</v>
      </c>
      <c r="L23" s="222" t="s">
        <v>1176</v>
      </c>
      <c r="M23" s="222" t="s">
        <v>197</v>
      </c>
      <c r="N23" s="90" t="s">
        <v>197</v>
      </c>
      <c r="O23" s="222"/>
      <c r="Q23" s="203" t="str">
        <f t="shared" si="0"/>
        <v>20/0Coal ESI</v>
      </c>
      <c r="R23" s="204" t="s">
        <v>361</v>
      </c>
      <c r="S23" s="204" t="s">
        <v>347</v>
      </c>
      <c r="T23" s="205">
        <v>4.1338999999999997</v>
      </c>
      <c r="U23" s="205">
        <v>6.0204000000000004</v>
      </c>
      <c r="W23" s="252"/>
      <c r="X23" s="252"/>
      <c r="Y23" s="252"/>
      <c r="Z23" s="253"/>
      <c r="AA23" s="245"/>
      <c r="AB23" s="252"/>
      <c r="AC23" s="247"/>
      <c r="AD23" s="252"/>
      <c r="AE23" s="252"/>
      <c r="AF23" s="252"/>
      <c r="AG23" s="252"/>
      <c r="AH23" s="252"/>
      <c r="AI23" s="252"/>
      <c r="AJ23" s="252"/>
      <c r="AL23" s="252"/>
      <c r="AM23" s="252"/>
      <c r="AN23" s="252"/>
      <c r="AO23" s="253"/>
      <c r="AP23" s="253"/>
      <c r="AQ23" s="245"/>
      <c r="AR23" s="252"/>
      <c r="AS23" s="252"/>
      <c r="AT23" s="252"/>
      <c r="AU23" s="252"/>
      <c r="AV23" s="252"/>
      <c r="AW23" s="252"/>
      <c r="AX23" s="252"/>
    </row>
    <row r="24" spans="2:50" ht="12.75" customHeight="1" x14ac:dyDescent="0.3">
      <c r="B24" s="222" t="s">
        <v>361</v>
      </c>
      <c r="C24" s="222" t="s">
        <v>1176</v>
      </c>
      <c r="D24" s="222" t="s">
        <v>345</v>
      </c>
      <c r="E24" s="223">
        <v>56</v>
      </c>
      <c r="F24" s="223">
        <v>4.0880000000000001</v>
      </c>
      <c r="G24" s="224">
        <v>73</v>
      </c>
      <c r="H24" s="222">
        <v>29</v>
      </c>
      <c r="I24" s="222">
        <v>4</v>
      </c>
      <c r="J24" s="222">
        <v>3810</v>
      </c>
      <c r="K24" s="222" t="s">
        <v>53</v>
      </c>
      <c r="L24" s="222" t="s">
        <v>1176</v>
      </c>
      <c r="M24" s="222" t="s">
        <v>197</v>
      </c>
      <c r="N24" s="90" t="s">
        <v>197</v>
      </c>
      <c r="O24" s="222"/>
      <c r="Q24" s="203" t="str">
        <f t="shared" si="0"/>
        <v>20/0Construction Materials</v>
      </c>
      <c r="R24" s="204" t="s">
        <v>361</v>
      </c>
      <c r="S24" s="204" t="s">
        <v>345</v>
      </c>
      <c r="T24" s="205">
        <v>4.2324999999999999</v>
      </c>
      <c r="U24" s="205">
        <v>6.2251000000000003</v>
      </c>
      <c r="W24" s="252"/>
      <c r="X24" s="252"/>
      <c r="Y24" s="252"/>
      <c r="Z24" s="253"/>
      <c r="AA24" s="245"/>
      <c r="AB24" s="252"/>
      <c r="AC24" s="247"/>
      <c r="AD24" s="252"/>
      <c r="AE24" s="252"/>
      <c r="AF24" s="252"/>
      <c r="AG24" s="252"/>
      <c r="AH24" s="252"/>
      <c r="AI24" s="252"/>
      <c r="AJ24" s="252"/>
      <c r="AL24" s="252"/>
      <c r="AM24" s="252"/>
      <c r="AN24" s="252"/>
      <c r="AO24" s="253"/>
      <c r="AP24" s="253"/>
      <c r="AQ24" s="245"/>
      <c r="AR24" s="252"/>
      <c r="AS24" s="252"/>
      <c r="AT24" s="252"/>
      <c r="AU24" s="252"/>
      <c r="AV24" s="252"/>
      <c r="AW24" s="252"/>
      <c r="AX24" s="252"/>
    </row>
    <row r="25" spans="2:50" ht="12.75" customHeight="1" x14ac:dyDescent="0.3">
      <c r="B25" s="222" t="s">
        <v>361</v>
      </c>
      <c r="C25" s="222" t="s">
        <v>1176</v>
      </c>
      <c r="D25" s="222" t="s">
        <v>356</v>
      </c>
      <c r="E25" s="223">
        <v>1</v>
      </c>
      <c r="F25" s="223">
        <v>1</v>
      </c>
      <c r="G25" s="224">
        <v>73</v>
      </c>
      <c r="H25" s="222">
        <v>27</v>
      </c>
      <c r="I25" s="222">
        <v>4</v>
      </c>
      <c r="J25" s="222">
        <v>3810</v>
      </c>
      <c r="K25" s="222" t="s">
        <v>53</v>
      </c>
      <c r="L25" s="222" t="s">
        <v>1176</v>
      </c>
      <c r="M25" s="222" t="s">
        <v>197</v>
      </c>
      <c r="N25" s="90" t="s">
        <v>197</v>
      </c>
      <c r="O25" s="222"/>
      <c r="Q25" s="203" t="str">
        <f t="shared" si="0"/>
        <v>20/0Enterprise</v>
      </c>
      <c r="R25" s="204" t="s">
        <v>361</v>
      </c>
      <c r="S25" s="204" t="s">
        <v>356</v>
      </c>
      <c r="T25" s="205">
        <v>4.3620999999999999</v>
      </c>
      <c r="U25" s="205">
        <v>6.1421999999999999</v>
      </c>
      <c r="W25" s="252"/>
      <c r="X25" s="252"/>
      <c r="Y25" s="252"/>
      <c r="Z25" s="253"/>
      <c r="AA25" s="245"/>
      <c r="AB25" s="252"/>
      <c r="AC25" s="247"/>
      <c r="AD25" s="252"/>
      <c r="AE25" s="252"/>
      <c r="AF25" s="252"/>
      <c r="AG25" s="252"/>
      <c r="AH25" s="252"/>
      <c r="AI25" s="252"/>
      <c r="AJ25" s="252"/>
      <c r="AL25" s="252"/>
      <c r="AM25" s="252"/>
      <c r="AN25" s="252"/>
      <c r="AO25" s="253"/>
      <c r="AP25" s="253"/>
      <c r="AQ25" s="245"/>
      <c r="AR25" s="252"/>
      <c r="AS25" s="252"/>
      <c r="AT25" s="252"/>
      <c r="AU25" s="252"/>
      <c r="AV25" s="252"/>
      <c r="AW25" s="252"/>
      <c r="AX25" s="252"/>
    </row>
    <row r="26" spans="2:50" ht="12.75" customHeight="1" x14ac:dyDescent="0.3">
      <c r="B26" s="222" t="s">
        <v>361</v>
      </c>
      <c r="C26" s="222" t="s">
        <v>1176</v>
      </c>
      <c r="D26" s="222" t="s">
        <v>343</v>
      </c>
      <c r="E26" s="223">
        <v>40564</v>
      </c>
      <c r="F26" s="223">
        <v>2975.527</v>
      </c>
      <c r="G26" s="224">
        <v>73</v>
      </c>
      <c r="H26" s="222">
        <v>25</v>
      </c>
      <c r="I26" s="222">
        <v>4</v>
      </c>
      <c r="J26" s="222">
        <v>3810</v>
      </c>
      <c r="K26" s="222" t="s">
        <v>53</v>
      </c>
      <c r="L26" s="222" t="s">
        <v>1176</v>
      </c>
      <c r="M26" s="222" t="s">
        <v>197</v>
      </c>
      <c r="N26" s="90" t="s">
        <v>197</v>
      </c>
      <c r="O26" s="222"/>
      <c r="Q26" s="203" t="str">
        <f t="shared" si="0"/>
        <v>20/0Other</v>
      </c>
      <c r="R26" s="204" t="s">
        <v>361</v>
      </c>
      <c r="S26" s="204" t="s">
        <v>343</v>
      </c>
      <c r="T26" s="205">
        <v>4.1806000000000001</v>
      </c>
      <c r="U26" s="205">
        <v>6.0606</v>
      </c>
      <c r="W26" s="252"/>
      <c r="X26" s="252"/>
      <c r="Y26" s="252"/>
      <c r="Z26" s="253"/>
      <c r="AA26" s="245"/>
      <c r="AB26" s="252"/>
      <c r="AC26" s="247"/>
      <c r="AD26" s="252"/>
      <c r="AE26" s="252"/>
      <c r="AF26" s="252"/>
      <c r="AG26" s="252"/>
      <c r="AH26" s="252"/>
      <c r="AI26" s="252"/>
      <c r="AJ26" s="252"/>
      <c r="AL26" s="252"/>
      <c r="AM26" s="252"/>
      <c r="AN26" s="252"/>
      <c r="AO26" s="253"/>
      <c r="AP26" s="253"/>
      <c r="AQ26" s="245"/>
      <c r="AR26" s="252"/>
      <c r="AS26" s="252"/>
      <c r="AT26" s="252"/>
      <c r="AU26" s="252"/>
      <c r="AV26" s="252"/>
      <c r="AW26" s="252"/>
      <c r="AX26" s="252"/>
    </row>
    <row r="27" spans="2:50" ht="12.75" customHeight="1" x14ac:dyDescent="0.3">
      <c r="B27" s="222" t="s">
        <v>349</v>
      </c>
      <c r="C27" s="222" t="s">
        <v>1176</v>
      </c>
      <c r="D27" s="222" t="s">
        <v>350</v>
      </c>
      <c r="E27" s="223">
        <v>1</v>
      </c>
      <c r="F27" s="223">
        <v>1</v>
      </c>
      <c r="G27" s="224">
        <v>73</v>
      </c>
      <c r="H27" s="222">
        <v>16</v>
      </c>
      <c r="I27" s="222">
        <v>4</v>
      </c>
      <c r="J27" s="222">
        <v>3810</v>
      </c>
      <c r="K27" s="222" t="s">
        <v>53</v>
      </c>
      <c r="L27" s="222" t="s">
        <v>1176</v>
      </c>
      <c r="M27" s="222" t="s">
        <v>197</v>
      </c>
      <c r="N27" s="90" t="s">
        <v>197</v>
      </c>
      <c r="O27" s="222"/>
      <c r="Q27" s="206" t="str">
        <f t="shared" si="0"/>
        <v>20/3Chemicals</v>
      </c>
      <c r="R27" s="204" t="s">
        <v>349</v>
      </c>
      <c r="S27" s="204" t="s">
        <v>350</v>
      </c>
      <c r="T27" s="205">
        <v>4.0724</v>
      </c>
      <c r="U27" s="205">
        <v>5.7119</v>
      </c>
      <c r="W27" s="245"/>
      <c r="X27" s="245"/>
      <c r="Y27" s="245"/>
      <c r="Z27" s="253"/>
      <c r="AA27" s="245"/>
      <c r="AB27" s="245"/>
      <c r="AC27" s="247"/>
      <c r="AD27" s="245"/>
      <c r="AE27" s="245"/>
      <c r="AF27" s="245"/>
      <c r="AG27" s="252"/>
      <c r="AH27" s="252"/>
      <c r="AI27" s="252"/>
      <c r="AJ27" s="252"/>
      <c r="AL27" s="252"/>
      <c r="AM27" s="252"/>
      <c r="AN27" s="252"/>
      <c r="AO27" s="253"/>
      <c r="AP27" s="253"/>
      <c r="AQ27" s="245"/>
      <c r="AR27" s="252"/>
      <c r="AS27" s="252"/>
      <c r="AT27" s="252"/>
      <c r="AU27" s="252"/>
      <c r="AV27" s="252"/>
      <c r="AW27" s="252"/>
      <c r="AX27" s="252"/>
    </row>
    <row r="28" spans="2:50" ht="12.75" customHeight="1" x14ac:dyDescent="0.3">
      <c r="B28" s="222" t="s">
        <v>349</v>
      </c>
      <c r="C28" s="222" t="s">
        <v>1176</v>
      </c>
      <c r="D28" s="222" t="s">
        <v>347</v>
      </c>
      <c r="E28" s="223">
        <v>1</v>
      </c>
      <c r="F28" s="223">
        <v>1</v>
      </c>
      <c r="G28" s="224">
        <v>73</v>
      </c>
      <c r="H28" s="222">
        <v>24</v>
      </c>
      <c r="I28" s="222">
        <v>4</v>
      </c>
      <c r="J28" s="222">
        <v>3810</v>
      </c>
      <c r="K28" s="222" t="s">
        <v>53</v>
      </c>
      <c r="L28" s="222" t="s">
        <v>1176</v>
      </c>
      <c r="M28" s="222" t="s">
        <v>197</v>
      </c>
      <c r="N28" s="90" t="s">
        <v>197</v>
      </c>
      <c r="O28" s="222"/>
      <c r="Q28" s="203" t="str">
        <f t="shared" si="0"/>
        <v>20/3Coal ESI</v>
      </c>
      <c r="R28" s="204" t="s">
        <v>349</v>
      </c>
      <c r="S28" s="204" t="s">
        <v>347</v>
      </c>
      <c r="T28" s="205">
        <v>4.1338999999999997</v>
      </c>
      <c r="U28" s="205">
        <v>6.0204000000000004</v>
      </c>
      <c r="W28" s="245"/>
      <c r="X28" s="252"/>
      <c r="Y28" s="245"/>
      <c r="Z28" s="253"/>
      <c r="AA28" s="245"/>
      <c r="AB28" s="245"/>
      <c r="AC28" s="247"/>
      <c r="AD28" s="245"/>
      <c r="AE28" s="245"/>
      <c r="AF28" s="245"/>
      <c r="AG28" s="252"/>
      <c r="AH28" s="252"/>
      <c r="AI28" s="252"/>
      <c r="AJ28" s="252"/>
      <c r="AL28" s="252"/>
      <c r="AM28" s="252"/>
      <c r="AN28" s="252"/>
      <c r="AO28" s="253"/>
      <c r="AP28" s="253"/>
      <c r="AQ28" s="245"/>
      <c r="AR28" s="252"/>
      <c r="AS28" s="252"/>
      <c r="AT28" s="252"/>
      <c r="AU28" s="252"/>
      <c r="AV28" s="252"/>
      <c r="AW28" s="252"/>
      <c r="AX28" s="252"/>
    </row>
    <row r="29" spans="2:50" ht="12.75" customHeight="1" x14ac:dyDescent="0.3">
      <c r="B29" s="222" t="s">
        <v>349</v>
      </c>
      <c r="C29" s="222" t="s">
        <v>1176</v>
      </c>
      <c r="D29" s="222" t="s">
        <v>345</v>
      </c>
      <c r="E29" s="223">
        <v>28</v>
      </c>
      <c r="F29" s="223">
        <v>2.1280000000000001</v>
      </c>
      <c r="G29" s="224">
        <v>73</v>
      </c>
      <c r="H29" s="222">
        <v>29</v>
      </c>
      <c r="I29" s="222">
        <v>4</v>
      </c>
      <c r="J29" s="222">
        <v>3810</v>
      </c>
      <c r="K29" s="222" t="s">
        <v>53</v>
      </c>
      <c r="L29" s="222" t="s">
        <v>1176</v>
      </c>
      <c r="M29" s="222" t="s">
        <v>197</v>
      </c>
      <c r="N29" s="90" t="s">
        <v>197</v>
      </c>
      <c r="O29" s="222"/>
      <c r="Q29" s="207" t="str">
        <f t="shared" si="0"/>
        <v>20/3Construction Materials</v>
      </c>
      <c r="R29" s="204" t="s">
        <v>349</v>
      </c>
      <c r="S29" s="204" t="s">
        <v>345</v>
      </c>
      <c r="T29" s="205">
        <v>4.2447999999999997</v>
      </c>
      <c r="U29" s="205">
        <v>6.2251000000000003</v>
      </c>
      <c r="W29" s="245"/>
      <c r="X29" s="252"/>
      <c r="Y29" s="245"/>
      <c r="Z29" s="253"/>
      <c r="AA29" s="245"/>
      <c r="AB29" s="245"/>
      <c r="AC29" s="247"/>
      <c r="AD29" s="245"/>
      <c r="AE29" s="245"/>
      <c r="AF29" s="245"/>
      <c r="AG29" s="252"/>
      <c r="AH29" s="252"/>
      <c r="AI29" s="252"/>
      <c r="AJ29" s="252"/>
      <c r="AL29" s="252"/>
      <c r="AM29" s="252"/>
      <c r="AN29" s="252"/>
      <c r="AO29" s="253"/>
      <c r="AP29" s="253"/>
      <c r="AQ29" s="245"/>
      <c r="AR29" s="252"/>
      <c r="AS29" s="252"/>
      <c r="AT29" s="252"/>
      <c r="AU29" s="252"/>
      <c r="AV29" s="252"/>
      <c r="AW29" s="252"/>
      <c r="AX29" s="252"/>
    </row>
    <row r="30" spans="2:50" ht="12.75" customHeight="1" x14ac:dyDescent="0.3">
      <c r="B30" s="229" t="s">
        <v>349</v>
      </c>
      <c r="C30" s="229" t="s">
        <v>1176</v>
      </c>
      <c r="D30" s="229" t="s">
        <v>351</v>
      </c>
      <c r="E30" s="230">
        <v>1</v>
      </c>
      <c r="F30" s="230">
        <v>1</v>
      </c>
      <c r="G30" s="231">
        <v>73</v>
      </c>
      <c r="H30" s="229">
        <v>33</v>
      </c>
      <c r="I30" s="229">
        <v>4</v>
      </c>
      <c r="J30" s="229">
        <v>3810</v>
      </c>
      <c r="K30" s="229" t="s">
        <v>53</v>
      </c>
      <c r="L30" s="229" t="s">
        <v>1176</v>
      </c>
      <c r="M30" s="229" t="s">
        <v>197</v>
      </c>
      <c r="N30" s="232" t="s">
        <v>197</v>
      </c>
      <c r="O30" s="229"/>
      <c r="Q30" s="203" t="str">
        <f t="shared" si="0"/>
        <v>20/3Domestic Intermodal</v>
      </c>
      <c r="R30" s="204" t="s">
        <v>349</v>
      </c>
      <c r="S30" s="204" t="s">
        <v>351</v>
      </c>
      <c r="T30" s="205">
        <v>4.4884000000000004</v>
      </c>
      <c r="U30" s="205">
        <v>6.3948</v>
      </c>
      <c r="W30" s="245"/>
      <c r="X30" s="252"/>
      <c r="Y30" s="245"/>
      <c r="Z30" s="253"/>
      <c r="AA30" s="245"/>
      <c r="AB30" s="245"/>
      <c r="AC30" s="247"/>
      <c r="AD30" s="245"/>
      <c r="AE30" s="245"/>
      <c r="AF30" s="245"/>
      <c r="AG30" s="252"/>
      <c r="AH30" s="252"/>
      <c r="AI30" s="252"/>
      <c r="AJ30" s="252"/>
      <c r="AL30" s="252"/>
      <c r="AM30" s="252"/>
      <c r="AN30" s="252"/>
      <c r="AO30" s="253"/>
      <c r="AP30" s="253"/>
      <c r="AQ30" s="245"/>
      <c r="AR30" s="252"/>
      <c r="AS30" s="252"/>
      <c r="AT30" s="252"/>
      <c r="AU30" s="252"/>
      <c r="AV30" s="252"/>
      <c r="AW30" s="252"/>
      <c r="AX30" s="252"/>
    </row>
    <row r="31" spans="2:50" ht="12.75" customHeight="1" x14ac:dyDescent="0.3">
      <c r="B31" s="222" t="s">
        <v>349</v>
      </c>
      <c r="C31" s="222" t="s">
        <v>1176</v>
      </c>
      <c r="D31" s="222" t="s">
        <v>352</v>
      </c>
      <c r="E31" s="223">
        <v>1</v>
      </c>
      <c r="F31" s="223">
        <v>1</v>
      </c>
      <c r="G31" s="224">
        <v>73</v>
      </c>
      <c r="H31" s="222">
        <v>78</v>
      </c>
      <c r="I31" s="222">
        <v>4</v>
      </c>
      <c r="J31" s="222">
        <v>3810</v>
      </c>
      <c r="K31" s="222" t="s">
        <v>53</v>
      </c>
      <c r="L31" s="222" t="s">
        <v>1176</v>
      </c>
      <c r="M31" s="222" t="s">
        <v>197</v>
      </c>
      <c r="N31" s="90" t="s">
        <v>197</v>
      </c>
      <c r="O31" s="222"/>
      <c r="Q31" s="203" t="str">
        <f t="shared" si="0"/>
        <v>20/3Mail and Premium Logistics</v>
      </c>
      <c r="R31" s="204" t="s">
        <v>349</v>
      </c>
      <c r="S31" s="204" t="s">
        <v>352</v>
      </c>
      <c r="T31" s="205">
        <v>5.6333000000000002</v>
      </c>
      <c r="U31" s="205">
        <v>8.5962999999999994</v>
      </c>
      <c r="W31" s="245"/>
      <c r="X31" s="252"/>
      <c r="Y31" s="245"/>
      <c r="Z31" s="253"/>
      <c r="AA31" s="245"/>
      <c r="AB31" s="245"/>
      <c r="AC31" s="247"/>
      <c r="AD31" s="245"/>
      <c r="AE31" s="245"/>
      <c r="AF31" s="245"/>
      <c r="AG31" s="252"/>
      <c r="AH31" s="252"/>
      <c r="AI31" s="252"/>
      <c r="AJ31" s="252"/>
    </row>
    <row r="32" spans="2:50" ht="12.75" customHeight="1" x14ac:dyDescent="0.3">
      <c r="B32" s="222" t="s">
        <v>349</v>
      </c>
      <c r="C32" s="222" t="s">
        <v>1176</v>
      </c>
      <c r="D32" s="222" t="s">
        <v>343</v>
      </c>
      <c r="E32" s="223">
        <v>15458</v>
      </c>
      <c r="F32" s="223">
        <v>1173.7180000000001</v>
      </c>
      <c r="G32" s="224">
        <v>73</v>
      </c>
      <c r="H32" s="222">
        <v>25</v>
      </c>
      <c r="I32" s="222">
        <v>4</v>
      </c>
      <c r="J32" s="222">
        <v>3810</v>
      </c>
      <c r="K32" s="222" t="s">
        <v>53</v>
      </c>
      <c r="L32" s="222" t="s">
        <v>1176</v>
      </c>
      <c r="M32" s="222" t="s">
        <v>197</v>
      </c>
      <c r="N32" s="90" t="s">
        <v>197</v>
      </c>
      <c r="O32" s="222"/>
      <c r="Q32" s="203" t="str">
        <f t="shared" si="0"/>
        <v>20/3Other</v>
      </c>
      <c r="R32" s="204" t="s">
        <v>349</v>
      </c>
      <c r="S32" s="204" t="s">
        <v>343</v>
      </c>
      <c r="T32" s="205">
        <v>4.1929999999999996</v>
      </c>
      <c r="U32" s="205">
        <v>6.0606</v>
      </c>
      <c r="W32" s="245"/>
      <c r="X32" s="252"/>
      <c r="Y32" s="245"/>
      <c r="Z32" s="253"/>
      <c r="AA32" s="245"/>
      <c r="AB32" s="245"/>
      <c r="AC32" s="247"/>
      <c r="AD32" s="245"/>
      <c r="AE32" s="245"/>
      <c r="AF32" s="245"/>
      <c r="AG32" s="252"/>
      <c r="AH32" s="252"/>
      <c r="AI32" s="252"/>
      <c r="AJ32" s="252"/>
    </row>
    <row r="33" spans="2:36" ht="12.75" customHeight="1" x14ac:dyDescent="0.3">
      <c r="B33" s="229" t="s">
        <v>349</v>
      </c>
      <c r="C33" s="229" t="s">
        <v>1176</v>
      </c>
      <c r="D33" s="229" t="s">
        <v>353</v>
      </c>
      <c r="E33" s="230">
        <v>1</v>
      </c>
      <c r="F33" s="230">
        <v>1</v>
      </c>
      <c r="G33" s="231">
        <v>73</v>
      </c>
      <c r="H33" s="229">
        <v>25</v>
      </c>
      <c r="I33" s="229">
        <v>4</v>
      </c>
      <c r="J33" s="229">
        <v>3810</v>
      </c>
      <c r="K33" s="229" t="s">
        <v>53</v>
      </c>
      <c r="L33" s="229" t="s">
        <v>1176</v>
      </c>
      <c r="M33" s="229" t="s">
        <v>197</v>
      </c>
      <c r="N33" s="232" t="s">
        <v>197</v>
      </c>
      <c r="O33" s="229"/>
      <c r="Q33" s="203" t="str">
        <f t="shared" si="0"/>
        <v>20/3Steel</v>
      </c>
      <c r="R33" s="204" t="s">
        <v>349</v>
      </c>
      <c r="S33" s="204" t="s">
        <v>353</v>
      </c>
      <c r="T33" s="205">
        <v>4.1929999999999996</v>
      </c>
      <c r="U33" s="205">
        <v>6.0606</v>
      </c>
      <c r="W33" s="245"/>
      <c r="X33" s="245"/>
      <c r="Y33" s="245"/>
      <c r="Z33" s="253"/>
      <c r="AA33" s="245"/>
      <c r="AB33" s="245"/>
      <c r="AC33" s="247"/>
      <c r="AD33" s="245"/>
      <c r="AE33" s="245"/>
      <c r="AF33" s="245"/>
      <c r="AG33" s="252"/>
      <c r="AH33" s="252"/>
      <c r="AI33" s="252"/>
      <c r="AJ33" s="252"/>
    </row>
    <row r="34" spans="2:36" ht="12.75" customHeight="1" x14ac:dyDescent="0.3">
      <c r="B34" s="222" t="s">
        <v>357</v>
      </c>
      <c r="C34" s="222" t="s">
        <v>1176</v>
      </c>
      <c r="D34" s="222" t="s">
        <v>347</v>
      </c>
      <c r="E34" s="223">
        <v>1</v>
      </c>
      <c r="F34" s="223">
        <v>1</v>
      </c>
      <c r="G34" s="224">
        <v>73</v>
      </c>
      <c r="H34" s="222">
        <v>24</v>
      </c>
      <c r="I34" s="222">
        <v>4</v>
      </c>
      <c r="J34" s="222">
        <v>3810</v>
      </c>
      <c r="K34" s="222" t="s">
        <v>53</v>
      </c>
      <c r="L34" s="222" t="s">
        <v>1176</v>
      </c>
      <c r="M34" s="222" t="s">
        <v>197</v>
      </c>
      <c r="N34" s="90" t="s">
        <v>197</v>
      </c>
      <c r="O34" s="222"/>
      <c r="Q34" s="203" t="str">
        <f t="shared" si="0"/>
        <v>20/9Coal ESI</v>
      </c>
      <c r="R34" s="204" t="s">
        <v>357</v>
      </c>
      <c r="S34" s="204" t="s">
        <v>347</v>
      </c>
      <c r="T34" s="205">
        <v>4.1338999999999997</v>
      </c>
      <c r="U34" s="205">
        <v>6.0204000000000004</v>
      </c>
      <c r="W34" s="245"/>
      <c r="X34" s="252"/>
      <c r="Y34" s="245"/>
      <c r="Z34" s="253"/>
      <c r="AA34" s="245"/>
      <c r="AB34" s="245"/>
      <c r="AC34" s="247"/>
      <c r="AD34" s="245"/>
      <c r="AE34" s="245"/>
      <c r="AF34" s="245"/>
      <c r="AG34" s="252"/>
      <c r="AH34" s="252"/>
      <c r="AI34" s="252"/>
      <c r="AJ34" s="252"/>
    </row>
    <row r="35" spans="2:36" ht="12.75" customHeight="1" x14ac:dyDescent="0.3">
      <c r="B35" s="222" t="s">
        <v>357</v>
      </c>
      <c r="C35" s="222" t="s">
        <v>1176</v>
      </c>
      <c r="D35" s="222" t="s">
        <v>345</v>
      </c>
      <c r="E35" s="223">
        <v>28</v>
      </c>
      <c r="F35" s="223">
        <v>2.0720000000000001</v>
      </c>
      <c r="G35" s="224">
        <v>73</v>
      </c>
      <c r="H35" s="222">
        <v>29</v>
      </c>
      <c r="I35" s="222">
        <v>4</v>
      </c>
      <c r="J35" s="222">
        <v>3810</v>
      </c>
      <c r="K35" s="222" t="s">
        <v>53</v>
      </c>
      <c r="L35" s="222" t="s">
        <v>1176</v>
      </c>
      <c r="M35" s="222" t="s">
        <v>197</v>
      </c>
      <c r="N35" s="90" t="s">
        <v>197</v>
      </c>
      <c r="O35" s="222"/>
      <c r="Q35" s="203" t="str">
        <f t="shared" si="0"/>
        <v>20/9Construction Materials</v>
      </c>
      <c r="R35" s="204" t="s">
        <v>357</v>
      </c>
      <c r="S35" s="204" t="s">
        <v>345</v>
      </c>
      <c r="T35" s="205">
        <v>4.2324999999999999</v>
      </c>
      <c r="U35" s="205">
        <v>6.2251000000000003</v>
      </c>
      <c r="W35" s="245"/>
      <c r="X35" s="252"/>
      <c r="Y35" s="245"/>
      <c r="Z35" s="253"/>
      <c r="AA35" s="245"/>
      <c r="AB35" s="245"/>
      <c r="AC35" s="247"/>
      <c r="AD35" s="245"/>
      <c r="AE35" s="245"/>
      <c r="AF35" s="245"/>
      <c r="AG35" s="252"/>
      <c r="AH35" s="252"/>
      <c r="AI35" s="252"/>
      <c r="AJ35" s="252"/>
    </row>
    <row r="36" spans="2:36" ht="12.75" customHeight="1" x14ac:dyDescent="0.3">
      <c r="B36" s="222" t="s">
        <v>357</v>
      </c>
      <c r="C36" s="222" t="s">
        <v>1176</v>
      </c>
      <c r="D36" s="222" t="s">
        <v>356</v>
      </c>
      <c r="E36" s="223">
        <v>1</v>
      </c>
      <c r="F36" s="223">
        <v>1</v>
      </c>
      <c r="G36" s="224">
        <v>73</v>
      </c>
      <c r="H36" s="222">
        <v>27</v>
      </c>
      <c r="I36" s="222">
        <v>4</v>
      </c>
      <c r="J36" s="222">
        <v>3810</v>
      </c>
      <c r="K36" s="222" t="s">
        <v>53</v>
      </c>
      <c r="L36" s="222" t="s">
        <v>1176</v>
      </c>
      <c r="M36" s="222" t="s">
        <v>197</v>
      </c>
      <c r="N36" s="90" t="s">
        <v>197</v>
      </c>
      <c r="O36" s="222"/>
      <c r="Q36" s="203" t="str">
        <f t="shared" si="0"/>
        <v>20/9Enterprise</v>
      </c>
      <c r="R36" s="204" t="s">
        <v>357</v>
      </c>
      <c r="S36" s="204" t="s">
        <v>356</v>
      </c>
      <c r="T36" s="205">
        <v>4.3620999999999999</v>
      </c>
      <c r="U36" s="205">
        <v>6.1421999999999999</v>
      </c>
      <c r="W36" s="245"/>
      <c r="X36" s="252"/>
      <c r="Y36" s="245"/>
      <c r="Z36" s="253"/>
      <c r="AA36" s="245"/>
      <c r="AB36" s="245"/>
      <c r="AC36" s="247"/>
      <c r="AD36" s="245"/>
      <c r="AE36" s="245"/>
      <c r="AF36" s="245"/>
      <c r="AG36" s="252"/>
      <c r="AH36" s="252"/>
      <c r="AI36" s="252"/>
      <c r="AJ36" s="252"/>
    </row>
    <row r="37" spans="2:36" ht="12.75" customHeight="1" x14ac:dyDescent="0.3">
      <c r="B37" s="222" t="s">
        <v>357</v>
      </c>
      <c r="C37" s="222" t="s">
        <v>1176</v>
      </c>
      <c r="D37" s="222" t="s">
        <v>343</v>
      </c>
      <c r="E37" s="223">
        <v>10126</v>
      </c>
      <c r="F37" s="223">
        <v>749.18500000000006</v>
      </c>
      <c r="G37" s="224">
        <v>73</v>
      </c>
      <c r="H37" s="222">
        <v>25</v>
      </c>
      <c r="I37" s="222">
        <v>4</v>
      </c>
      <c r="J37" s="222">
        <v>3810</v>
      </c>
      <c r="K37" s="222" t="s">
        <v>53</v>
      </c>
      <c r="L37" s="222" t="s">
        <v>1176</v>
      </c>
      <c r="M37" s="222" t="s">
        <v>197</v>
      </c>
      <c r="N37" s="90" t="s">
        <v>197</v>
      </c>
      <c r="O37" s="222"/>
      <c r="Q37" s="203" t="str">
        <f t="shared" si="0"/>
        <v>20/9Other</v>
      </c>
      <c r="R37" s="204" t="s">
        <v>357</v>
      </c>
      <c r="S37" s="204" t="s">
        <v>343</v>
      </c>
      <c r="T37" s="205">
        <v>4.1806000000000001</v>
      </c>
      <c r="U37" s="205">
        <v>6.0606</v>
      </c>
      <c r="W37" s="245"/>
      <c r="X37" s="252"/>
      <c r="Y37" s="245"/>
      <c r="Z37" s="253"/>
      <c r="AA37" s="245"/>
      <c r="AB37" s="245"/>
      <c r="AC37" s="247"/>
      <c r="AD37" s="245"/>
      <c r="AE37" s="245"/>
      <c r="AF37" s="245"/>
      <c r="AG37" s="252"/>
      <c r="AH37" s="252"/>
      <c r="AI37" s="252"/>
      <c r="AJ37" s="252"/>
    </row>
    <row r="38" spans="2:36" ht="12.75" customHeight="1" x14ac:dyDescent="0.3">
      <c r="B38" s="222" t="s">
        <v>198</v>
      </c>
      <c r="C38" s="222" t="s">
        <v>1176</v>
      </c>
      <c r="D38" s="222" t="s">
        <v>343</v>
      </c>
      <c r="E38" s="223">
        <v>1</v>
      </c>
      <c r="F38" s="223">
        <v>1</v>
      </c>
      <c r="G38" s="224">
        <v>74</v>
      </c>
      <c r="H38" s="222">
        <v>25</v>
      </c>
      <c r="I38" s="222">
        <v>4</v>
      </c>
      <c r="J38" s="222">
        <v>3500</v>
      </c>
      <c r="K38" s="222" t="s">
        <v>53</v>
      </c>
      <c r="L38" s="222" t="s">
        <v>1176</v>
      </c>
      <c r="M38" s="222" t="s">
        <v>197</v>
      </c>
      <c r="N38" s="90" t="s">
        <v>197</v>
      </c>
      <c r="O38" s="222"/>
      <c r="Q38" s="203" t="str">
        <f t="shared" si="0"/>
        <v>25/3Other</v>
      </c>
      <c r="R38" s="204" t="s">
        <v>198</v>
      </c>
      <c r="S38" s="204" t="s">
        <v>343</v>
      </c>
      <c r="T38" s="205">
        <v>4.1661999999999999</v>
      </c>
      <c r="U38" s="205">
        <v>6.0678999999999998</v>
      </c>
      <c r="W38" s="245"/>
      <c r="X38" s="252"/>
      <c r="Y38" s="245"/>
      <c r="Z38" s="253"/>
      <c r="AA38" s="245"/>
      <c r="AB38" s="245"/>
      <c r="AC38" s="247"/>
      <c r="AD38" s="245"/>
      <c r="AE38" s="245"/>
      <c r="AF38" s="245"/>
      <c r="AG38" s="252"/>
      <c r="AH38" s="252"/>
      <c r="AI38" s="252"/>
      <c r="AJ38" s="252"/>
    </row>
    <row r="39" spans="2:36" ht="12.75" customHeight="1" x14ac:dyDescent="0.3">
      <c r="B39" s="222" t="s">
        <v>344</v>
      </c>
      <c r="C39" s="222" t="s">
        <v>1176</v>
      </c>
      <c r="D39" s="222" t="s">
        <v>343</v>
      </c>
      <c r="E39" s="223">
        <v>244</v>
      </c>
      <c r="F39" s="223">
        <v>18.178000000000001</v>
      </c>
      <c r="G39" s="224">
        <v>73</v>
      </c>
      <c r="H39" s="222">
        <v>25</v>
      </c>
      <c r="I39" s="222">
        <v>4</v>
      </c>
      <c r="J39" s="222">
        <v>3500</v>
      </c>
      <c r="K39" s="222" t="s">
        <v>53</v>
      </c>
      <c r="L39" s="222" t="s">
        <v>1176</v>
      </c>
      <c r="M39" s="222" t="s">
        <v>197</v>
      </c>
      <c r="N39" s="90" t="s">
        <v>197</v>
      </c>
      <c r="O39" s="222"/>
      <c r="Q39" s="203" t="str">
        <f t="shared" si="0"/>
        <v>26/1Other</v>
      </c>
      <c r="R39" s="204" t="s">
        <v>344</v>
      </c>
      <c r="S39" s="204" t="s">
        <v>343</v>
      </c>
      <c r="T39" s="205">
        <v>4.1593</v>
      </c>
      <c r="U39" s="205">
        <v>6.0468000000000002</v>
      </c>
      <c r="W39" s="245"/>
      <c r="X39" s="252"/>
      <c r="Y39" s="245"/>
      <c r="Z39" s="253"/>
      <c r="AA39" s="245"/>
      <c r="AB39" s="245"/>
      <c r="AC39" s="247"/>
      <c r="AD39" s="245"/>
      <c r="AE39" s="245"/>
      <c r="AF39" s="245"/>
      <c r="AG39" s="252"/>
      <c r="AH39" s="252"/>
      <c r="AI39" s="252"/>
      <c r="AJ39" s="252"/>
    </row>
    <row r="40" spans="2:36" ht="12.75" customHeight="1" x14ac:dyDescent="0.3">
      <c r="B40" s="222" t="s">
        <v>196</v>
      </c>
      <c r="C40" s="222" t="s">
        <v>1176</v>
      </c>
      <c r="D40" s="222" t="s">
        <v>345</v>
      </c>
      <c r="E40" s="223">
        <v>1</v>
      </c>
      <c r="F40" s="223">
        <v>1</v>
      </c>
      <c r="G40" s="224">
        <v>107</v>
      </c>
      <c r="H40" s="222">
        <v>29</v>
      </c>
      <c r="I40" s="222">
        <v>6</v>
      </c>
      <c r="J40" s="222">
        <v>3370</v>
      </c>
      <c r="K40" s="222" t="s">
        <v>54</v>
      </c>
      <c r="L40" s="222" t="s">
        <v>1176</v>
      </c>
      <c r="M40" s="222" t="s">
        <v>197</v>
      </c>
      <c r="N40" s="90" t="s">
        <v>197</v>
      </c>
      <c r="O40" s="222"/>
      <c r="Q40" s="206" t="str">
        <f t="shared" si="0"/>
        <v>31/1Construction Materials</v>
      </c>
      <c r="R40" s="204" t="s">
        <v>196</v>
      </c>
      <c r="S40" s="204" t="s">
        <v>345</v>
      </c>
      <c r="T40" s="205">
        <v>4.0885999999999996</v>
      </c>
      <c r="U40" s="205">
        <v>5.8902000000000001</v>
      </c>
      <c r="W40" s="245"/>
      <c r="X40" s="252"/>
      <c r="Y40" s="245"/>
      <c r="Z40" s="253"/>
      <c r="AA40" s="245"/>
      <c r="AB40" s="245"/>
      <c r="AC40" s="247"/>
      <c r="AD40" s="245"/>
      <c r="AE40" s="245"/>
      <c r="AF40" s="245"/>
      <c r="AG40" s="252"/>
      <c r="AH40" s="252"/>
      <c r="AI40" s="252"/>
      <c r="AJ40" s="252"/>
    </row>
    <row r="41" spans="2:36" ht="12.75" customHeight="1" x14ac:dyDescent="0.3">
      <c r="B41" s="222" t="s">
        <v>196</v>
      </c>
      <c r="C41" s="222" t="s">
        <v>1176</v>
      </c>
      <c r="D41" s="222" t="s">
        <v>343</v>
      </c>
      <c r="E41" s="223">
        <v>2091</v>
      </c>
      <c r="F41" s="223">
        <v>225.643</v>
      </c>
      <c r="G41" s="224">
        <v>107</v>
      </c>
      <c r="H41" s="222">
        <v>25</v>
      </c>
      <c r="I41" s="222">
        <v>6</v>
      </c>
      <c r="J41" s="222">
        <v>3370</v>
      </c>
      <c r="K41" s="222" t="s">
        <v>54</v>
      </c>
      <c r="L41" s="222" t="s">
        <v>1176</v>
      </c>
      <c r="M41" s="222" t="s">
        <v>197</v>
      </c>
      <c r="N41" s="90" t="s">
        <v>197</v>
      </c>
      <c r="O41" s="222"/>
      <c r="Q41" s="203" t="str">
        <f t="shared" si="0"/>
        <v>31/1Other</v>
      </c>
      <c r="R41" s="204" t="s">
        <v>196</v>
      </c>
      <c r="S41" s="204" t="s">
        <v>343</v>
      </c>
      <c r="T41" s="205">
        <v>4.0419</v>
      </c>
      <c r="U41" s="205">
        <v>5.7413999999999996</v>
      </c>
      <c r="W41" s="245"/>
      <c r="X41" s="252"/>
      <c r="Y41" s="245"/>
      <c r="Z41" s="253"/>
      <c r="AA41" s="245"/>
      <c r="AB41" s="245"/>
      <c r="AC41" s="247"/>
      <c r="AD41" s="245"/>
      <c r="AE41" s="245"/>
      <c r="AF41" s="245"/>
      <c r="AG41" s="252"/>
      <c r="AH41" s="252"/>
      <c r="AI41" s="252"/>
      <c r="AJ41" s="252"/>
    </row>
    <row r="42" spans="2:36" ht="12.75" customHeight="1" x14ac:dyDescent="0.3">
      <c r="B42" s="222" t="s">
        <v>362</v>
      </c>
      <c r="C42" s="222" t="s">
        <v>1176</v>
      </c>
      <c r="D42" s="222" t="s">
        <v>343</v>
      </c>
      <c r="E42" s="223">
        <v>8998</v>
      </c>
      <c r="F42" s="223">
        <v>979.6880000000001</v>
      </c>
      <c r="G42" s="224">
        <v>107</v>
      </c>
      <c r="H42" s="222">
        <v>25</v>
      </c>
      <c r="I42" s="222">
        <v>6</v>
      </c>
      <c r="J42" s="222">
        <v>3370</v>
      </c>
      <c r="K42" s="222" t="s">
        <v>54</v>
      </c>
      <c r="L42" s="222" t="s">
        <v>1176</v>
      </c>
      <c r="M42" s="222" t="s">
        <v>197</v>
      </c>
      <c r="N42" s="90" t="s">
        <v>197</v>
      </c>
      <c r="O42" s="222"/>
      <c r="Q42" s="207" t="str">
        <f t="shared" si="0"/>
        <v>31/4Other</v>
      </c>
      <c r="R42" s="204" t="s">
        <v>362</v>
      </c>
      <c r="S42" s="204" t="s">
        <v>343</v>
      </c>
      <c r="T42" s="205">
        <v>4.0419</v>
      </c>
      <c r="U42" s="205">
        <v>5.7413999999999996</v>
      </c>
      <c r="W42" s="245"/>
      <c r="X42" s="252"/>
      <c r="Y42" s="245"/>
      <c r="Z42" s="253"/>
      <c r="AA42" s="245"/>
      <c r="AB42" s="245"/>
      <c r="AC42" s="247"/>
      <c r="AD42" s="245"/>
      <c r="AE42" s="245"/>
      <c r="AF42" s="245"/>
      <c r="AG42" s="252"/>
      <c r="AH42" s="252"/>
      <c r="AI42" s="252"/>
      <c r="AJ42" s="252"/>
    </row>
    <row r="43" spans="2:36" ht="12.75" customHeight="1" x14ac:dyDescent="0.3">
      <c r="B43" s="222" t="s">
        <v>363</v>
      </c>
      <c r="C43" s="222" t="s">
        <v>1176</v>
      </c>
      <c r="D43" s="222" t="s">
        <v>347</v>
      </c>
      <c r="E43" s="223">
        <v>1</v>
      </c>
      <c r="F43" s="223">
        <v>1</v>
      </c>
      <c r="G43" s="224">
        <v>107</v>
      </c>
      <c r="H43" s="222">
        <v>24</v>
      </c>
      <c r="I43" s="222">
        <v>6</v>
      </c>
      <c r="J43" s="222">
        <v>3370</v>
      </c>
      <c r="K43" s="222" t="s">
        <v>54</v>
      </c>
      <c r="L43" s="222" t="s">
        <v>1176</v>
      </c>
      <c r="M43" s="222" t="s">
        <v>197</v>
      </c>
      <c r="N43" s="90" t="s">
        <v>197</v>
      </c>
      <c r="O43" s="222"/>
      <c r="Q43" s="203" t="str">
        <f t="shared" si="0"/>
        <v>31/6Coal ESI</v>
      </c>
      <c r="R43" s="204" t="s">
        <v>363</v>
      </c>
      <c r="S43" s="204" t="s">
        <v>347</v>
      </c>
      <c r="T43" s="205">
        <v>3.9980000000000002</v>
      </c>
      <c r="U43" s="205">
        <v>5.7050999999999998</v>
      </c>
      <c r="W43" s="245"/>
      <c r="X43" s="252"/>
      <c r="Y43" s="245"/>
      <c r="Z43" s="253"/>
      <c r="AA43" s="245"/>
      <c r="AB43" s="245"/>
      <c r="AC43" s="247"/>
      <c r="AD43" s="245"/>
      <c r="AE43" s="245"/>
      <c r="AF43" s="245"/>
      <c r="AG43" s="252"/>
      <c r="AH43" s="252"/>
      <c r="AI43" s="252"/>
      <c r="AJ43" s="252"/>
    </row>
    <row r="44" spans="2:36" ht="12.75" customHeight="1" x14ac:dyDescent="0.3">
      <c r="B44" s="222" t="s">
        <v>363</v>
      </c>
      <c r="C44" s="222" t="s">
        <v>1176</v>
      </c>
      <c r="D44" s="222" t="s">
        <v>364</v>
      </c>
      <c r="E44" s="223">
        <v>1</v>
      </c>
      <c r="F44" s="223">
        <v>1</v>
      </c>
      <c r="G44" s="224">
        <v>107</v>
      </c>
      <c r="H44" s="222">
        <v>25</v>
      </c>
      <c r="I44" s="222">
        <v>6</v>
      </c>
      <c r="J44" s="222">
        <v>3370</v>
      </c>
      <c r="K44" s="222" t="s">
        <v>54</v>
      </c>
      <c r="L44" s="222" t="s">
        <v>1176</v>
      </c>
      <c r="M44" s="222" t="s">
        <v>197</v>
      </c>
      <c r="N44" s="90" t="s">
        <v>197</v>
      </c>
      <c r="O44" s="222"/>
      <c r="Q44" s="203" t="str">
        <f t="shared" si="0"/>
        <v>31/6Coal Other</v>
      </c>
      <c r="R44" s="204" t="s">
        <v>363</v>
      </c>
      <c r="S44" s="204" t="s">
        <v>364</v>
      </c>
      <c r="T44" s="205">
        <v>4.0419</v>
      </c>
      <c r="U44" s="205">
        <v>5.7413999999999996</v>
      </c>
      <c r="W44" s="245"/>
      <c r="X44" s="252"/>
      <c r="Y44" s="245"/>
      <c r="Z44" s="253"/>
      <c r="AA44" s="245"/>
      <c r="AB44" s="245"/>
      <c r="AC44" s="247"/>
      <c r="AD44" s="245"/>
      <c r="AE44" s="245"/>
      <c r="AF44" s="245"/>
      <c r="AG44" s="252"/>
      <c r="AH44" s="252"/>
      <c r="AI44" s="252"/>
      <c r="AJ44" s="252"/>
    </row>
    <row r="45" spans="2:36" ht="12.75" customHeight="1" x14ac:dyDescent="0.3">
      <c r="B45" s="222" t="s">
        <v>363</v>
      </c>
      <c r="C45" s="222" t="s">
        <v>1176</v>
      </c>
      <c r="D45" s="222" t="s">
        <v>343</v>
      </c>
      <c r="E45" s="223">
        <v>1</v>
      </c>
      <c r="F45" s="223">
        <v>1</v>
      </c>
      <c r="G45" s="224">
        <v>107</v>
      </c>
      <c r="H45" s="222">
        <v>25</v>
      </c>
      <c r="I45" s="222">
        <v>6</v>
      </c>
      <c r="J45" s="222">
        <v>3370</v>
      </c>
      <c r="K45" s="222" t="s">
        <v>54</v>
      </c>
      <c r="L45" s="222" t="s">
        <v>1176</v>
      </c>
      <c r="M45" s="222" t="s">
        <v>197</v>
      </c>
      <c r="N45" s="90" t="s">
        <v>197</v>
      </c>
      <c r="O45" s="222"/>
      <c r="Q45" s="203" t="str">
        <f t="shared" si="0"/>
        <v>31/6Other</v>
      </c>
      <c r="R45" s="204" t="s">
        <v>363</v>
      </c>
      <c r="S45" s="204" t="s">
        <v>343</v>
      </c>
      <c r="T45" s="205">
        <v>4.0419</v>
      </c>
      <c r="U45" s="205">
        <v>5.7413999999999996</v>
      </c>
      <c r="W45" s="245"/>
      <c r="X45" s="252"/>
      <c r="Y45" s="245"/>
      <c r="Z45" s="253"/>
      <c r="AA45" s="245"/>
      <c r="AB45" s="245"/>
      <c r="AC45" s="247"/>
      <c r="AD45" s="245"/>
      <c r="AE45" s="245"/>
      <c r="AF45" s="245"/>
      <c r="AG45" s="252"/>
      <c r="AH45" s="252"/>
      <c r="AI45" s="252"/>
      <c r="AJ45" s="252"/>
    </row>
    <row r="46" spans="2:36" ht="12.75" customHeight="1" x14ac:dyDescent="0.3">
      <c r="B46" s="222" t="s">
        <v>365</v>
      </c>
      <c r="C46" s="222" t="s">
        <v>1176</v>
      </c>
      <c r="D46" s="222" t="s">
        <v>343</v>
      </c>
      <c r="E46" s="223">
        <v>895</v>
      </c>
      <c r="F46" s="223">
        <v>69.81</v>
      </c>
      <c r="G46" s="224">
        <v>76</v>
      </c>
      <c r="H46" s="222">
        <v>25</v>
      </c>
      <c r="I46" s="222">
        <v>4</v>
      </c>
      <c r="J46" s="222">
        <v>3500</v>
      </c>
      <c r="K46" s="222" t="s">
        <v>53</v>
      </c>
      <c r="L46" s="222" t="s">
        <v>1176</v>
      </c>
      <c r="M46" s="222" t="s">
        <v>197</v>
      </c>
      <c r="N46" s="90" t="s">
        <v>197</v>
      </c>
      <c r="O46" s="222"/>
      <c r="Q46" s="203" t="str">
        <f t="shared" si="0"/>
        <v>33/0Other</v>
      </c>
      <c r="R46" s="204" t="s">
        <v>365</v>
      </c>
      <c r="S46" s="204" t="s">
        <v>343</v>
      </c>
      <c r="T46" s="205">
        <v>3.8814000000000002</v>
      </c>
      <c r="U46" s="205">
        <v>6.1189</v>
      </c>
      <c r="W46" s="245"/>
      <c r="X46" s="252"/>
      <c r="Y46" s="245"/>
      <c r="Z46" s="253"/>
      <c r="AA46" s="245"/>
      <c r="AB46" s="245"/>
      <c r="AC46" s="247"/>
      <c r="AD46" s="245"/>
      <c r="AE46" s="245"/>
      <c r="AF46" s="245"/>
      <c r="AG46" s="252"/>
      <c r="AH46" s="252"/>
      <c r="AI46" s="252"/>
      <c r="AJ46" s="252"/>
    </row>
    <row r="47" spans="2:36" ht="12.75" customHeight="1" x14ac:dyDescent="0.3">
      <c r="B47" s="222" t="s">
        <v>255</v>
      </c>
      <c r="C47" s="222" t="s">
        <v>1176</v>
      </c>
      <c r="D47" s="222" t="s">
        <v>343</v>
      </c>
      <c r="E47" s="223">
        <v>1</v>
      </c>
      <c r="F47" s="223">
        <v>1</v>
      </c>
      <c r="G47" s="224">
        <v>76</v>
      </c>
      <c r="H47" s="222">
        <v>25</v>
      </c>
      <c r="I47" s="222">
        <v>6</v>
      </c>
      <c r="J47" s="222">
        <v>3500</v>
      </c>
      <c r="K47" s="222" t="s">
        <v>53</v>
      </c>
      <c r="L47" s="222" t="s">
        <v>1176</v>
      </c>
      <c r="M47" s="222" t="s">
        <v>197</v>
      </c>
      <c r="N47" s="90" t="s">
        <v>197</v>
      </c>
      <c r="O47" s="222"/>
      <c r="Q47" s="203" t="str">
        <f t="shared" si="0"/>
        <v>33/2Other</v>
      </c>
      <c r="R47" s="204" t="s">
        <v>255</v>
      </c>
      <c r="S47" s="204" t="s">
        <v>343</v>
      </c>
      <c r="T47" s="205">
        <v>3.4565999999999999</v>
      </c>
      <c r="U47" s="205">
        <v>4.8316999999999997</v>
      </c>
      <c r="W47" s="245"/>
      <c r="X47" s="252"/>
      <c r="Y47" s="245"/>
      <c r="Z47" s="253"/>
      <c r="AA47" s="245"/>
      <c r="AB47" s="245"/>
      <c r="AC47" s="247"/>
      <c r="AD47" s="245"/>
      <c r="AE47" s="245"/>
      <c r="AF47" s="245"/>
      <c r="AG47" s="252"/>
      <c r="AH47" s="252"/>
      <c r="AI47" s="252"/>
      <c r="AJ47" s="252"/>
    </row>
    <row r="48" spans="2:36" ht="12.75" customHeight="1" x14ac:dyDescent="0.3">
      <c r="B48" s="222" t="s">
        <v>366</v>
      </c>
      <c r="C48" s="222" t="s">
        <v>1176</v>
      </c>
      <c r="D48" s="222" t="s">
        <v>374</v>
      </c>
      <c r="E48" s="223">
        <v>1</v>
      </c>
      <c r="F48" s="223">
        <v>1</v>
      </c>
      <c r="G48" s="224">
        <v>105</v>
      </c>
      <c r="H48" s="222">
        <v>34</v>
      </c>
      <c r="I48" s="222">
        <v>6</v>
      </c>
      <c r="J48" s="222">
        <v>3238</v>
      </c>
      <c r="K48" s="222" t="s">
        <v>54</v>
      </c>
      <c r="L48" s="222" t="s">
        <v>1176</v>
      </c>
      <c r="M48" s="222" t="s">
        <v>197</v>
      </c>
      <c r="N48" s="90" t="s">
        <v>197</v>
      </c>
      <c r="O48" s="222"/>
      <c r="Q48" s="203" t="str">
        <f t="shared" si="0"/>
        <v>37/0Biomass</v>
      </c>
      <c r="R48" s="204" t="s">
        <v>366</v>
      </c>
      <c r="S48" s="204" t="s">
        <v>374</v>
      </c>
      <c r="T48" s="205">
        <v>4.13</v>
      </c>
      <c r="U48" s="205">
        <v>6.0407999999999999</v>
      </c>
      <c r="W48" s="245"/>
      <c r="X48" s="252"/>
      <c r="Y48" s="245"/>
      <c r="Z48" s="253"/>
      <c r="AA48" s="245"/>
      <c r="AB48" s="245"/>
      <c r="AC48" s="247"/>
      <c r="AD48" s="245"/>
      <c r="AE48" s="245"/>
      <c r="AF48" s="245"/>
      <c r="AG48" s="252"/>
      <c r="AH48" s="252"/>
      <c r="AI48" s="252"/>
      <c r="AJ48" s="252"/>
    </row>
    <row r="49" spans="2:36" ht="12.75" customHeight="1" x14ac:dyDescent="0.3">
      <c r="B49" s="222" t="s">
        <v>366</v>
      </c>
      <c r="C49" s="222" t="s">
        <v>1176</v>
      </c>
      <c r="D49" s="222" t="s">
        <v>350</v>
      </c>
      <c r="E49" s="223">
        <v>1</v>
      </c>
      <c r="F49" s="223">
        <v>1</v>
      </c>
      <c r="G49" s="224">
        <v>105</v>
      </c>
      <c r="H49" s="222">
        <v>16</v>
      </c>
      <c r="I49" s="222">
        <v>6</v>
      </c>
      <c r="J49" s="222">
        <v>3238</v>
      </c>
      <c r="K49" s="222" t="s">
        <v>54</v>
      </c>
      <c r="L49" s="222" t="s">
        <v>1176</v>
      </c>
      <c r="M49" s="222" t="s">
        <v>197</v>
      </c>
      <c r="N49" s="90" t="s">
        <v>197</v>
      </c>
      <c r="O49" s="222"/>
      <c r="Q49" s="203" t="str">
        <f t="shared" si="0"/>
        <v>37/0Chemicals</v>
      </c>
      <c r="R49" s="204" t="s">
        <v>366</v>
      </c>
      <c r="S49" s="204" t="s">
        <v>350</v>
      </c>
      <c r="T49" s="205">
        <v>3.9312999999999998</v>
      </c>
      <c r="U49" s="205">
        <v>5.4111000000000002</v>
      </c>
      <c r="W49" s="245"/>
      <c r="X49" s="245"/>
      <c r="Y49" s="245"/>
      <c r="Z49" s="253"/>
      <c r="AA49" s="245"/>
      <c r="AB49" s="245"/>
      <c r="AC49" s="247"/>
      <c r="AD49" s="245"/>
      <c r="AE49" s="245"/>
      <c r="AF49" s="245"/>
      <c r="AG49" s="252"/>
      <c r="AH49" s="252"/>
      <c r="AI49" s="252"/>
      <c r="AJ49" s="252"/>
    </row>
    <row r="50" spans="2:36" ht="12.75" customHeight="1" x14ac:dyDescent="0.3">
      <c r="B50" s="229" t="s">
        <v>366</v>
      </c>
      <c r="C50" s="229" t="s">
        <v>1176</v>
      </c>
      <c r="D50" s="229" t="s">
        <v>347</v>
      </c>
      <c r="E50" s="230">
        <v>1</v>
      </c>
      <c r="F50" s="230">
        <v>1</v>
      </c>
      <c r="G50" s="231">
        <v>105</v>
      </c>
      <c r="H50" s="229">
        <v>24</v>
      </c>
      <c r="I50" s="229">
        <v>6</v>
      </c>
      <c r="J50" s="229">
        <v>3238</v>
      </c>
      <c r="K50" s="229" t="s">
        <v>54</v>
      </c>
      <c r="L50" s="229" t="s">
        <v>1176</v>
      </c>
      <c r="M50" s="229" t="s">
        <v>197</v>
      </c>
      <c r="N50" s="232" t="s">
        <v>197</v>
      </c>
      <c r="O50" s="229"/>
      <c r="Q50" s="203" t="str">
        <f t="shared" si="0"/>
        <v>37/0Coal ESI</v>
      </c>
      <c r="R50" s="204" t="s">
        <v>366</v>
      </c>
      <c r="S50" s="204" t="s">
        <v>347</v>
      </c>
      <c r="T50" s="205">
        <v>3.9845000000000002</v>
      </c>
      <c r="U50" s="205">
        <v>5.6783999999999999</v>
      </c>
      <c r="W50" s="245"/>
      <c r="X50" s="245"/>
      <c r="Y50" s="245"/>
      <c r="Z50" s="253"/>
      <c r="AA50" s="245"/>
      <c r="AB50" s="245"/>
      <c r="AC50" s="247"/>
      <c r="AD50" s="245"/>
      <c r="AE50" s="245"/>
      <c r="AF50" s="245"/>
      <c r="AG50" s="252"/>
      <c r="AH50" s="252"/>
      <c r="AI50" s="252"/>
      <c r="AJ50" s="252"/>
    </row>
    <row r="51" spans="2:36" ht="12.75" customHeight="1" x14ac:dyDescent="0.3">
      <c r="B51" s="222" t="s">
        <v>366</v>
      </c>
      <c r="C51" s="222" t="s">
        <v>1176</v>
      </c>
      <c r="D51" s="222" t="s">
        <v>364</v>
      </c>
      <c r="E51" s="223">
        <v>1</v>
      </c>
      <c r="F51" s="223">
        <v>1</v>
      </c>
      <c r="G51" s="224">
        <v>105</v>
      </c>
      <c r="H51" s="222">
        <v>25</v>
      </c>
      <c r="I51" s="222">
        <v>6</v>
      </c>
      <c r="J51" s="222">
        <v>3238</v>
      </c>
      <c r="K51" s="222" t="s">
        <v>54</v>
      </c>
      <c r="L51" s="222" t="s">
        <v>1176</v>
      </c>
      <c r="M51" s="222" t="s">
        <v>197</v>
      </c>
      <c r="N51" s="90" t="s">
        <v>197</v>
      </c>
      <c r="O51" s="222"/>
      <c r="Q51" s="203" t="str">
        <f t="shared" si="0"/>
        <v>37/0Coal Other</v>
      </c>
      <c r="R51" s="204" t="s">
        <v>366</v>
      </c>
      <c r="S51" s="204" t="s">
        <v>364</v>
      </c>
      <c r="T51" s="205">
        <v>4.0270999999999999</v>
      </c>
      <c r="U51" s="205">
        <v>5.7133000000000003</v>
      </c>
      <c r="W51" s="245"/>
      <c r="X51" s="245"/>
      <c r="Y51" s="245"/>
      <c r="Z51" s="253"/>
      <c r="AA51" s="245"/>
      <c r="AB51" s="245"/>
      <c r="AC51" s="247"/>
      <c r="AD51" s="245"/>
      <c r="AE51" s="245"/>
      <c r="AF51" s="245"/>
      <c r="AG51" s="252"/>
      <c r="AH51" s="252"/>
      <c r="AI51" s="252"/>
      <c r="AJ51" s="252"/>
    </row>
    <row r="52" spans="2:36" ht="12.75" customHeight="1" x14ac:dyDescent="0.3">
      <c r="B52" s="222" t="s">
        <v>366</v>
      </c>
      <c r="C52" s="222" t="s">
        <v>1176</v>
      </c>
      <c r="D52" s="222" t="s">
        <v>345</v>
      </c>
      <c r="E52" s="223">
        <v>1</v>
      </c>
      <c r="F52" s="223">
        <v>0</v>
      </c>
      <c r="G52" s="224">
        <v>105</v>
      </c>
      <c r="H52" s="222">
        <v>29</v>
      </c>
      <c r="I52" s="222">
        <v>6</v>
      </c>
      <c r="J52" s="222">
        <v>3238</v>
      </c>
      <c r="K52" s="222" t="s">
        <v>54</v>
      </c>
      <c r="L52" s="222" t="s">
        <v>1176</v>
      </c>
      <c r="M52" s="222" t="s">
        <v>197</v>
      </c>
      <c r="N52" s="90" t="s">
        <v>197</v>
      </c>
      <c r="O52" s="222"/>
      <c r="Q52" s="203" t="str">
        <f t="shared" si="0"/>
        <v>37/0Construction Materials</v>
      </c>
      <c r="R52" s="204" t="s">
        <v>366</v>
      </c>
      <c r="S52" s="204" t="s">
        <v>345</v>
      </c>
      <c r="T52" s="205">
        <v>4.0720000000000001</v>
      </c>
      <c r="U52" s="205">
        <v>5.8559999999999999</v>
      </c>
      <c r="W52" s="245"/>
      <c r="X52" s="245"/>
      <c r="Y52" s="245"/>
      <c r="Z52" s="253"/>
      <c r="AA52" s="245"/>
      <c r="AB52" s="245"/>
      <c r="AC52" s="247"/>
      <c r="AD52" s="245"/>
      <c r="AE52" s="245"/>
      <c r="AF52" s="245"/>
      <c r="AG52" s="252"/>
      <c r="AH52" s="252"/>
      <c r="AI52" s="252"/>
      <c r="AJ52" s="252"/>
    </row>
    <row r="53" spans="2:36" ht="12.75" customHeight="1" x14ac:dyDescent="0.3">
      <c r="B53" s="222" t="s">
        <v>366</v>
      </c>
      <c r="C53" s="222" t="s">
        <v>1176</v>
      </c>
      <c r="D53" s="222" t="s">
        <v>355</v>
      </c>
      <c r="E53" s="223">
        <v>1</v>
      </c>
      <c r="F53" s="223">
        <v>1</v>
      </c>
      <c r="G53" s="224">
        <v>105</v>
      </c>
      <c r="H53" s="222">
        <v>25</v>
      </c>
      <c r="I53" s="222">
        <v>6</v>
      </c>
      <c r="J53" s="222">
        <v>3238</v>
      </c>
      <c r="K53" s="222" t="s">
        <v>54</v>
      </c>
      <c r="L53" s="222" t="s">
        <v>1176</v>
      </c>
      <c r="M53" s="222" t="s">
        <v>197</v>
      </c>
      <c r="N53" s="90" t="s">
        <v>197</v>
      </c>
      <c r="O53" s="222"/>
      <c r="Q53" s="203" t="str">
        <f t="shared" si="0"/>
        <v>37/0Domestic Automotive</v>
      </c>
      <c r="R53" s="204" t="s">
        <v>366</v>
      </c>
      <c r="S53" s="204" t="s">
        <v>355</v>
      </c>
      <c r="T53" s="205">
        <v>4.2019000000000002</v>
      </c>
      <c r="U53" s="205">
        <v>5.7133000000000003</v>
      </c>
      <c r="W53" s="245"/>
      <c r="X53" s="245"/>
      <c r="Y53" s="245"/>
      <c r="Z53" s="253"/>
      <c r="AA53" s="245"/>
      <c r="AB53" s="245"/>
      <c r="AC53" s="247"/>
      <c r="AD53" s="245"/>
      <c r="AE53" s="245"/>
      <c r="AF53" s="245"/>
      <c r="AG53" s="252"/>
      <c r="AH53" s="252"/>
      <c r="AI53" s="252"/>
      <c r="AJ53" s="252"/>
    </row>
    <row r="54" spans="2:36" ht="12.75" customHeight="1" x14ac:dyDescent="0.3">
      <c r="B54" s="222" t="s">
        <v>366</v>
      </c>
      <c r="C54" s="222" t="s">
        <v>1176</v>
      </c>
      <c r="D54" s="222" t="s">
        <v>351</v>
      </c>
      <c r="E54" s="223">
        <v>1</v>
      </c>
      <c r="F54" s="223">
        <v>1</v>
      </c>
      <c r="G54" s="224">
        <v>105</v>
      </c>
      <c r="H54" s="222">
        <v>33</v>
      </c>
      <c r="I54" s="222">
        <v>6</v>
      </c>
      <c r="J54" s="222">
        <v>3238</v>
      </c>
      <c r="K54" s="222" t="s">
        <v>54</v>
      </c>
      <c r="L54" s="222" t="s">
        <v>1176</v>
      </c>
      <c r="M54" s="222" t="s">
        <v>197</v>
      </c>
      <c r="N54" s="90" t="s">
        <v>197</v>
      </c>
      <c r="O54" s="222"/>
      <c r="Q54" s="203" t="str">
        <f t="shared" si="0"/>
        <v>37/0Domestic Intermodal</v>
      </c>
      <c r="R54" s="204" t="s">
        <v>366</v>
      </c>
      <c r="S54" s="204" t="s">
        <v>351</v>
      </c>
      <c r="T54" s="205">
        <v>4.2930000000000001</v>
      </c>
      <c r="U54" s="205">
        <v>6.0033000000000003</v>
      </c>
      <c r="W54" s="245"/>
      <c r="X54" s="245"/>
      <c r="Y54" s="245"/>
      <c r="Z54" s="253"/>
      <c r="AA54" s="245"/>
      <c r="AB54" s="245"/>
      <c r="AC54" s="247"/>
      <c r="AD54" s="245"/>
      <c r="AE54" s="245"/>
      <c r="AF54" s="245"/>
      <c r="AG54" s="252"/>
      <c r="AH54" s="252"/>
      <c r="AI54" s="252"/>
      <c r="AJ54" s="252"/>
    </row>
    <row r="55" spans="2:36" ht="12.75" customHeight="1" x14ac:dyDescent="0.3">
      <c r="B55" s="222" t="s">
        <v>366</v>
      </c>
      <c r="C55" s="222" t="s">
        <v>1176</v>
      </c>
      <c r="D55" s="222" t="s">
        <v>371</v>
      </c>
      <c r="E55" s="223">
        <v>1</v>
      </c>
      <c r="F55" s="223">
        <v>1</v>
      </c>
      <c r="G55" s="224">
        <v>105</v>
      </c>
      <c r="H55" s="222">
        <v>24</v>
      </c>
      <c r="I55" s="222">
        <v>6</v>
      </c>
      <c r="J55" s="222">
        <v>3238</v>
      </c>
      <c r="K55" s="222" t="s">
        <v>54</v>
      </c>
      <c r="L55" s="222" t="s">
        <v>1176</v>
      </c>
      <c r="M55" s="222" t="s">
        <v>197</v>
      </c>
      <c r="N55" s="90" t="s">
        <v>197</v>
      </c>
      <c r="O55" s="222"/>
      <c r="Q55" s="208" t="str">
        <f t="shared" si="0"/>
        <v>37/0Domestic Waste</v>
      </c>
      <c r="R55" s="204" t="s">
        <v>366</v>
      </c>
      <c r="S55" s="204" t="s">
        <v>371</v>
      </c>
      <c r="T55" s="205">
        <v>4.1608000000000001</v>
      </c>
      <c r="U55" s="205">
        <v>5.6783999999999999</v>
      </c>
      <c r="W55" s="245"/>
      <c r="X55" s="245"/>
      <c r="Y55" s="245"/>
      <c r="Z55" s="253"/>
      <c r="AA55" s="245"/>
      <c r="AB55" s="245"/>
      <c r="AC55" s="247"/>
      <c r="AD55" s="245"/>
      <c r="AE55" s="245"/>
      <c r="AF55" s="245"/>
      <c r="AG55" s="252"/>
      <c r="AH55" s="252"/>
      <c r="AI55" s="252"/>
      <c r="AJ55" s="252"/>
    </row>
    <row r="56" spans="2:36" ht="12.75" customHeight="1" x14ac:dyDescent="0.3">
      <c r="B56" s="229" t="s">
        <v>366</v>
      </c>
      <c r="C56" s="229" t="s">
        <v>1176</v>
      </c>
      <c r="D56" s="229" t="s">
        <v>356</v>
      </c>
      <c r="E56" s="230">
        <v>1</v>
      </c>
      <c r="F56" s="230">
        <v>1</v>
      </c>
      <c r="G56" s="231">
        <v>105</v>
      </c>
      <c r="H56" s="229">
        <v>27</v>
      </c>
      <c r="I56" s="229">
        <v>6</v>
      </c>
      <c r="J56" s="229">
        <v>3238</v>
      </c>
      <c r="K56" s="229" t="s">
        <v>54</v>
      </c>
      <c r="L56" s="229" t="s">
        <v>1176</v>
      </c>
      <c r="M56" s="229" t="s">
        <v>197</v>
      </c>
      <c r="N56" s="232" t="s">
        <v>197</v>
      </c>
      <c r="O56" s="229"/>
      <c r="Q56" s="208" t="str">
        <f t="shared" si="0"/>
        <v>37/0Enterprise</v>
      </c>
      <c r="R56" s="204" t="s">
        <v>366</v>
      </c>
      <c r="S56" s="204" t="s">
        <v>356</v>
      </c>
      <c r="T56" s="205">
        <v>4.1940999999999997</v>
      </c>
      <c r="U56" s="205">
        <v>5.7840999999999996</v>
      </c>
      <c r="W56" s="245"/>
      <c r="X56" s="245"/>
      <c r="Y56" s="245"/>
      <c r="Z56" s="253"/>
      <c r="AA56" s="245"/>
      <c r="AB56" s="245"/>
      <c r="AC56" s="247"/>
      <c r="AD56" s="245"/>
      <c r="AE56" s="245"/>
      <c r="AF56" s="245"/>
      <c r="AG56" s="252"/>
      <c r="AH56" s="252"/>
      <c r="AI56" s="252"/>
      <c r="AJ56" s="252"/>
    </row>
    <row r="57" spans="2:36" ht="12.75" customHeight="1" x14ac:dyDescent="0.3">
      <c r="B57" s="222" t="s">
        <v>366</v>
      </c>
      <c r="C57" s="222" t="s">
        <v>1176</v>
      </c>
      <c r="D57" s="222" t="s">
        <v>367</v>
      </c>
      <c r="E57" s="223">
        <v>1</v>
      </c>
      <c r="F57" s="223">
        <v>1</v>
      </c>
      <c r="G57" s="224">
        <v>105</v>
      </c>
      <c r="H57" s="222">
        <v>31</v>
      </c>
      <c r="I57" s="222">
        <v>6</v>
      </c>
      <c r="J57" s="222">
        <v>3238</v>
      </c>
      <c r="K57" s="222" t="s">
        <v>54</v>
      </c>
      <c r="L57" s="222" t="s">
        <v>1176</v>
      </c>
      <c r="M57" s="222" t="s">
        <v>197</v>
      </c>
      <c r="N57" s="90" t="s">
        <v>197</v>
      </c>
      <c r="O57" s="222"/>
      <c r="Q57" s="208" t="str">
        <f t="shared" si="0"/>
        <v>37/0European Automotive</v>
      </c>
      <c r="R57" s="204" t="s">
        <v>366</v>
      </c>
      <c r="S57" s="204" t="s">
        <v>367</v>
      </c>
      <c r="T57" s="205">
        <v>4.2697000000000003</v>
      </c>
      <c r="U57" s="205">
        <v>5.9291</v>
      </c>
      <c r="W57" s="245"/>
      <c r="X57" s="245"/>
      <c r="Y57" s="245"/>
      <c r="Z57" s="253"/>
      <c r="AA57" s="245"/>
      <c r="AB57" s="245"/>
      <c r="AC57" s="247"/>
      <c r="AD57" s="245"/>
      <c r="AE57" s="245"/>
      <c r="AF57" s="245"/>
      <c r="AG57" s="252"/>
      <c r="AH57" s="252"/>
      <c r="AI57" s="252"/>
      <c r="AJ57" s="252"/>
    </row>
    <row r="58" spans="2:36" ht="12.75" customHeight="1" x14ac:dyDescent="0.3">
      <c r="B58" s="229" t="s">
        <v>366</v>
      </c>
      <c r="C58" s="229" t="s">
        <v>1176</v>
      </c>
      <c r="D58" s="229" t="s">
        <v>372</v>
      </c>
      <c r="E58" s="230">
        <v>1</v>
      </c>
      <c r="F58" s="230">
        <v>1</v>
      </c>
      <c r="G58" s="231">
        <v>105</v>
      </c>
      <c r="H58" s="229">
        <v>31</v>
      </c>
      <c r="I58" s="229">
        <v>6</v>
      </c>
      <c r="J58" s="229">
        <v>3238</v>
      </c>
      <c r="K58" s="229" t="s">
        <v>54</v>
      </c>
      <c r="L58" s="229" t="s">
        <v>1176</v>
      </c>
      <c r="M58" s="229" t="s">
        <v>197</v>
      </c>
      <c r="N58" s="232" t="s">
        <v>197</v>
      </c>
      <c r="O58" s="229"/>
      <c r="Q58" s="208" t="str">
        <f t="shared" si="0"/>
        <v>37/0European Conventional</v>
      </c>
      <c r="R58" s="204" t="s">
        <v>366</v>
      </c>
      <c r="S58" s="204" t="s">
        <v>372</v>
      </c>
      <c r="T58" s="205">
        <v>4.2397</v>
      </c>
      <c r="U58" s="205">
        <v>5.9291</v>
      </c>
      <c r="W58" s="245"/>
      <c r="X58" s="245"/>
      <c r="Y58" s="245"/>
      <c r="Z58" s="253"/>
      <c r="AA58" s="245"/>
      <c r="AB58" s="245"/>
      <c r="AC58" s="247"/>
      <c r="AD58" s="245"/>
      <c r="AE58" s="245"/>
      <c r="AF58" s="245"/>
      <c r="AG58" s="252"/>
      <c r="AH58" s="252"/>
      <c r="AI58" s="252"/>
      <c r="AJ58" s="252"/>
    </row>
    <row r="59" spans="2:36" ht="12.75" customHeight="1" x14ac:dyDescent="0.3">
      <c r="B59" s="222" t="s">
        <v>366</v>
      </c>
      <c r="C59" s="222" t="s">
        <v>1176</v>
      </c>
      <c r="D59" s="222" t="s">
        <v>368</v>
      </c>
      <c r="E59" s="223">
        <v>1</v>
      </c>
      <c r="F59" s="223">
        <v>1</v>
      </c>
      <c r="G59" s="224">
        <v>105</v>
      </c>
      <c r="H59" s="222">
        <v>38</v>
      </c>
      <c r="I59" s="222">
        <v>6</v>
      </c>
      <c r="J59" s="222">
        <v>3238</v>
      </c>
      <c r="K59" s="222" t="s">
        <v>54</v>
      </c>
      <c r="L59" s="222" t="s">
        <v>1176</v>
      </c>
      <c r="M59" s="222" t="s">
        <v>197</v>
      </c>
      <c r="N59" s="90" t="s">
        <v>197</v>
      </c>
      <c r="O59" s="222"/>
      <c r="Q59" s="208" t="str">
        <f t="shared" si="0"/>
        <v>37/0European Intermodal</v>
      </c>
      <c r="R59" s="204" t="s">
        <v>366</v>
      </c>
      <c r="S59" s="204" t="s">
        <v>368</v>
      </c>
      <c r="T59" s="205">
        <v>4.3525</v>
      </c>
      <c r="U59" s="205">
        <v>6.1935000000000002</v>
      </c>
      <c r="W59" s="245"/>
      <c r="X59" s="245"/>
      <c r="Y59" s="245"/>
      <c r="Z59" s="253"/>
      <c r="AA59" s="245"/>
      <c r="AB59" s="245"/>
      <c r="AC59" s="247"/>
      <c r="AD59" s="245"/>
      <c r="AE59" s="245"/>
      <c r="AF59" s="245"/>
      <c r="AG59" s="252"/>
      <c r="AH59" s="252"/>
      <c r="AI59" s="252"/>
      <c r="AJ59" s="252"/>
    </row>
    <row r="60" spans="2:36" ht="12.75" customHeight="1" x14ac:dyDescent="0.3">
      <c r="B60" s="222" t="s">
        <v>366</v>
      </c>
      <c r="C60" s="222" t="s">
        <v>1176</v>
      </c>
      <c r="D60" s="222" t="s">
        <v>373</v>
      </c>
      <c r="E60" s="223">
        <v>1</v>
      </c>
      <c r="F60" s="223">
        <v>1</v>
      </c>
      <c r="G60" s="224">
        <v>105</v>
      </c>
      <c r="H60" s="222">
        <v>30</v>
      </c>
      <c r="I60" s="222">
        <v>6</v>
      </c>
      <c r="J60" s="222">
        <v>3238</v>
      </c>
      <c r="K60" s="222" t="s">
        <v>54</v>
      </c>
      <c r="L60" s="222" t="s">
        <v>1176</v>
      </c>
      <c r="M60" s="222" t="s">
        <v>197</v>
      </c>
      <c r="N60" s="90" t="s">
        <v>197</v>
      </c>
      <c r="O60" s="222"/>
      <c r="Q60" s="208" t="str">
        <f t="shared" si="0"/>
        <v>37/0General Merchandise</v>
      </c>
      <c r="R60" s="204" t="s">
        <v>366</v>
      </c>
      <c r="S60" s="204" t="s">
        <v>373</v>
      </c>
      <c r="T60" s="205">
        <v>4.2282000000000002</v>
      </c>
      <c r="U60" s="205">
        <v>5.8924000000000003</v>
      </c>
      <c r="W60" s="245"/>
      <c r="X60" s="245"/>
      <c r="Y60" s="245"/>
      <c r="Z60" s="253"/>
      <c r="AA60" s="245"/>
      <c r="AB60" s="245"/>
      <c r="AC60" s="247"/>
      <c r="AD60" s="245"/>
      <c r="AE60" s="245"/>
      <c r="AF60" s="245"/>
      <c r="AG60" s="252"/>
      <c r="AH60" s="252"/>
      <c r="AI60" s="252"/>
      <c r="AJ60" s="252"/>
    </row>
    <row r="61" spans="2:36" ht="12.75" customHeight="1" x14ac:dyDescent="0.3">
      <c r="B61" s="222" t="s">
        <v>366</v>
      </c>
      <c r="C61" s="222" t="s">
        <v>1176</v>
      </c>
      <c r="D61" s="222" t="s">
        <v>348</v>
      </c>
      <c r="E61" s="223">
        <v>1</v>
      </c>
      <c r="F61" s="223">
        <v>1</v>
      </c>
      <c r="G61" s="224">
        <v>105</v>
      </c>
      <c r="H61" s="222">
        <v>18</v>
      </c>
      <c r="I61" s="222">
        <v>6</v>
      </c>
      <c r="J61" s="222">
        <v>3238</v>
      </c>
      <c r="K61" s="222" t="s">
        <v>54</v>
      </c>
      <c r="L61" s="222" t="s">
        <v>1176</v>
      </c>
      <c r="M61" s="222" t="s">
        <v>197</v>
      </c>
      <c r="N61" s="90" t="s">
        <v>197</v>
      </c>
      <c r="O61" s="222"/>
      <c r="Q61" s="208" t="str">
        <f t="shared" si="0"/>
        <v>37/0Industrial Minerals</v>
      </c>
      <c r="R61" s="204" t="s">
        <v>366</v>
      </c>
      <c r="S61" s="204" t="s">
        <v>348</v>
      </c>
      <c r="T61" s="205">
        <v>3.9519000000000002</v>
      </c>
      <c r="U61" s="205">
        <v>5.4757999999999996</v>
      </c>
      <c r="W61" s="245"/>
      <c r="X61" s="245"/>
      <c r="Y61" s="245"/>
      <c r="Z61" s="253"/>
      <c r="AA61" s="245"/>
      <c r="AB61" s="245"/>
      <c r="AC61" s="247"/>
      <c r="AD61" s="245"/>
      <c r="AE61" s="245"/>
      <c r="AF61" s="245"/>
      <c r="AG61" s="252"/>
      <c r="AH61" s="252"/>
      <c r="AI61" s="252"/>
      <c r="AJ61" s="252"/>
    </row>
    <row r="62" spans="2:36" ht="12.75" customHeight="1" x14ac:dyDescent="0.3">
      <c r="B62" s="229" t="s">
        <v>366</v>
      </c>
      <c r="C62" s="229" t="s">
        <v>1176</v>
      </c>
      <c r="D62" s="229" t="s">
        <v>369</v>
      </c>
      <c r="E62" s="230">
        <v>1</v>
      </c>
      <c r="F62" s="230">
        <v>1</v>
      </c>
      <c r="G62" s="231">
        <v>105</v>
      </c>
      <c r="H62" s="229">
        <v>25</v>
      </c>
      <c r="I62" s="229">
        <v>6</v>
      </c>
      <c r="J62" s="229">
        <v>3238</v>
      </c>
      <c r="K62" s="229" t="s">
        <v>54</v>
      </c>
      <c r="L62" s="229" t="s">
        <v>1176</v>
      </c>
      <c r="M62" s="229" t="s">
        <v>197</v>
      </c>
      <c r="N62" s="232" t="s">
        <v>197</v>
      </c>
      <c r="O62" s="229"/>
      <c r="Q62" s="208" t="str">
        <f t="shared" si="0"/>
        <v>37/0Iron Ore</v>
      </c>
      <c r="R62" s="204" t="s">
        <v>366</v>
      </c>
      <c r="S62" s="204" t="s">
        <v>369</v>
      </c>
      <c r="T62" s="205">
        <v>3.9954999999999998</v>
      </c>
      <c r="U62" s="205">
        <v>5.7133000000000003</v>
      </c>
      <c r="W62" s="245"/>
      <c r="X62" s="245"/>
      <c r="Y62" s="245"/>
      <c r="Z62" s="253"/>
      <c r="AA62" s="245"/>
      <c r="AB62" s="245"/>
      <c r="AC62" s="247"/>
      <c r="AD62" s="245"/>
      <c r="AE62" s="245"/>
      <c r="AF62" s="245"/>
      <c r="AG62" s="252"/>
      <c r="AH62" s="252"/>
      <c r="AI62" s="252"/>
      <c r="AJ62" s="252"/>
    </row>
    <row r="63" spans="2:36" ht="12.75" customHeight="1" x14ac:dyDescent="0.3">
      <c r="B63" s="229" t="s">
        <v>366</v>
      </c>
      <c r="C63" s="229" t="s">
        <v>1176</v>
      </c>
      <c r="D63" s="229" t="s">
        <v>352</v>
      </c>
      <c r="E63" s="230">
        <v>1</v>
      </c>
      <c r="F63" s="230">
        <v>1</v>
      </c>
      <c r="G63" s="231">
        <v>105</v>
      </c>
      <c r="H63" s="229">
        <v>78</v>
      </c>
      <c r="I63" s="229">
        <v>6</v>
      </c>
      <c r="J63" s="229">
        <v>3238</v>
      </c>
      <c r="K63" s="229" t="s">
        <v>54</v>
      </c>
      <c r="L63" s="229" t="s">
        <v>1176</v>
      </c>
      <c r="M63" s="229" t="s">
        <v>197</v>
      </c>
      <c r="N63" s="232" t="s">
        <v>197</v>
      </c>
      <c r="O63" s="229"/>
      <c r="Q63" s="208" t="str">
        <f t="shared" si="0"/>
        <v>37/0Mail and Premium Logistics</v>
      </c>
      <c r="R63" s="204" t="s">
        <v>366</v>
      </c>
      <c r="S63" s="204" t="s">
        <v>352</v>
      </c>
      <c r="T63" s="205">
        <v>5.2899000000000003</v>
      </c>
      <c r="U63" s="205">
        <v>7.9181999999999997</v>
      </c>
      <c r="W63" s="245"/>
      <c r="X63" s="245"/>
      <c r="Y63" s="245"/>
      <c r="Z63" s="253"/>
      <c r="AA63" s="245"/>
      <c r="AB63" s="245"/>
      <c r="AC63" s="247"/>
      <c r="AD63" s="245"/>
      <c r="AE63" s="245"/>
      <c r="AF63" s="245"/>
      <c r="AG63" s="252"/>
      <c r="AH63" s="252"/>
      <c r="AI63" s="252"/>
      <c r="AJ63" s="252"/>
    </row>
    <row r="64" spans="2:36" ht="12.75" customHeight="1" x14ac:dyDescent="0.3">
      <c r="B64" s="222" t="s">
        <v>366</v>
      </c>
      <c r="C64" s="222" t="s">
        <v>1176</v>
      </c>
      <c r="D64" s="222" t="s">
        <v>343</v>
      </c>
      <c r="E64" s="223">
        <v>78995</v>
      </c>
      <c r="F64" s="223">
        <v>8328.8880000000008</v>
      </c>
      <c r="G64" s="224">
        <v>105</v>
      </c>
      <c r="H64" s="222">
        <v>25</v>
      </c>
      <c r="I64" s="222">
        <v>6</v>
      </c>
      <c r="J64" s="222">
        <v>3238</v>
      </c>
      <c r="K64" s="222" t="s">
        <v>54</v>
      </c>
      <c r="L64" s="222" t="s">
        <v>1176</v>
      </c>
      <c r="M64" s="222" t="s">
        <v>197</v>
      </c>
      <c r="N64" s="90" t="s">
        <v>197</v>
      </c>
      <c r="O64" s="222"/>
      <c r="Q64" s="208" t="str">
        <f t="shared" si="0"/>
        <v>37/0Other</v>
      </c>
      <c r="R64" s="204" t="s">
        <v>366</v>
      </c>
      <c r="S64" s="204" t="s">
        <v>343</v>
      </c>
      <c r="T64" s="205">
        <v>4.0270000000000001</v>
      </c>
      <c r="U64" s="205">
        <v>5.7133000000000003</v>
      </c>
      <c r="W64" s="245"/>
      <c r="X64" s="245"/>
      <c r="Y64" s="245"/>
      <c r="Z64" s="253"/>
      <c r="AA64" s="245"/>
      <c r="AB64" s="245"/>
      <c r="AC64" s="247"/>
      <c r="AD64" s="245"/>
      <c r="AE64" s="245"/>
      <c r="AF64" s="245"/>
      <c r="AG64" s="252"/>
      <c r="AH64" s="252"/>
      <c r="AI64" s="252"/>
      <c r="AJ64" s="252"/>
    </row>
    <row r="65" spans="2:36" ht="12.75" customHeight="1" x14ac:dyDescent="0.3">
      <c r="B65" s="222" t="s">
        <v>366</v>
      </c>
      <c r="C65" s="222" t="s">
        <v>1176</v>
      </c>
      <c r="D65" s="222" t="s">
        <v>359</v>
      </c>
      <c r="E65" s="223">
        <v>270</v>
      </c>
      <c r="F65" s="223">
        <v>28.35</v>
      </c>
      <c r="G65" s="224">
        <v>105</v>
      </c>
      <c r="H65" s="222">
        <v>23</v>
      </c>
      <c r="I65" s="222">
        <v>6</v>
      </c>
      <c r="J65" s="222">
        <v>3238</v>
      </c>
      <c r="K65" s="222" t="s">
        <v>54</v>
      </c>
      <c r="L65" s="222" t="s">
        <v>1176</v>
      </c>
      <c r="M65" s="222" t="s">
        <v>197</v>
      </c>
      <c r="N65" s="90" t="s">
        <v>197</v>
      </c>
      <c r="O65" s="222"/>
      <c r="Q65" s="208" t="str">
        <f t="shared" si="0"/>
        <v>37/0Petroleum</v>
      </c>
      <c r="R65" s="204" t="s">
        <v>366</v>
      </c>
      <c r="S65" s="204" t="s">
        <v>359</v>
      </c>
      <c r="T65" s="205">
        <v>4.0050999999999997</v>
      </c>
      <c r="U65" s="205">
        <v>5.6437999999999997</v>
      </c>
      <c r="W65" s="245"/>
      <c r="X65" s="245"/>
      <c r="Y65" s="245"/>
      <c r="Z65" s="253"/>
      <c r="AA65" s="245"/>
      <c r="AB65" s="245"/>
      <c r="AC65" s="247"/>
      <c r="AD65" s="245"/>
      <c r="AE65" s="245"/>
      <c r="AF65" s="245"/>
      <c r="AG65" s="252"/>
      <c r="AH65" s="252"/>
      <c r="AI65" s="252"/>
      <c r="AJ65" s="252"/>
    </row>
    <row r="66" spans="2:36" ht="12.75" customHeight="1" x14ac:dyDescent="0.3">
      <c r="B66" s="222" t="s">
        <v>366</v>
      </c>
      <c r="C66" s="222" t="s">
        <v>1176</v>
      </c>
      <c r="D66" s="222" t="s">
        <v>370</v>
      </c>
      <c r="E66" s="223">
        <v>1</v>
      </c>
      <c r="F66" s="223">
        <v>1</v>
      </c>
      <c r="G66" s="224">
        <v>105</v>
      </c>
      <c r="H66" s="222">
        <v>78</v>
      </c>
      <c r="I66" s="222">
        <v>6</v>
      </c>
      <c r="J66" s="222">
        <v>3238</v>
      </c>
      <c r="K66" s="222" t="s">
        <v>54</v>
      </c>
      <c r="L66" s="222" t="s">
        <v>1176</v>
      </c>
      <c r="M66" s="222" t="s">
        <v>197</v>
      </c>
      <c r="N66" s="90" t="s">
        <v>197</v>
      </c>
      <c r="O66" s="222"/>
      <c r="Q66" s="208" t="str">
        <f t="shared" si="0"/>
        <v>37/0Royal Mail</v>
      </c>
      <c r="R66" s="204" t="s">
        <v>366</v>
      </c>
      <c r="S66" s="204" t="s">
        <v>370</v>
      </c>
      <c r="T66" s="205">
        <v>5.2899000000000003</v>
      </c>
      <c r="U66" s="205">
        <v>7.9181999999999997</v>
      </c>
      <c r="W66" s="245"/>
      <c r="X66" s="245"/>
      <c r="Y66" s="245"/>
      <c r="Z66" s="253"/>
      <c r="AA66" s="245"/>
      <c r="AB66" s="245"/>
      <c r="AC66" s="247"/>
      <c r="AD66" s="245"/>
      <c r="AE66" s="245"/>
      <c r="AF66" s="245"/>
      <c r="AG66" s="252"/>
      <c r="AH66" s="252"/>
      <c r="AI66" s="252"/>
      <c r="AJ66" s="252"/>
    </row>
    <row r="67" spans="2:36" ht="12.75" customHeight="1" x14ac:dyDescent="0.3">
      <c r="B67" s="222" t="s">
        <v>366</v>
      </c>
      <c r="C67" s="222" t="s">
        <v>1176</v>
      </c>
      <c r="D67" s="222" t="s">
        <v>353</v>
      </c>
      <c r="E67" s="223">
        <v>28</v>
      </c>
      <c r="F67" s="223">
        <v>2.8840000000000003</v>
      </c>
      <c r="G67" s="224">
        <v>105</v>
      </c>
      <c r="H67" s="222">
        <v>25</v>
      </c>
      <c r="I67" s="222">
        <v>6</v>
      </c>
      <c r="J67" s="222">
        <v>3238</v>
      </c>
      <c r="K67" s="222" t="s">
        <v>54</v>
      </c>
      <c r="L67" s="222" t="s">
        <v>1176</v>
      </c>
      <c r="M67" s="222" t="s">
        <v>197</v>
      </c>
      <c r="N67" s="90" t="s">
        <v>197</v>
      </c>
      <c r="O67" s="222"/>
      <c r="Q67" s="208" t="str">
        <f t="shared" si="0"/>
        <v>37/0Steel</v>
      </c>
      <c r="R67" s="204" t="s">
        <v>366</v>
      </c>
      <c r="S67" s="204" t="s">
        <v>353</v>
      </c>
      <c r="T67" s="205">
        <v>4.0270999999999999</v>
      </c>
      <c r="U67" s="205">
        <v>5.7133000000000003</v>
      </c>
      <c r="W67" s="245"/>
      <c r="X67" s="245"/>
      <c r="Y67" s="245"/>
      <c r="Z67" s="253"/>
      <c r="AA67" s="245"/>
      <c r="AB67" s="245"/>
      <c r="AC67" s="247"/>
      <c r="AD67" s="245"/>
      <c r="AE67" s="245"/>
      <c r="AF67" s="245"/>
      <c r="AG67" s="252"/>
      <c r="AH67" s="252"/>
      <c r="AI67" s="252"/>
      <c r="AJ67" s="252"/>
    </row>
    <row r="68" spans="2:36" ht="12.75" customHeight="1" x14ac:dyDescent="0.3">
      <c r="B68" s="222" t="s">
        <v>270</v>
      </c>
      <c r="C68" s="222" t="s">
        <v>1176</v>
      </c>
      <c r="D68" s="222" t="s">
        <v>374</v>
      </c>
      <c r="E68" s="223">
        <v>1</v>
      </c>
      <c r="F68" s="223">
        <v>1</v>
      </c>
      <c r="G68" s="224">
        <v>107</v>
      </c>
      <c r="H68" s="222">
        <v>34</v>
      </c>
      <c r="I68" s="222">
        <v>6</v>
      </c>
      <c r="J68" s="222">
        <v>3238</v>
      </c>
      <c r="K68" s="222" t="s">
        <v>54</v>
      </c>
      <c r="L68" s="222" t="s">
        <v>1176</v>
      </c>
      <c r="M68" s="222" t="s">
        <v>197</v>
      </c>
      <c r="N68" s="90" t="s">
        <v>197</v>
      </c>
      <c r="O68" s="222"/>
      <c r="Q68" s="208" t="str">
        <f t="shared" si="0"/>
        <v>37/4Biomass</v>
      </c>
      <c r="R68" s="204" t="s">
        <v>270</v>
      </c>
      <c r="S68" s="204" t="s">
        <v>374</v>
      </c>
      <c r="T68" s="205">
        <v>4.1364000000000001</v>
      </c>
      <c r="U68" s="205">
        <v>6.0679999999999996</v>
      </c>
      <c r="W68" s="245"/>
      <c r="X68" s="245"/>
      <c r="Y68" s="245"/>
      <c r="Z68" s="253"/>
      <c r="AA68" s="245"/>
      <c r="AB68" s="245"/>
      <c r="AC68" s="247"/>
      <c r="AD68" s="245"/>
      <c r="AE68" s="245"/>
      <c r="AF68" s="245"/>
      <c r="AG68" s="252"/>
      <c r="AH68" s="252"/>
      <c r="AI68" s="252"/>
      <c r="AJ68" s="252"/>
    </row>
    <row r="69" spans="2:36" ht="12.75" customHeight="1" x14ac:dyDescent="0.3">
      <c r="B69" s="222" t="s">
        <v>270</v>
      </c>
      <c r="C69" s="222" t="s">
        <v>1176</v>
      </c>
      <c r="D69" s="222" t="s">
        <v>350</v>
      </c>
      <c r="E69" s="223">
        <v>37</v>
      </c>
      <c r="F69" s="223">
        <v>3.9590000000000001</v>
      </c>
      <c r="G69" s="224">
        <v>107</v>
      </c>
      <c r="H69" s="222">
        <v>16</v>
      </c>
      <c r="I69" s="222">
        <v>6</v>
      </c>
      <c r="J69" s="222">
        <v>3238</v>
      </c>
      <c r="K69" s="222" t="s">
        <v>54</v>
      </c>
      <c r="L69" s="222" t="s">
        <v>1176</v>
      </c>
      <c r="M69" s="222" t="s">
        <v>197</v>
      </c>
      <c r="N69" s="90" t="s">
        <v>197</v>
      </c>
      <c r="O69" s="222"/>
      <c r="Q69" s="208" t="str">
        <f t="shared" ref="Q69:Q132" si="1">R69&amp;S69</f>
        <v>37/4Chemicals</v>
      </c>
      <c r="R69" s="204" t="s">
        <v>270</v>
      </c>
      <c r="S69" s="204" t="s">
        <v>350</v>
      </c>
      <c r="T69" s="205">
        <v>3.9355000000000002</v>
      </c>
      <c r="U69" s="205">
        <v>5.4295999999999998</v>
      </c>
      <c r="W69" s="245"/>
      <c r="X69" s="245"/>
      <c r="Y69" s="245"/>
      <c r="Z69" s="253"/>
      <c r="AA69" s="245"/>
      <c r="AB69" s="245"/>
      <c r="AC69" s="247"/>
      <c r="AD69" s="245"/>
      <c r="AE69" s="245"/>
      <c r="AF69" s="245"/>
      <c r="AG69" s="252"/>
      <c r="AH69" s="252"/>
      <c r="AI69" s="252"/>
      <c r="AJ69" s="252"/>
    </row>
    <row r="70" spans="2:36" ht="12.75" customHeight="1" x14ac:dyDescent="0.3">
      <c r="B70" s="222" t="s">
        <v>270</v>
      </c>
      <c r="C70" s="222" t="s">
        <v>1176</v>
      </c>
      <c r="D70" s="222" t="s">
        <v>347</v>
      </c>
      <c r="E70" s="223">
        <v>1</v>
      </c>
      <c r="F70" s="223">
        <v>1</v>
      </c>
      <c r="G70" s="224">
        <v>107</v>
      </c>
      <c r="H70" s="222">
        <v>24</v>
      </c>
      <c r="I70" s="222">
        <v>6</v>
      </c>
      <c r="J70" s="222">
        <v>3238</v>
      </c>
      <c r="K70" s="222" t="s">
        <v>54</v>
      </c>
      <c r="L70" s="222" t="s">
        <v>1176</v>
      </c>
      <c r="M70" s="222" t="s">
        <v>197</v>
      </c>
      <c r="N70" s="90" t="s">
        <v>197</v>
      </c>
      <c r="O70" s="222"/>
      <c r="Q70" s="208" t="str">
        <f t="shared" si="1"/>
        <v>37/4Coal ESI</v>
      </c>
      <c r="R70" s="204" t="s">
        <v>270</v>
      </c>
      <c r="S70" s="204" t="s">
        <v>347</v>
      </c>
      <c r="T70" s="205">
        <v>3.9887999999999999</v>
      </c>
      <c r="U70" s="205">
        <v>5.7</v>
      </c>
      <c r="W70" s="245"/>
      <c r="X70" s="245"/>
      <c r="Y70" s="245"/>
      <c r="Z70" s="253"/>
      <c r="AA70" s="245"/>
      <c r="AB70" s="245"/>
      <c r="AC70" s="247"/>
      <c r="AD70" s="245"/>
      <c r="AE70" s="245"/>
      <c r="AF70" s="245"/>
      <c r="AG70" s="252"/>
      <c r="AH70" s="252"/>
      <c r="AI70" s="252"/>
      <c r="AJ70" s="252"/>
    </row>
    <row r="71" spans="2:36" ht="12.75" customHeight="1" x14ac:dyDescent="0.3">
      <c r="B71" s="222" t="s">
        <v>270</v>
      </c>
      <c r="C71" s="222" t="s">
        <v>1176</v>
      </c>
      <c r="D71" s="222" t="s">
        <v>364</v>
      </c>
      <c r="E71" s="223">
        <v>1</v>
      </c>
      <c r="F71" s="223">
        <v>1</v>
      </c>
      <c r="G71" s="224">
        <v>107</v>
      </c>
      <c r="H71" s="222">
        <v>25</v>
      </c>
      <c r="I71" s="222">
        <v>6</v>
      </c>
      <c r="J71" s="222">
        <v>3238</v>
      </c>
      <c r="K71" s="222" t="s">
        <v>54</v>
      </c>
      <c r="L71" s="222" t="s">
        <v>1176</v>
      </c>
      <c r="M71" s="222" t="s">
        <v>197</v>
      </c>
      <c r="N71" s="90" t="s">
        <v>197</v>
      </c>
      <c r="O71" s="222"/>
      <c r="Q71" s="208" t="str">
        <f t="shared" si="1"/>
        <v>37/4Coal Other</v>
      </c>
      <c r="R71" s="204" t="s">
        <v>270</v>
      </c>
      <c r="S71" s="204" t="s">
        <v>364</v>
      </c>
      <c r="T71" s="205">
        <v>4.0320999999999998</v>
      </c>
      <c r="U71" s="205">
        <v>5.7354000000000003</v>
      </c>
      <c r="W71" s="245"/>
      <c r="X71" s="245"/>
      <c r="Y71" s="245"/>
      <c r="Z71" s="253"/>
      <c r="AA71" s="245"/>
      <c r="AB71" s="245"/>
      <c r="AC71" s="247"/>
      <c r="AD71" s="245"/>
      <c r="AE71" s="245"/>
      <c r="AF71" s="245"/>
      <c r="AG71" s="252"/>
      <c r="AH71" s="252"/>
      <c r="AI71" s="252"/>
      <c r="AJ71" s="252"/>
    </row>
    <row r="72" spans="2:36" ht="12.75" customHeight="1" x14ac:dyDescent="0.3">
      <c r="B72" s="222" t="s">
        <v>270</v>
      </c>
      <c r="C72" s="222" t="s">
        <v>1176</v>
      </c>
      <c r="D72" s="222" t="s">
        <v>345</v>
      </c>
      <c r="E72" s="223">
        <v>1</v>
      </c>
      <c r="F72" s="223">
        <v>1</v>
      </c>
      <c r="G72" s="224">
        <v>107</v>
      </c>
      <c r="H72" s="222">
        <v>29</v>
      </c>
      <c r="I72" s="222">
        <v>6</v>
      </c>
      <c r="J72" s="222">
        <v>3238</v>
      </c>
      <c r="K72" s="222" t="s">
        <v>54</v>
      </c>
      <c r="L72" s="222" t="s">
        <v>1176</v>
      </c>
      <c r="M72" s="222" t="s">
        <v>197</v>
      </c>
      <c r="N72" s="90" t="s">
        <v>197</v>
      </c>
      <c r="O72" s="222"/>
      <c r="Q72" s="208" t="str">
        <f t="shared" si="1"/>
        <v>37/4Construction Materials</v>
      </c>
      <c r="R72" s="204" t="s">
        <v>270</v>
      </c>
      <c r="S72" s="204" t="s">
        <v>345</v>
      </c>
      <c r="T72" s="205">
        <v>4.0776000000000003</v>
      </c>
      <c r="U72" s="205">
        <v>5.8802000000000003</v>
      </c>
      <c r="W72" s="245"/>
      <c r="X72" s="245"/>
      <c r="Y72" s="245"/>
      <c r="Z72" s="253"/>
      <c r="AA72" s="245"/>
      <c r="AB72" s="245"/>
      <c r="AC72" s="247"/>
      <c r="AD72" s="245"/>
      <c r="AE72" s="245"/>
      <c r="AF72" s="245"/>
      <c r="AG72" s="252"/>
      <c r="AH72" s="252"/>
      <c r="AI72" s="252"/>
      <c r="AJ72" s="252"/>
    </row>
    <row r="73" spans="2:36" ht="12.75" customHeight="1" x14ac:dyDescent="0.3">
      <c r="B73" s="229" t="s">
        <v>270</v>
      </c>
      <c r="C73" s="229" t="s">
        <v>1176</v>
      </c>
      <c r="D73" s="229" t="s">
        <v>355</v>
      </c>
      <c r="E73" s="230">
        <v>1</v>
      </c>
      <c r="F73" s="230">
        <v>1</v>
      </c>
      <c r="G73" s="231">
        <v>107</v>
      </c>
      <c r="H73" s="229">
        <v>25</v>
      </c>
      <c r="I73" s="229">
        <v>6</v>
      </c>
      <c r="J73" s="229">
        <v>3238</v>
      </c>
      <c r="K73" s="229" t="s">
        <v>54</v>
      </c>
      <c r="L73" s="229" t="s">
        <v>1176</v>
      </c>
      <c r="M73" s="229" t="s">
        <v>197</v>
      </c>
      <c r="N73" s="232" t="s">
        <v>197</v>
      </c>
      <c r="O73" s="229"/>
      <c r="Q73" s="208" t="str">
        <f t="shared" si="1"/>
        <v>37/4Domestic Automotive</v>
      </c>
      <c r="R73" s="204" t="s">
        <v>270</v>
      </c>
      <c r="S73" s="204" t="s">
        <v>355</v>
      </c>
      <c r="T73" s="205">
        <v>4.2111000000000001</v>
      </c>
      <c r="U73" s="205">
        <v>5.7354000000000003</v>
      </c>
      <c r="W73" s="245"/>
      <c r="X73" s="245"/>
      <c r="Y73" s="245"/>
      <c r="Z73" s="253"/>
      <c r="AA73" s="245"/>
      <c r="AB73" s="245"/>
      <c r="AC73" s="247"/>
      <c r="AD73" s="245"/>
      <c r="AE73" s="245"/>
      <c r="AF73" s="245"/>
      <c r="AG73" s="252"/>
      <c r="AH73" s="252"/>
      <c r="AI73" s="252"/>
      <c r="AJ73" s="252"/>
    </row>
    <row r="74" spans="2:36" ht="12.75" customHeight="1" x14ac:dyDescent="0.3">
      <c r="B74" s="229" t="s">
        <v>270</v>
      </c>
      <c r="C74" s="229" t="s">
        <v>1176</v>
      </c>
      <c r="D74" s="229" t="s">
        <v>351</v>
      </c>
      <c r="E74" s="230">
        <v>1</v>
      </c>
      <c r="F74" s="230">
        <v>1</v>
      </c>
      <c r="G74" s="231">
        <v>107</v>
      </c>
      <c r="H74" s="229">
        <v>33</v>
      </c>
      <c r="I74" s="229">
        <v>6</v>
      </c>
      <c r="J74" s="229">
        <v>3238</v>
      </c>
      <c r="K74" s="229" t="s">
        <v>54</v>
      </c>
      <c r="L74" s="229" t="s">
        <v>1176</v>
      </c>
      <c r="M74" s="229" t="s">
        <v>197</v>
      </c>
      <c r="N74" s="232" t="s">
        <v>197</v>
      </c>
      <c r="O74" s="229"/>
      <c r="Q74" s="208" t="str">
        <f t="shared" si="1"/>
        <v>37/4Domestic Intermodal</v>
      </c>
      <c r="R74" s="204" t="s">
        <v>270</v>
      </c>
      <c r="S74" s="204" t="s">
        <v>351</v>
      </c>
      <c r="T74" s="205">
        <v>4.3033999999999999</v>
      </c>
      <c r="U74" s="205">
        <v>6.0298999999999996</v>
      </c>
      <c r="W74" s="245"/>
      <c r="X74" s="245"/>
      <c r="Y74" s="245"/>
      <c r="Z74" s="253"/>
      <c r="AA74" s="245"/>
      <c r="AB74" s="245"/>
      <c r="AC74" s="247"/>
      <c r="AD74" s="245"/>
      <c r="AE74" s="245"/>
      <c r="AF74" s="245"/>
      <c r="AG74" s="252"/>
      <c r="AH74" s="252"/>
      <c r="AI74" s="252"/>
      <c r="AJ74" s="252"/>
    </row>
    <row r="75" spans="2:36" ht="12.75" customHeight="1" x14ac:dyDescent="0.3">
      <c r="B75" s="222" t="s">
        <v>270</v>
      </c>
      <c r="C75" s="222" t="s">
        <v>1176</v>
      </c>
      <c r="D75" s="222" t="s">
        <v>371</v>
      </c>
      <c r="E75" s="223">
        <v>1</v>
      </c>
      <c r="F75" s="223">
        <v>1</v>
      </c>
      <c r="G75" s="224">
        <v>107</v>
      </c>
      <c r="H75" s="222">
        <v>24</v>
      </c>
      <c r="I75" s="222">
        <v>6</v>
      </c>
      <c r="J75" s="222">
        <v>3238</v>
      </c>
      <c r="K75" s="222" t="s">
        <v>54</v>
      </c>
      <c r="L75" s="222" t="s">
        <v>1176</v>
      </c>
      <c r="M75" s="222" t="s">
        <v>197</v>
      </c>
      <c r="N75" s="90" t="s">
        <v>197</v>
      </c>
      <c r="O75" s="222"/>
      <c r="Q75" s="208" t="str">
        <f t="shared" si="1"/>
        <v>37/4Domestic Waste</v>
      </c>
      <c r="R75" s="204" t="s">
        <v>270</v>
      </c>
      <c r="S75" s="204" t="s">
        <v>371</v>
      </c>
      <c r="T75" s="205">
        <v>4.1688000000000001</v>
      </c>
      <c r="U75" s="205">
        <v>5.7</v>
      </c>
      <c r="W75" s="245"/>
      <c r="X75" s="252"/>
      <c r="Y75" s="245"/>
      <c r="Z75" s="253"/>
      <c r="AA75" s="245"/>
      <c r="AB75" s="245"/>
      <c r="AC75" s="247"/>
      <c r="AD75" s="245"/>
      <c r="AE75" s="245"/>
      <c r="AF75" s="245"/>
      <c r="AG75" s="252"/>
      <c r="AH75" s="252"/>
      <c r="AI75" s="252"/>
      <c r="AJ75" s="252"/>
    </row>
    <row r="76" spans="2:36" ht="12.75" customHeight="1" x14ac:dyDescent="0.3">
      <c r="B76" s="222" t="s">
        <v>270</v>
      </c>
      <c r="C76" s="222" t="s">
        <v>1176</v>
      </c>
      <c r="D76" s="222" t="s">
        <v>356</v>
      </c>
      <c r="E76" s="223">
        <v>1</v>
      </c>
      <c r="F76" s="223">
        <v>1</v>
      </c>
      <c r="G76" s="224">
        <v>107</v>
      </c>
      <c r="H76" s="222">
        <v>27</v>
      </c>
      <c r="I76" s="222">
        <v>6</v>
      </c>
      <c r="J76" s="222">
        <v>3238</v>
      </c>
      <c r="K76" s="222" t="s">
        <v>54</v>
      </c>
      <c r="L76" s="222" t="s">
        <v>1176</v>
      </c>
      <c r="M76" s="222" t="s">
        <v>197</v>
      </c>
      <c r="N76" s="90" t="s">
        <v>197</v>
      </c>
      <c r="O76" s="222"/>
      <c r="Q76" s="208" t="str">
        <f t="shared" si="1"/>
        <v>37/4Enterprise</v>
      </c>
      <c r="R76" s="204" t="s">
        <v>270</v>
      </c>
      <c r="S76" s="204" t="s">
        <v>356</v>
      </c>
      <c r="T76" s="205">
        <v>4.2024999999999997</v>
      </c>
      <c r="U76" s="205">
        <v>5.8071999999999999</v>
      </c>
      <c r="W76" s="245"/>
      <c r="X76" s="245"/>
      <c r="Y76" s="245"/>
      <c r="Z76" s="253"/>
      <c r="AA76" s="245"/>
      <c r="AB76" s="245"/>
      <c r="AC76" s="247"/>
      <c r="AD76" s="245"/>
      <c r="AE76" s="245"/>
      <c r="AF76" s="245"/>
      <c r="AG76" s="252"/>
      <c r="AH76" s="252"/>
      <c r="AI76" s="252"/>
      <c r="AJ76" s="252"/>
    </row>
    <row r="77" spans="2:36" ht="12.75" customHeight="1" x14ac:dyDescent="0.3">
      <c r="B77" s="222" t="s">
        <v>270</v>
      </c>
      <c r="C77" s="222" t="s">
        <v>1176</v>
      </c>
      <c r="D77" s="222" t="s">
        <v>367</v>
      </c>
      <c r="E77" s="223">
        <v>1</v>
      </c>
      <c r="F77" s="223">
        <v>1</v>
      </c>
      <c r="G77" s="224">
        <v>107</v>
      </c>
      <c r="H77" s="222">
        <v>31</v>
      </c>
      <c r="I77" s="222">
        <v>6</v>
      </c>
      <c r="J77" s="222">
        <v>3238</v>
      </c>
      <c r="K77" s="222" t="s">
        <v>54</v>
      </c>
      <c r="L77" s="222" t="s">
        <v>1176</v>
      </c>
      <c r="M77" s="222" t="s">
        <v>197</v>
      </c>
      <c r="N77" s="90" t="s">
        <v>197</v>
      </c>
      <c r="O77" s="222"/>
      <c r="Q77" s="208" t="str">
        <f t="shared" si="1"/>
        <v>37/4European Automotive</v>
      </c>
      <c r="R77" s="204" t="s">
        <v>270</v>
      </c>
      <c r="S77" s="204" t="s">
        <v>367</v>
      </c>
      <c r="T77" s="205">
        <v>4.2797999999999998</v>
      </c>
      <c r="U77" s="205">
        <v>5.9545000000000003</v>
      </c>
      <c r="W77" s="245"/>
      <c r="X77" s="245"/>
      <c r="Y77" s="245"/>
      <c r="Z77" s="253"/>
      <c r="AA77" s="245"/>
      <c r="AB77" s="245"/>
      <c r="AC77" s="247"/>
      <c r="AD77" s="245"/>
      <c r="AE77" s="245"/>
      <c r="AF77" s="245"/>
      <c r="AG77" s="252"/>
      <c r="AH77" s="252"/>
      <c r="AI77" s="252"/>
      <c r="AJ77" s="252"/>
    </row>
    <row r="78" spans="2:36" ht="12.75" customHeight="1" x14ac:dyDescent="0.3">
      <c r="B78" s="222" t="s">
        <v>270</v>
      </c>
      <c r="C78" s="222" t="s">
        <v>1176</v>
      </c>
      <c r="D78" s="222" t="s">
        <v>372</v>
      </c>
      <c r="E78" s="223">
        <v>1</v>
      </c>
      <c r="F78" s="223">
        <v>1</v>
      </c>
      <c r="G78" s="224">
        <v>107</v>
      </c>
      <c r="H78" s="222">
        <v>31</v>
      </c>
      <c r="I78" s="222">
        <v>6</v>
      </c>
      <c r="J78" s="222">
        <v>3238</v>
      </c>
      <c r="K78" s="222" t="s">
        <v>54</v>
      </c>
      <c r="L78" s="222" t="s">
        <v>1176</v>
      </c>
      <c r="M78" s="222" t="s">
        <v>197</v>
      </c>
      <c r="N78" s="90" t="s">
        <v>197</v>
      </c>
      <c r="O78" s="222"/>
      <c r="Q78" s="208" t="str">
        <f t="shared" si="1"/>
        <v>37/4European Conventional</v>
      </c>
      <c r="R78" s="204" t="s">
        <v>270</v>
      </c>
      <c r="S78" s="204" t="s">
        <v>372</v>
      </c>
      <c r="T78" s="205">
        <v>4.2485999999999997</v>
      </c>
      <c r="U78" s="205">
        <v>5.9545000000000003</v>
      </c>
      <c r="W78" s="245"/>
      <c r="X78" s="245"/>
      <c r="Y78" s="245"/>
      <c r="Z78" s="253"/>
      <c r="AA78" s="245"/>
      <c r="AB78" s="245"/>
      <c r="AC78" s="247"/>
      <c r="AD78" s="245"/>
      <c r="AE78" s="245"/>
      <c r="AF78" s="245"/>
      <c r="AG78" s="252"/>
      <c r="AH78" s="252"/>
      <c r="AI78" s="252"/>
      <c r="AJ78" s="252"/>
    </row>
    <row r="79" spans="2:36" ht="12.75" customHeight="1" x14ac:dyDescent="0.3">
      <c r="B79" s="222" t="s">
        <v>270</v>
      </c>
      <c r="C79" s="222" t="s">
        <v>1176</v>
      </c>
      <c r="D79" s="222" t="s">
        <v>368</v>
      </c>
      <c r="E79" s="223">
        <v>1</v>
      </c>
      <c r="F79" s="223">
        <v>1</v>
      </c>
      <c r="G79" s="224">
        <v>107</v>
      </c>
      <c r="H79" s="222">
        <v>38</v>
      </c>
      <c r="I79" s="222">
        <v>6</v>
      </c>
      <c r="J79" s="222">
        <v>3238</v>
      </c>
      <c r="K79" s="222" t="s">
        <v>54</v>
      </c>
      <c r="L79" s="222" t="s">
        <v>1176</v>
      </c>
      <c r="M79" s="222" t="s">
        <v>197</v>
      </c>
      <c r="N79" s="90" t="s">
        <v>197</v>
      </c>
      <c r="O79" s="222"/>
      <c r="Q79" s="208" t="str">
        <f t="shared" si="1"/>
        <v>37/4European Intermodal</v>
      </c>
      <c r="R79" s="204" t="s">
        <v>270</v>
      </c>
      <c r="S79" s="204" t="s">
        <v>368</v>
      </c>
      <c r="T79" s="205">
        <v>4.3636999999999997</v>
      </c>
      <c r="U79" s="205">
        <v>6.2233999999999998</v>
      </c>
      <c r="W79" s="245"/>
      <c r="X79" s="245"/>
      <c r="Y79" s="245"/>
      <c r="Z79" s="253"/>
      <c r="AA79" s="245"/>
      <c r="AB79" s="245"/>
      <c r="AC79" s="247"/>
      <c r="AD79" s="245"/>
      <c r="AE79" s="245"/>
      <c r="AF79" s="245"/>
      <c r="AG79" s="252"/>
      <c r="AH79" s="252"/>
      <c r="AI79" s="252"/>
      <c r="AJ79" s="252"/>
    </row>
    <row r="80" spans="2:36" ht="12.75" customHeight="1" x14ac:dyDescent="0.3">
      <c r="B80" s="222" t="s">
        <v>270</v>
      </c>
      <c r="C80" s="222" t="s">
        <v>1176</v>
      </c>
      <c r="D80" s="222" t="s">
        <v>373</v>
      </c>
      <c r="E80" s="223">
        <v>1</v>
      </c>
      <c r="F80" s="223">
        <v>1</v>
      </c>
      <c r="G80" s="224">
        <v>107</v>
      </c>
      <c r="H80" s="222">
        <v>30</v>
      </c>
      <c r="I80" s="222">
        <v>6</v>
      </c>
      <c r="J80" s="222">
        <v>3238</v>
      </c>
      <c r="K80" s="222" t="s">
        <v>54</v>
      </c>
      <c r="L80" s="222" t="s">
        <v>1176</v>
      </c>
      <c r="M80" s="222" t="s">
        <v>197</v>
      </c>
      <c r="N80" s="90" t="s">
        <v>197</v>
      </c>
      <c r="O80" s="222"/>
      <c r="Q80" s="208" t="str">
        <f t="shared" si="1"/>
        <v>37/4General Merchandise</v>
      </c>
      <c r="R80" s="204" t="s">
        <v>270</v>
      </c>
      <c r="S80" s="204" t="s">
        <v>373</v>
      </c>
      <c r="T80" s="205">
        <v>4.2370000000000001</v>
      </c>
      <c r="U80" s="205">
        <v>5.9172000000000002</v>
      </c>
      <c r="W80" s="245"/>
      <c r="X80" s="245"/>
      <c r="Y80" s="245"/>
      <c r="Z80" s="253"/>
      <c r="AA80" s="245"/>
      <c r="AB80" s="245"/>
      <c r="AC80" s="247"/>
      <c r="AD80" s="245"/>
      <c r="AE80" s="245"/>
      <c r="AF80" s="245"/>
      <c r="AG80" s="252"/>
      <c r="AH80" s="252"/>
      <c r="AI80" s="252"/>
      <c r="AJ80" s="252"/>
    </row>
    <row r="81" spans="2:36" ht="12.75" customHeight="1" x14ac:dyDescent="0.3">
      <c r="B81" s="222" t="s">
        <v>270</v>
      </c>
      <c r="C81" s="222" t="s">
        <v>1176</v>
      </c>
      <c r="D81" s="222" t="s">
        <v>348</v>
      </c>
      <c r="E81" s="223">
        <v>1</v>
      </c>
      <c r="F81" s="223">
        <v>1</v>
      </c>
      <c r="G81" s="224">
        <v>107</v>
      </c>
      <c r="H81" s="222">
        <v>18</v>
      </c>
      <c r="I81" s="222">
        <v>6</v>
      </c>
      <c r="J81" s="222">
        <v>3238</v>
      </c>
      <c r="K81" s="222" t="s">
        <v>54</v>
      </c>
      <c r="L81" s="222" t="s">
        <v>1176</v>
      </c>
      <c r="M81" s="222" t="s">
        <v>197</v>
      </c>
      <c r="N81" s="90" t="s">
        <v>197</v>
      </c>
      <c r="O81" s="222"/>
      <c r="Q81" s="208" t="str">
        <f t="shared" si="1"/>
        <v>37/4Industrial Minerals</v>
      </c>
      <c r="R81" s="204" t="s">
        <v>270</v>
      </c>
      <c r="S81" s="204" t="s">
        <v>348</v>
      </c>
      <c r="T81" s="205">
        <v>3.9563000000000001</v>
      </c>
      <c r="U81" s="205">
        <v>5.4950000000000001</v>
      </c>
      <c r="W81" s="245"/>
      <c r="X81" s="245"/>
      <c r="Y81" s="245"/>
      <c r="Z81" s="253"/>
      <c r="AA81" s="245"/>
      <c r="AB81" s="245"/>
      <c r="AC81" s="247"/>
      <c r="AD81" s="245"/>
      <c r="AE81" s="245"/>
      <c r="AF81" s="245"/>
      <c r="AG81" s="252"/>
      <c r="AH81" s="252"/>
      <c r="AI81" s="252"/>
      <c r="AJ81" s="252"/>
    </row>
    <row r="82" spans="2:36" ht="12.75" customHeight="1" x14ac:dyDescent="0.3">
      <c r="B82" s="222" t="s">
        <v>270</v>
      </c>
      <c r="C82" s="222" t="s">
        <v>1176</v>
      </c>
      <c r="D82" s="222" t="s">
        <v>369</v>
      </c>
      <c r="E82" s="223">
        <v>1</v>
      </c>
      <c r="F82" s="223">
        <v>1</v>
      </c>
      <c r="G82" s="224">
        <v>107</v>
      </c>
      <c r="H82" s="222">
        <v>25</v>
      </c>
      <c r="I82" s="222">
        <v>6</v>
      </c>
      <c r="J82" s="222">
        <v>3238</v>
      </c>
      <c r="K82" s="222" t="s">
        <v>54</v>
      </c>
      <c r="L82" s="222" t="s">
        <v>1176</v>
      </c>
      <c r="M82" s="222" t="s">
        <v>197</v>
      </c>
      <c r="N82" s="90" t="s">
        <v>197</v>
      </c>
      <c r="O82" s="222"/>
      <c r="Q82" s="208" t="str">
        <f t="shared" si="1"/>
        <v>37/4Iron Ore</v>
      </c>
      <c r="R82" s="204" t="s">
        <v>270</v>
      </c>
      <c r="S82" s="204" t="s">
        <v>369</v>
      </c>
      <c r="T82" s="205">
        <v>4</v>
      </c>
      <c r="U82" s="205">
        <v>5.7354000000000003</v>
      </c>
      <c r="W82" s="245"/>
      <c r="X82" s="245"/>
      <c r="Y82" s="245"/>
      <c r="Z82" s="253"/>
      <c r="AA82" s="245"/>
      <c r="AB82" s="245"/>
      <c r="AC82" s="247"/>
      <c r="AD82" s="245"/>
      <c r="AE82" s="245"/>
      <c r="AF82" s="245"/>
      <c r="AG82" s="252"/>
      <c r="AH82" s="252"/>
      <c r="AI82" s="252"/>
      <c r="AJ82" s="252"/>
    </row>
    <row r="83" spans="2:36" ht="12.75" customHeight="1" x14ac:dyDescent="0.3">
      <c r="B83" s="222" t="s">
        <v>270</v>
      </c>
      <c r="C83" s="222" t="s">
        <v>1176</v>
      </c>
      <c r="D83" s="222" t="s">
        <v>352</v>
      </c>
      <c r="E83" s="223">
        <v>1</v>
      </c>
      <c r="F83" s="223">
        <v>1</v>
      </c>
      <c r="G83" s="224">
        <v>107</v>
      </c>
      <c r="H83" s="222">
        <v>78</v>
      </c>
      <c r="I83" s="222">
        <v>6</v>
      </c>
      <c r="J83" s="222">
        <v>3238</v>
      </c>
      <c r="K83" s="222" t="s">
        <v>54</v>
      </c>
      <c r="L83" s="222" t="s">
        <v>1176</v>
      </c>
      <c r="M83" s="222" t="s">
        <v>197</v>
      </c>
      <c r="N83" s="90" t="s">
        <v>197</v>
      </c>
      <c r="O83" s="222"/>
      <c r="Q83" s="208" t="str">
        <f t="shared" si="1"/>
        <v>37/4Mail and Premium Logistics</v>
      </c>
      <c r="R83" s="204" t="s">
        <v>270</v>
      </c>
      <c r="S83" s="204" t="s">
        <v>352</v>
      </c>
      <c r="T83" s="205">
        <v>5.3216999999999999</v>
      </c>
      <c r="U83" s="205">
        <v>7.9863999999999997</v>
      </c>
      <c r="W83" s="245"/>
      <c r="X83" s="245"/>
      <c r="Y83" s="245"/>
      <c r="Z83" s="253"/>
      <c r="AA83" s="245"/>
      <c r="AB83" s="245"/>
      <c r="AC83" s="247"/>
      <c r="AD83" s="245"/>
      <c r="AE83" s="245"/>
      <c r="AF83" s="245"/>
      <c r="AG83" s="252"/>
      <c r="AH83" s="252"/>
      <c r="AI83" s="252"/>
      <c r="AJ83" s="252"/>
    </row>
    <row r="84" spans="2:36" ht="12.75" customHeight="1" x14ac:dyDescent="0.3">
      <c r="B84" s="222" t="s">
        <v>270</v>
      </c>
      <c r="C84" s="222" t="s">
        <v>1176</v>
      </c>
      <c r="D84" s="222" t="s">
        <v>343</v>
      </c>
      <c r="E84" s="223">
        <v>31509</v>
      </c>
      <c r="F84" s="223">
        <v>3371.4630000000002</v>
      </c>
      <c r="G84" s="224">
        <v>107</v>
      </c>
      <c r="H84" s="222">
        <v>25</v>
      </c>
      <c r="I84" s="222">
        <v>6</v>
      </c>
      <c r="J84" s="222">
        <v>3238</v>
      </c>
      <c r="K84" s="222" t="s">
        <v>54</v>
      </c>
      <c r="L84" s="222" t="s">
        <v>1176</v>
      </c>
      <c r="M84" s="222" t="s">
        <v>197</v>
      </c>
      <c r="N84" s="90" t="s">
        <v>197</v>
      </c>
      <c r="O84" s="222"/>
      <c r="Q84" s="208" t="str">
        <f t="shared" si="1"/>
        <v>37/4Other</v>
      </c>
      <c r="R84" s="204" t="s">
        <v>270</v>
      </c>
      <c r="S84" s="204" t="s">
        <v>343</v>
      </c>
      <c r="T84" s="205">
        <v>4.0320999999999998</v>
      </c>
      <c r="U84" s="205">
        <v>5.7354000000000003</v>
      </c>
      <c r="W84" s="245"/>
      <c r="X84" s="245"/>
      <c r="Y84" s="245"/>
      <c r="Z84" s="253"/>
      <c r="AA84" s="245"/>
      <c r="AB84" s="245"/>
      <c r="AC84" s="247"/>
      <c r="AD84" s="245"/>
      <c r="AE84" s="245"/>
      <c r="AF84" s="245"/>
      <c r="AG84" s="252"/>
      <c r="AH84" s="252"/>
      <c r="AI84" s="252"/>
      <c r="AJ84" s="252"/>
    </row>
    <row r="85" spans="2:36" ht="12.75" customHeight="1" x14ac:dyDescent="0.3">
      <c r="B85" s="222" t="s">
        <v>270</v>
      </c>
      <c r="C85" s="222" t="s">
        <v>1176</v>
      </c>
      <c r="D85" s="222" t="s">
        <v>359</v>
      </c>
      <c r="E85" s="223">
        <v>1</v>
      </c>
      <c r="F85" s="223">
        <v>1</v>
      </c>
      <c r="G85" s="224">
        <v>107</v>
      </c>
      <c r="H85" s="222">
        <v>23</v>
      </c>
      <c r="I85" s="222">
        <v>6</v>
      </c>
      <c r="J85" s="222">
        <v>3238</v>
      </c>
      <c r="K85" s="222" t="s">
        <v>54</v>
      </c>
      <c r="L85" s="222" t="s">
        <v>1176</v>
      </c>
      <c r="M85" s="222" t="s">
        <v>197</v>
      </c>
      <c r="N85" s="90" t="s">
        <v>197</v>
      </c>
      <c r="O85" s="222"/>
      <c r="Q85" s="208" t="str">
        <f t="shared" si="1"/>
        <v>37/4Petroleum</v>
      </c>
      <c r="R85" s="204" t="s">
        <v>270</v>
      </c>
      <c r="S85" s="204" t="s">
        <v>359</v>
      </c>
      <c r="T85" s="205">
        <v>4.01</v>
      </c>
      <c r="U85" s="205">
        <v>5.665</v>
      </c>
      <c r="W85" s="245"/>
      <c r="X85" s="245"/>
      <c r="Y85" s="245"/>
      <c r="Z85" s="253"/>
      <c r="AA85" s="245"/>
      <c r="AB85" s="245"/>
      <c r="AC85" s="247"/>
      <c r="AD85" s="245"/>
      <c r="AE85" s="245"/>
      <c r="AF85" s="245"/>
      <c r="AG85" s="252"/>
      <c r="AH85" s="252"/>
      <c r="AI85" s="252"/>
      <c r="AJ85" s="252"/>
    </row>
    <row r="86" spans="2:36" ht="12.75" customHeight="1" x14ac:dyDescent="0.3">
      <c r="B86" s="222" t="s">
        <v>270</v>
      </c>
      <c r="C86" s="222" t="s">
        <v>1176</v>
      </c>
      <c r="D86" s="222" t="s">
        <v>370</v>
      </c>
      <c r="E86" s="223">
        <v>1</v>
      </c>
      <c r="F86" s="223">
        <v>1</v>
      </c>
      <c r="G86" s="224">
        <v>107</v>
      </c>
      <c r="H86" s="222">
        <v>78</v>
      </c>
      <c r="I86" s="222">
        <v>6</v>
      </c>
      <c r="J86" s="222">
        <v>3238</v>
      </c>
      <c r="K86" s="222" t="s">
        <v>54</v>
      </c>
      <c r="L86" s="222" t="s">
        <v>1176</v>
      </c>
      <c r="M86" s="222" t="s">
        <v>197</v>
      </c>
      <c r="N86" s="90" t="s">
        <v>197</v>
      </c>
      <c r="O86" s="222"/>
      <c r="Q86" s="208" t="str">
        <f t="shared" si="1"/>
        <v>37/4Royal Mail</v>
      </c>
      <c r="R86" s="204" t="s">
        <v>270</v>
      </c>
      <c r="S86" s="204" t="s">
        <v>370</v>
      </c>
      <c r="T86" s="205">
        <v>5.3216999999999999</v>
      </c>
      <c r="U86" s="205">
        <v>7.9863999999999997</v>
      </c>
      <c r="W86" s="245"/>
      <c r="X86" s="245"/>
      <c r="Y86" s="245"/>
      <c r="Z86" s="253"/>
      <c r="AA86" s="245"/>
      <c r="AB86" s="245"/>
      <c r="AC86" s="247"/>
      <c r="AD86" s="245"/>
      <c r="AE86" s="245"/>
      <c r="AF86" s="245"/>
      <c r="AG86" s="252"/>
      <c r="AH86" s="252"/>
      <c r="AI86" s="252"/>
      <c r="AJ86" s="252"/>
    </row>
    <row r="87" spans="2:36" ht="12.75" customHeight="1" x14ac:dyDescent="0.3">
      <c r="B87" s="222" t="s">
        <v>270</v>
      </c>
      <c r="C87" s="222" t="s">
        <v>1176</v>
      </c>
      <c r="D87" s="222" t="s">
        <v>353</v>
      </c>
      <c r="E87" s="223">
        <v>1</v>
      </c>
      <c r="F87" s="223">
        <v>1</v>
      </c>
      <c r="G87" s="224">
        <v>107</v>
      </c>
      <c r="H87" s="222">
        <v>25</v>
      </c>
      <c r="I87" s="222">
        <v>6</v>
      </c>
      <c r="J87" s="222">
        <v>3238</v>
      </c>
      <c r="K87" s="222" t="s">
        <v>54</v>
      </c>
      <c r="L87" s="222" t="s">
        <v>1176</v>
      </c>
      <c r="M87" s="222" t="s">
        <v>197</v>
      </c>
      <c r="N87" s="90" t="s">
        <v>197</v>
      </c>
      <c r="O87" s="222"/>
      <c r="Q87" s="208" t="str">
        <f t="shared" si="1"/>
        <v>37/4Steel</v>
      </c>
      <c r="R87" s="204" t="s">
        <v>270</v>
      </c>
      <c r="S87" s="204" t="s">
        <v>353</v>
      </c>
      <c r="T87" s="205">
        <v>4.0320999999999998</v>
      </c>
      <c r="U87" s="205">
        <v>5.7354000000000003</v>
      </c>
      <c r="W87" s="245"/>
      <c r="X87" s="245"/>
      <c r="Y87" s="245"/>
      <c r="Z87" s="253"/>
      <c r="AA87" s="245"/>
      <c r="AB87" s="245"/>
      <c r="AC87" s="247"/>
      <c r="AD87" s="245"/>
      <c r="AE87" s="245"/>
      <c r="AF87" s="245"/>
      <c r="AG87" s="252"/>
      <c r="AH87" s="252"/>
      <c r="AI87" s="252"/>
      <c r="AJ87" s="252"/>
    </row>
    <row r="88" spans="2:36" ht="12.75" customHeight="1" x14ac:dyDescent="0.3">
      <c r="B88" s="222" t="s">
        <v>375</v>
      </c>
      <c r="C88" s="222" t="s">
        <v>1176</v>
      </c>
      <c r="D88" s="222" t="s">
        <v>374</v>
      </c>
      <c r="E88" s="223">
        <v>1</v>
      </c>
      <c r="F88" s="223">
        <v>1</v>
      </c>
      <c r="G88" s="224">
        <v>107</v>
      </c>
      <c r="H88" s="222">
        <v>34</v>
      </c>
      <c r="I88" s="222">
        <v>6</v>
      </c>
      <c r="J88" s="222">
        <v>3238</v>
      </c>
      <c r="K88" s="222" t="s">
        <v>54</v>
      </c>
      <c r="L88" s="222" t="s">
        <v>1176</v>
      </c>
      <c r="M88" s="222" t="s">
        <v>197</v>
      </c>
      <c r="N88" s="90" t="s">
        <v>197</v>
      </c>
      <c r="O88" s="222"/>
      <c r="Q88" s="208" t="str">
        <f t="shared" si="1"/>
        <v>37/5Biomass</v>
      </c>
      <c r="R88" s="204" t="s">
        <v>375</v>
      </c>
      <c r="S88" s="204" t="s">
        <v>374</v>
      </c>
      <c r="T88" s="205">
        <v>4.1364000000000001</v>
      </c>
      <c r="U88" s="205">
        <v>6.0679999999999996</v>
      </c>
      <c r="W88" s="245"/>
      <c r="X88" s="245"/>
      <c r="Y88" s="245"/>
      <c r="Z88" s="253"/>
      <c r="AA88" s="245"/>
      <c r="AB88" s="245"/>
      <c r="AC88" s="247"/>
      <c r="AD88" s="245"/>
      <c r="AE88" s="245"/>
      <c r="AF88" s="245"/>
      <c r="AG88" s="252"/>
      <c r="AH88" s="252"/>
      <c r="AI88" s="252"/>
      <c r="AJ88" s="252"/>
    </row>
    <row r="89" spans="2:36" ht="12.75" customHeight="1" x14ac:dyDescent="0.3">
      <c r="B89" s="222" t="s">
        <v>375</v>
      </c>
      <c r="C89" s="222" t="s">
        <v>1176</v>
      </c>
      <c r="D89" s="222" t="s">
        <v>350</v>
      </c>
      <c r="E89" s="223">
        <v>1</v>
      </c>
      <c r="F89" s="223">
        <v>0</v>
      </c>
      <c r="G89" s="224">
        <v>107</v>
      </c>
      <c r="H89" s="222">
        <v>16</v>
      </c>
      <c r="I89" s="222">
        <v>6</v>
      </c>
      <c r="J89" s="222">
        <v>3238</v>
      </c>
      <c r="K89" s="222" t="s">
        <v>54</v>
      </c>
      <c r="L89" s="222" t="s">
        <v>1176</v>
      </c>
      <c r="M89" s="222" t="s">
        <v>197</v>
      </c>
      <c r="N89" s="90" t="s">
        <v>197</v>
      </c>
      <c r="O89" s="222"/>
      <c r="Q89" s="208" t="str">
        <f t="shared" si="1"/>
        <v>37/5Chemicals</v>
      </c>
      <c r="R89" s="204" t="s">
        <v>375</v>
      </c>
      <c r="S89" s="204" t="s">
        <v>350</v>
      </c>
      <c r="T89" s="205">
        <v>3.9355000000000002</v>
      </c>
      <c r="U89" s="205">
        <v>5.4295999999999998</v>
      </c>
      <c r="W89" s="245"/>
      <c r="X89" s="245"/>
      <c r="Y89" s="245"/>
      <c r="Z89" s="253"/>
      <c r="AA89" s="245"/>
      <c r="AB89" s="245"/>
      <c r="AC89" s="247"/>
      <c r="AD89" s="245"/>
      <c r="AE89" s="245"/>
      <c r="AF89" s="245"/>
      <c r="AG89" s="252"/>
      <c r="AH89" s="252"/>
      <c r="AI89" s="252"/>
      <c r="AJ89" s="252"/>
    </row>
    <row r="90" spans="2:36" ht="12.75" customHeight="1" x14ac:dyDescent="0.3">
      <c r="B90" s="222" t="s">
        <v>375</v>
      </c>
      <c r="C90" s="222" t="s">
        <v>1176</v>
      </c>
      <c r="D90" s="222" t="s">
        <v>347</v>
      </c>
      <c r="E90" s="223">
        <v>1</v>
      </c>
      <c r="F90" s="223">
        <v>1</v>
      </c>
      <c r="G90" s="224">
        <v>107</v>
      </c>
      <c r="H90" s="222">
        <v>24</v>
      </c>
      <c r="I90" s="222">
        <v>6</v>
      </c>
      <c r="J90" s="222">
        <v>3238</v>
      </c>
      <c r="K90" s="222" t="s">
        <v>54</v>
      </c>
      <c r="L90" s="222" t="s">
        <v>1176</v>
      </c>
      <c r="M90" s="222" t="s">
        <v>197</v>
      </c>
      <c r="N90" s="90" t="s">
        <v>197</v>
      </c>
      <c r="O90" s="222"/>
      <c r="Q90" s="208" t="str">
        <f t="shared" si="1"/>
        <v>37/5Coal ESI</v>
      </c>
      <c r="R90" s="204" t="s">
        <v>375</v>
      </c>
      <c r="S90" s="204" t="s">
        <v>347</v>
      </c>
      <c r="T90" s="205">
        <v>3.9887999999999999</v>
      </c>
      <c r="U90" s="205">
        <v>5.7</v>
      </c>
      <c r="W90" s="245"/>
      <c r="X90" s="245"/>
      <c r="Y90" s="245"/>
      <c r="Z90" s="253"/>
      <c r="AA90" s="245"/>
      <c r="AB90" s="245"/>
      <c r="AC90" s="247"/>
      <c r="AD90" s="245"/>
      <c r="AE90" s="245"/>
      <c r="AF90" s="245"/>
      <c r="AG90" s="252"/>
      <c r="AH90" s="252"/>
      <c r="AI90" s="252"/>
      <c r="AJ90" s="252"/>
    </row>
    <row r="91" spans="2:36" ht="12.75" customHeight="1" x14ac:dyDescent="0.3">
      <c r="B91" s="222" t="s">
        <v>375</v>
      </c>
      <c r="C91" s="222" t="s">
        <v>1176</v>
      </c>
      <c r="D91" s="222" t="s">
        <v>364</v>
      </c>
      <c r="E91" s="223">
        <v>1</v>
      </c>
      <c r="F91" s="223">
        <v>1</v>
      </c>
      <c r="G91" s="224">
        <v>107</v>
      </c>
      <c r="H91" s="222">
        <v>25</v>
      </c>
      <c r="I91" s="222">
        <v>6</v>
      </c>
      <c r="J91" s="222">
        <v>3238</v>
      </c>
      <c r="K91" s="222" t="s">
        <v>54</v>
      </c>
      <c r="L91" s="222" t="s">
        <v>1176</v>
      </c>
      <c r="M91" s="222" t="s">
        <v>197</v>
      </c>
      <c r="N91" s="90" t="s">
        <v>197</v>
      </c>
      <c r="O91" s="222"/>
      <c r="Q91" s="208" t="str">
        <f t="shared" si="1"/>
        <v>37/5Coal Other</v>
      </c>
      <c r="R91" s="204" t="s">
        <v>375</v>
      </c>
      <c r="S91" s="204" t="s">
        <v>364</v>
      </c>
      <c r="T91" s="205">
        <v>4.0320999999999998</v>
      </c>
      <c r="U91" s="205">
        <v>5.7354000000000003</v>
      </c>
      <c r="W91" s="245"/>
      <c r="X91" s="245"/>
      <c r="Y91" s="245"/>
      <c r="Z91" s="253"/>
      <c r="AA91" s="245"/>
      <c r="AB91" s="245"/>
      <c r="AC91" s="247"/>
      <c r="AD91" s="245"/>
      <c r="AE91" s="245"/>
      <c r="AF91" s="245"/>
      <c r="AG91" s="252"/>
      <c r="AH91" s="252"/>
      <c r="AI91" s="252"/>
      <c r="AJ91" s="252"/>
    </row>
    <row r="92" spans="2:36" ht="12.75" customHeight="1" x14ac:dyDescent="0.3">
      <c r="B92" s="222" t="s">
        <v>375</v>
      </c>
      <c r="C92" s="222" t="s">
        <v>1176</v>
      </c>
      <c r="D92" s="222" t="s">
        <v>345</v>
      </c>
      <c r="E92" s="223">
        <v>1</v>
      </c>
      <c r="F92" s="223">
        <v>1</v>
      </c>
      <c r="G92" s="224">
        <v>107</v>
      </c>
      <c r="H92" s="222">
        <v>29</v>
      </c>
      <c r="I92" s="222">
        <v>6</v>
      </c>
      <c r="J92" s="222">
        <v>3238</v>
      </c>
      <c r="K92" s="222" t="s">
        <v>54</v>
      </c>
      <c r="L92" s="222" t="s">
        <v>1176</v>
      </c>
      <c r="M92" s="222" t="s">
        <v>197</v>
      </c>
      <c r="N92" s="90" t="s">
        <v>197</v>
      </c>
      <c r="O92" s="222"/>
      <c r="Q92" s="208" t="str">
        <f t="shared" si="1"/>
        <v>37/5Construction Materials</v>
      </c>
      <c r="R92" s="204" t="s">
        <v>375</v>
      </c>
      <c r="S92" s="204" t="s">
        <v>345</v>
      </c>
      <c r="T92" s="205">
        <v>4.0776000000000003</v>
      </c>
      <c r="U92" s="205">
        <v>5.8802000000000003</v>
      </c>
      <c r="W92" s="245"/>
      <c r="X92" s="245"/>
      <c r="Y92" s="245"/>
      <c r="Z92" s="253"/>
      <c r="AA92" s="245"/>
      <c r="AB92" s="245"/>
      <c r="AC92" s="247"/>
      <c r="AD92" s="245"/>
      <c r="AE92" s="245"/>
      <c r="AF92" s="245"/>
      <c r="AG92" s="252"/>
      <c r="AH92" s="252"/>
      <c r="AI92" s="252"/>
      <c r="AJ92" s="252"/>
    </row>
    <row r="93" spans="2:36" ht="12.75" customHeight="1" x14ac:dyDescent="0.3">
      <c r="B93" s="222" t="s">
        <v>375</v>
      </c>
      <c r="C93" s="222" t="s">
        <v>1176</v>
      </c>
      <c r="D93" s="222" t="s">
        <v>355</v>
      </c>
      <c r="E93" s="223">
        <v>1</v>
      </c>
      <c r="F93" s="223">
        <v>1</v>
      </c>
      <c r="G93" s="224">
        <v>107</v>
      </c>
      <c r="H93" s="222">
        <v>25</v>
      </c>
      <c r="I93" s="222">
        <v>6</v>
      </c>
      <c r="J93" s="222">
        <v>3238</v>
      </c>
      <c r="K93" s="222" t="s">
        <v>54</v>
      </c>
      <c r="L93" s="222" t="s">
        <v>1176</v>
      </c>
      <c r="M93" s="222" t="s">
        <v>197</v>
      </c>
      <c r="N93" s="90" t="s">
        <v>197</v>
      </c>
      <c r="O93" s="222"/>
      <c r="Q93" s="208" t="str">
        <f t="shared" si="1"/>
        <v>37/5Domestic Automotive</v>
      </c>
      <c r="R93" s="204" t="s">
        <v>375</v>
      </c>
      <c r="S93" s="204" t="s">
        <v>355</v>
      </c>
      <c r="T93" s="205">
        <v>4.2111999999999998</v>
      </c>
      <c r="U93" s="205">
        <v>5.7354000000000003</v>
      </c>
      <c r="W93" s="245"/>
      <c r="X93" s="245"/>
      <c r="Y93" s="245"/>
      <c r="Z93" s="253"/>
      <c r="AA93" s="245"/>
      <c r="AB93" s="245"/>
      <c r="AC93" s="247"/>
      <c r="AD93" s="245"/>
      <c r="AE93" s="245"/>
      <c r="AF93" s="245"/>
      <c r="AG93" s="252"/>
      <c r="AH93" s="252"/>
      <c r="AI93" s="252"/>
      <c r="AJ93" s="252"/>
    </row>
    <row r="94" spans="2:36" ht="12.75" customHeight="1" x14ac:dyDescent="0.3">
      <c r="B94" s="222" t="s">
        <v>375</v>
      </c>
      <c r="C94" s="222" t="s">
        <v>1176</v>
      </c>
      <c r="D94" s="222" t="s">
        <v>351</v>
      </c>
      <c r="E94" s="223">
        <v>1</v>
      </c>
      <c r="F94" s="223">
        <v>1</v>
      </c>
      <c r="G94" s="224">
        <v>107</v>
      </c>
      <c r="H94" s="222">
        <v>33</v>
      </c>
      <c r="I94" s="222">
        <v>6</v>
      </c>
      <c r="J94" s="222">
        <v>3238</v>
      </c>
      <c r="K94" s="222" t="s">
        <v>54</v>
      </c>
      <c r="L94" s="222" t="s">
        <v>1176</v>
      </c>
      <c r="M94" s="222" t="s">
        <v>197</v>
      </c>
      <c r="N94" s="90" t="s">
        <v>197</v>
      </c>
      <c r="O94" s="222"/>
      <c r="Q94" s="208" t="str">
        <f t="shared" si="1"/>
        <v>37/5Domestic Intermodal</v>
      </c>
      <c r="R94" s="204" t="s">
        <v>375</v>
      </c>
      <c r="S94" s="204" t="s">
        <v>351</v>
      </c>
      <c r="T94" s="205">
        <v>4.3033999999999999</v>
      </c>
      <c r="U94" s="205">
        <v>6.0298999999999996</v>
      </c>
      <c r="W94" s="245"/>
      <c r="X94" s="245"/>
      <c r="Y94" s="245"/>
      <c r="Z94" s="253"/>
      <c r="AA94" s="245"/>
      <c r="AB94" s="245"/>
      <c r="AC94" s="247"/>
      <c r="AD94" s="245"/>
      <c r="AE94" s="245"/>
      <c r="AF94" s="245"/>
      <c r="AG94" s="252"/>
      <c r="AH94" s="252"/>
      <c r="AI94" s="252"/>
      <c r="AJ94" s="252"/>
    </row>
    <row r="95" spans="2:36" ht="12.75" customHeight="1" x14ac:dyDescent="0.3">
      <c r="B95" s="222" t="s">
        <v>375</v>
      </c>
      <c r="C95" s="222" t="s">
        <v>1176</v>
      </c>
      <c r="D95" s="222" t="s">
        <v>371</v>
      </c>
      <c r="E95" s="223">
        <v>1</v>
      </c>
      <c r="F95" s="223">
        <v>1</v>
      </c>
      <c r="G95" s="224">
        <v>107</v>
      </c>
      <c r="H95" s="222">
        <v>24</v>
      </c>
      <c r="I95" s="222">
        <v>6</v>
      </c>
      <c r="J95" s="222">
        <v>3238</v>
      </c>
      <c r="K95" s="222" t="s">
        <v>54</v>
      </c>
      <c r="L95" s="222" t="s">
        <v>1176</v>
      </c>
      <c r="M95" s="222" t="s">
        <v>197</v>
      </c>
      <c r="N95" s="90" t="s">
        <v>197</v>
      </c>
      <c r="O95" s="222"/>
      <c r="Q95" s="208" t="str">
        <f t="shared" si="1"/>
        <v>37/5Domestic Waste</v>
      </c>
      <c r="R95" s="204" t="s">
        <v>375</v>
      </c>
      <c r="S95" s="204" t="s">
        <v>371</v>
      </c>
      <c r="T95" s="205">
        <v>4.1688999999999998</v>
      </c>
      <c r="U95" s="205">
        <v>5.7</v>
      </c>
      <c r="W95" s="245"/>
      <c r="X95" s="245"/>
      <c r="Y95" s="245"/>
      <c r="Z95" s="253"/>
      <c r="AA95" s="245"/>
      <c r="AB95" s="245"/>
      <c r="AC95" s="247"/>
      <c r="AD95" s="245"/>
      <c r="AE95" s="245"/>
      <c r="AF95" s="245"/>
      <c r="AG95" s="252"/>
      <c r="AH95" s="252"/>
      <c r="AI95" s="252"/>
      <c r="AJ95" s="252"/>
    </row>
    <row r="96" spans="2:36" ht="12.75" customHeight="1" x14ac:dyDescent="0.3">
      <c r="B96" s="222" t="s">
        <v>375</v>
      </c>
      <c r="C96" s="222" t="s">
        <v>1176</v>
      </c>
      <c r="D96" s="222" t="s">
        <v>356</v>
      </c>
      <c r="E96" s="223">
        <v>1</v>
      </c>
      <c r="F96" s="223">
        <v>1</v>
      </c>
      <c r="G96" s="224">
        <v>107</v>
      </c>
      <c r="H96" s="222">
        <v>27</v>
      </c>
      <c r="I96" s="222">
        <v>6</v>
      </c>
      <c r="J96" s="222">
        <v>3238</v>
      </c>
      <c r="K96" s="222" t="s">
        <v>54</v>
      </c>
      <c r="L96" s="222" t="s">
        <v>1176</v>
      </c>
      <c r="M96" s="222" t="s">
        <v>197</v>
      </c>
      <c r="N96" s="90" t="s">
        <v>197</v>
      </c>
      <c r="O96" s="222"/>
      <c r="Q96" s="208" t="str">
        <f t="shared" si="1"/>
        <v>37/5Enterprise</v>
      </c>
      <c r="R96" s="204" t="s">
        <v>375</v>
      </c>
      <c r="S96" s="204" t="s">
        <v>356</v>
      </c>
      <c r="T96" s="205">
        <v>4.2024999999999997</v>
      </c>
      <c r="U96" s="205">
        <v>5.8071999999999999</v>
      </c>
      <c r="W96" s="245"/>
      <c r="X96" s="245"/>
      <c r="Y96" s="245"/>
      <c r="Z96" s="253"/>
      <c r="AA96" s="245"/>
      <c r="AB96" s="245"/>
      <c r="AC96" s="247"/>
      <c r="AD96" s="245"/>
      <c r="AE96" s="245"/>
      <c r="AF96" s="245"/>
      <c r="AG96" s="252"/>
      <c r="AH96" s="252"/>
      <c r="AI96" s="252"/>
      <c r="AJ96" s="252"/>
    </row>
    <row r="97" spans="2:36" ht="12.75" customHeight="1" x14ac:dyDescent="0.3">
      <c r="B97" s="229" t="s">
        <v>375</v>
      </c>
      <c r="C97" s="229" t="s">
        <v>1176</v>
      </c>
      <c r="D97" s="229" t="s">
        <v>367</v>
      </c>
      <c r="E97" s="230">
        <v>1</v>
      </c>
      <c r="F97" s="230">
        <v>1</v>
      </c>
      <c r="G97" s="231">
        <v>107</v>
      </c>
      <c r="H97" s="229">
        <v>31</v>
      </c>
      <c r="I97" s="229">
        <v>6</v>
      </c>
      <c r="J97" s="229">
        <v>3238</v>
      </c>
      <c r="K97" s="229" t="s">
        <v>54</v>
      </c>
      <c r="L97" s="229" t="s">
        <v>1176</v>
      </c>
      <c r="M97" s="229" t="s">
        <v>197</v>
      </c>
      <c r="N97" s="232" t="s">
        <v>197</v>
      </c>
      <c r="O97" s="229"/>
      <c r="Q97" s="208" t="str">
        <f t="shared" si="1"/>
        <v>37/5European Automotive</v>
      </c>
      <c r="R97" s="204" t="s">
        <v>375</v>
      </c>
      <c r="S97" s="204" t="s">
        <v>367</v>
      </c>
      <c r="T97" s="205">
        <v>4.2797999999999998</v>
      </c>
      <c r="U97" s="205">
        <v>5.9545000000000003</v>
      </c>
      <c r="W97" s="245"/>
      <c r="X97" s="245"/>
      <c r="Y97" s="245"/>
      <c r="Z97" s="253"/>
      <c r="AA97" s="245"/>
      <c r="AB97" s="245"/>
      <c r="AC97" s="247"/>
      <c r="AD97" s="245"/>
      <c r="AE97" s="245"/>
      <c r="AF97" s="245"/>
      <c r="AG97" s="252"/>
      <c r="AH97" s="252"/>
      <c r="AI97" s="252"/>
      <c r="AJ97" s="252"/>
    </row>
    <row r="98" spans="2:36" ht="12.75" customHeight="1" x14ac:dyDescent="0.3">
      <c r="B98" s="222" t="s">
        <v>375</v>
      </c>
      <c r="C98" s="222" t="s">
        <v>1176</v>
      </c>
      <c r="D98" s="222" t="s">
        <v>372</v>
      </c>
      <c r="E98" s="223">
        <v>1</v>
      </c>
      <c r="F98" s="223">
        <v>1</v>
      </c>
      <c r="G98" s="224">
        <v>107</v>
      </c>
      <c r="H98" s="222">
        <v>31</v>
      </c>
      <c r="I98" s="222">
        <v>6</v>
      </c>
      <c r="J98" s="222">
        <v>3238</v>
      </c>
      <c r="K98" s="222" t="s">
        <v>54</v>
      </c>
      <c r="L98" s="222" t="s">
        <v>1176</v>
      </c>
      <c r="M98" s="222" t="s">
        <v>197</v>
      </c>
      <c r="N98" s="90" t="s">
        <v>197</v>
      </c>
      <c r="O98" s="222"/>
      <c r="Q98" s="208" t="str">
        <f t="shared" si="1"/>
        <v>37/5European Conventional</v>
      </c>
      <c r="R98" s="204" t="s">
        <v>375</v>
      </c>
      <c r="S98" s="204" t="s">
        <v>372</v>
      </c>
      <c r="T98" s="205">
        <v>4.2485999999999997</v>
      </c>
      <c r="U98" s="205">
        <v>5.9545000000000003</v>
      </c>
      <c r="W98" s="245"/>
      <c r="X98" s="245"/>
      <c r="Y98" s="245"/>
      <c r="Z98" s="253"/>
      <c r="AA98" s="245"/>
      <c r="AB98" s="245"/>
      <c r="AC98" s="247"/>
      <c r="AD98" s="245"/>
      <c r="AE98" s="245"/>
      <c r="AF98" s="245"/>
      <c r="AG98" s="252"/>
      <c r="AH98" s="252"/>
      <c r="AI98" s="252"/>
      <c r="AJ98" s="252"/>
    </row>
    <row r="99" spans="2:36" ht="12.75" customHeight="1" x14ac:dyDescent="0.3">
      <c r="B99" s="229" t="s">
        <v>375</v>
      </c>
      <c r="C99" s="229" t="s">
        <v>1176</v>
      </c>
      <c r="D99" s="229" t="s">
        <v>368</v>
      </c>
      <c r="E99" s="230">
        <v>1</v>
      </c>
      <c r="F99" s="230">
        <v>1</v>
      </c>
      <c r="G99" s="231">
        <v>107</v>
      </c>
      <c r="H99" s="229">
        <v>38</v>
      </c>
      <c r="I99" s="229">
        <v>6</v>
      </c>
      <c r="J99" s="229">
        <v>3238</v>
      </c>
      <c r="K99" s="229" t="s">
        <v>54</v>
      </c>
      <c r="L99" s="229" t="s">
        <v>1176</v>
      </c>
      <c r="M99" s="229" t="s">
        <v>197</v>
      </c>
      <c r="N99" s="232" t="s">
        <v>197</v>
      </c>
      <c r="O99" s="229"/>
      <c r="Q99" s="208" t="str">
        <f t="shared" si="1"/>
        <v>37/5European Intermodal</v>
      </c>
      <c r="R99" s="204" t="s">
        <v>375</v>
      </c>
      <c r="S99" s="204" t="s">
        <v>368</v>
      </c>
      <c r="T99" s="205">
        <v>4.3636999999999997</v>
      </c>
      <c r="U99" s="205">
        <v>6.2233999999999998</v>
      </c>
      <c r="W99" s="245"/>
      <c r="X99" s="245"/>
      <c r="Y99" s="245"/>
      <c r="Z99" s="253"/>
      <c r="AA99" s="245"/>
      <c r="AB99" s="245"/>
      <c r="AC99" s="247"/>
      <c r="AD99" s="245"/>
      <c r="AE99" s="245"/>
      <c r="AF99" s="245"/>
      <c r="AG99" s="252"/>
      <c r="AH99" s="252"/>
      <c r="AI99" s="252"/>
      <c r="AJ99" s="252"/>
    </row>
    <row r="100" spans="2:36" ht="12.75" customHeight="1" x14ac:dyDescent="0.3">
      <c r="B100" s="222" t="s">
        <v>375</v>
      </c>
      <c r="C100" s="222" t="s">
        <v>1176</v>
      </c>
      <c r="D100" s="222" t="s">
        <v>373</v>
      </c>
      <c r="E100" s="223">
        <v>1</v>
      </c>
      <c r="F100" s="223">
        <v>1</v>
      </c>
      <c r="G100" s="224">
        <v>107</v>
      </c>
      <c r="H100" s="222">
        <v>30</v>
      </c>
      <c r="I100" s="222">
        <v>6</v>
      </c>
      <c r="J100" s="222">
        <v>3238</v>
      </c>
      <c r="K100" s="222" t="s">
        <v>54</v>
      </c>
      <c r="L100" s="222" t="s">
        <v>1176</v>
      </c>
      <c r="M100" s="222" t="s">
        <v>197</v>
      </c>
      <c r="N100" s="90" t="s">
        <v>197</v>
      </c>
      <c r="O100" s="222"/>
      <c r="Q100" s="208" t="str">
        <f t="shared" si="1"/>
        <v>37/5General Merchandise</v>
      </c>
      <c r="R100" s="204" t="s">
        <v>375</v>
      </c>
      <c r="S100" s="204" t="s">
        <v>373</v>
      </c>
      <c r="T100" s="205">
        <v>4.2370000000000001</v>
      </c>
      <c r="U100" s="205">
        <v>5.9172000000000002</v>
      </c>
      <c r="W100" s="245"/>
      <c r="X100" s="245"/>
      <c r="Y100" s="245"/>
      <c r="Z100" s="253"/>
      <c r="AA100" s="245"/>
      <c r="AB100" s="245"/>
      <c r="AC100" s="247"/>
      <c r="AD100" s="245"/>
      <c r="AE100" s="245"/>
      <c r="AF100" s="245"/>
      <c r="AG100" s="252"/>
      <c r="AH100" s="252"/>
      <c r="AI100" s="252"/>
      <c r="AJ100" s="252"/>
    </row>
    <row r="101" spans="2:36" ht="12.75" customHeight="1" x14ac:dyDescent="0.3">
      <c r="B101" s="229" t="s">
        <v>375</v>
      </c>
      <c r="C101" s="229" t="s">
        <v>1176</v>
      </c>
      <c r="D101" s="229" t="s">
        <v>348</v>
      </c>
      <c r="E101" s="230">
        <v>1</v>
      </c>
      <c r="F101" s="230">
        <v>1</v>
      </c>
      <c r="G101" s="231">
        <v>107</v>
      </c>
      <c r="H101" s="229">
        <v>18</v>
      </c>
      <c r="I101" s="229">
        <v>6</v>
      </c>
      <c r="J101" s="229">
        <v>3238</v>
      </c>
      <c r="K101" s="229" t="s">
        <v>54</v>
      </c>
      <c r="L101" s="229" t="s">
        <v>1176</v>
      </c>
      <c r="M101" s="229" t="s">
        <v>197</v>
      </c>
      <c r="N101" s="232" t="s">
        <v>197</v>
      </c>
      <c r="O101" s="229"/>
      <c r="Q101" s="208" t="str">
        <f t="shared" si="1"/>
        <v>37/5Industrial Minerals</v>
      </c>
      <c r="R101" s="204" t="s">
        <v>375</v>
      </c>
      <c r="S101" s="204" t="s">
        <v>348</v>
      </c>
      <c r="T101" s="205">
        <v>3.9563000000000001</v>
      </c>
      <c r="U101" s="205">
        <v>5.4950000000000001</v>
      </c>
      <c r="W101" s="245"/>
      <c r="X101" s="245"/>
      <c r="Y101" s="245"/>
      <c r="Z101" s="253"/>
      <c r="AA101" s="245"/>
      <c r="AB101" s="245"/>
      <c r="AC101" s="247"/>
      <c r="AD101" s="245"/>
      <c r="AE101" s="245"/>
      <c r="AF101" s="245"/>
      <c r="AG101" s="252"/>
      <c r="AH101" s="252"/>
      <c r="AI101" s="252"/>
      <c r="AJ101" s="252"/>
    </row>
    <row r="102" spans="2:36" ht="12.75" customHeight="1" x14ac:dyDescent="0.3">
      <c r="B102" s="222" t="s">
        <v>375</v>
      </c>
      <c r="C102" s="222" t="s">
        <v>1176</v>
      </c>
      <c r="D102" s="222" t="s">
        <v>369</v>
      </c>
      <c r="E102" s="223">
        <v>1</v>
      </c>
      <c r="F102" s="223">
        <v>1</v>
      </c>
      <c r="G102" s="224">
        <v>107</v>
      </c>
      <c r="H102" s="222">
        <v>25</v>
      </c>
      <c r="I102" s="222">
        <v>6</v>
      </c>
      <c r="J102" s="222">
        <v>3238</v>
      </c>
      <c r="K102" s="222" t="s">
        <v>54</v>
      </c>
      <c r="L102" s="222" t="s">
        <v>1176</v>
      </c>
      <c r="M102" s="222" t="s">
        <v>197</v>
      </c>
      <c r="N102" s="90" t="s">
        <v>197</v>
      </c>
      <c r="O102" s="222"/>
      <c r="Q102" s="208" t="str">
        <f t="shared" si="1"/>
        <v>37/5Iron Ore</v>
      </c>
      <c r="R102" s="204" t="s">
        <v>375</v>
      </c>
      <c r="S102" s="204" t="s">
        <v>369</v>
      </c>
      <c r="T102" s="205">
        <v>4</v>
      </c>
      <c r="U102" s="205">
        <v>5.7354000000000003</v>
      </c>
      <c r="W102" s="245"/>
      <c r="X102" s="245"/>
      <c r="Y102" s="245"/>
      <c r="Z102" s="253"/>
      <c r="AA102" s="245"/>
      <c r="AB102" s="245"/>
      <c r="AC102" s="247"/>
      <c r="AD102" s="245"/>
      <c r="AE102" s="245"/>
      <c r="AF102" s="245"/>
      <c r="AG102" s="252"/>
      <c r="AH102" s="252"/>
      <c r="AI102" s="252"/>
      <c r="AJ102" s="252"/>
    </row>
    <row r="103" spans="2:36" ht="12.75" customHeight="1" x14ac:dyDescent="0.3">
      <c r="B103" s="229" t="s">
        <v>375</v>
      </c>
      <c r="C103" s="229" t="s">
        <v>1176</v>
      </c>
      <c r="D103" s="229" t="s">
        <v>352</v>
      </c>
      <c r="E103" s="230">
        <v>1</v>
      </c>
      <c r="F103" s="230">
        <v>1</v>
      </c>
      <c r="G103" s="231">
        <v>107</v>
      </c>
      <c r="H103" s="229">
        <v>78</v>
      </c>
      <c r="I103" s="229">
        <v>6</v>
      </c>
      <c r="J103" s="229">
        <v>3238</v>
      </c>
      <c r="K103" s="229" t="s">
        <v>54</v>
      </c>
      <c r="L103" s="229" t="s">
        <v>1176</v>
      </c>
      <c r="M103" s="229" t="s">
        <v>197</v>
      </c>
      <c r="N103" s="232" t="s">
        <v>197</v>
      </c>
      <c r="O103" s="229"/>
      <c r="Q103" s="208" t="str">
        <f t="shared" si="1"/>
        <v>37/5Mail and Premium Logistics</v>
      </c>
      <c r="R103" s="204" t="s">
        <v>375</v>
      </c>
      <c r="S103" s="204" t="s">
        <v>352</v>
      </c>
      <c r="T103" s="205">
        <v>5.3216999999999999</v>
      </c>
      <c r="U103" s="205">
        <v>7.9863999999999997</v>
      </c>
      <c r="W103" s="245"/>
      <c r="X103" s="245"/>
      <c r="Y103" s="245"/>
      <c r="Z103" s="253"/>
      <c r="AA103" s="245"/>
      <c r="AB103" s="245"/>
      <c r="AC103" s="247"/>
      <c r="AD103" s="245"/>
      <c r="AE103" s="245"/>
      <c r="AF103" s="245"/>
      <c r="AG103" s="252"/>
      <c r="AH103" s="252"/>
      <c r="AI103" s="252"/>
      <c r="AJ103" s="252"/>
    </row>
    <row r="104" spans="2:36" ht="12.75" customHeight="1" x14ac:dyDescent="0.3">
      <c r="B104" s="222" t="s">
        <v>375</v>
      </c>
      <c r="C104" s="222" t="s">
        <v>1176</v>
      </c>
      <c r="D104" s="222" t="s">
        <v>343</v>
      </c>
      <c r="E104" s="223">
        <v>10160</v>
      </c>
      <c r="F104" s="223">
        <v>1087.4270000000001</v>
      </c>
      <c r="G104" s="224">
        <v>107</v>
      </c>
      <c r="H104" s="222">
        <v>25</v>
      </c>
      <c r="I104" s="222">
        <v>6</v>
      </c>
      <c r="J104" s="222">
        <v>3238</v>
      </c>
      <c r="K104" s="222" t="s">
        <v>54</v>
      </c>
      <c r="L104" s="222" t="s">
        <v>1176</v>
      </c>
      <c r="M104" s="222" t="s">
        <v>197</v>
      </c>
      <c r="N104" s="90" t="s">
        <v>197</v>
      </c>
      <c r="O104" s="222"/>
      <c r="Q104" s="208" t="str">
        <f t="shared" si="1"/>
        <v>37/5Other</v>
      </c>
      <c r="R104" s="204" t="s">
        <v>375</v>
      </c>
      <c r="S104" s="204" t="s">
        <v>343</v>
      </c>
      <c r="T104" s="205">
        <v>4.0320999999999998</v>
      </c>
      <c r="U104" s="205">
        <v>5.7354000000000003</v>
      </c>
      <c r="W104" s="245"/>
      <c r="X104" s="245"/>
      <c r="Y104" s="245"/>
      <c r="Z104" s="253"/>
      <c r="AA104" s="245"/>
      <c r="AB104" s="245"/>
      <c r="AC104" s="247"/>
      <c r="AD104" s="245"/>
      <c r="AE104" s="245"/>
      <c r="AF104" s="245"/>
      <c r="AG104" s="252"/>
      <c r="AH104" s="252"/>
      <c r="AI104" s="252"/>
      <c r="AJ104" s="252"/>
    </row>
    <row r="105" spans="2:36" ht="12.75" customHeight="1" x14ac:dyDescent="0.3">
      <c r="B105" s="222" t="s">
        <v>375</v>
      </c>
      <c r="C105" s="222" t="s">
        <v>1176</v>
      </c>
      <c r="D105" s="222" t="s">
        <v>359</v>
      </c>
      <c r="E105" s="223">
        <v>270</v>
      </c>
      <c r="F105" s="223">
        <v>28.89</v>
      </c>
      <c r="G105" s="224">
        <v>107</v>
      </c>
      <c r="H105" s="222">
        <v>23</v>
      </c>
      <c r="I105" s="222">
        <v>6</v>
      </c>
      <c r="J105" s="222">
        <v>3238</v>
      </c>
      <c r="K105" s="222" t="s">
        <v>54</v>
      </c>
      <c r="L105" s="222" t="s">
        <v>1176</v>
      </c>
      <c r="M105" s="222" t="s">
        <v>197</v>
      </c>
      <c r="N105" s="90" t="s">
        <v>197</v>
      </c>
      <c r="O105" s="222"/>
      <c r="Q105" s="208" t="str">
        <f t="shared" si="1"/>
        <v>37/5Petroleum</v>
      </c>
      <c r="R105" s="204" t="s">
        <v>375</v>
      </c>
      <c r="S105" s="204" t="s">
        <v>359</v>
      </c>
      <c r="T105" s="205">
        <v>4.01</v>
      </c>
      <c r="U105" s="205">
        <v>5.665</v>
      </c>
      <c r="W105" s="245"/>
      <c r="X105" s="245"/>
      <c r="Y105" s="245"/>
      <c r="Z105" s="253"/>
      <c r="AA105" s="245"/>
      <c r="AB105" s="245"/>
      <c r="AC105" s="247"/>
      <c r="AD105" s="245"/>
      <c r="AE105" s="245"/>
      <c r="AF105" s="245"/>
      <c r="AG105" s="252"/>
      <c r="AH105" s="252"/>
      <c r="AI105" s="252"/>
      <c r="AJ105" s="252"/>
    </row>
    <row r="106" spans="2:36" ht="12.75" customHeight="1" x14ac:dyDescent="0.3">
      <c r="B106" s="229" t="s">
        <v>375</v>
      </c>
      <c r="C106" s="229" t="s">
        <v>1176</v>
      </c>
      <c r="D106" s="229" t="s">
        <v>370</v>
      </c>
      <c r="E106" s="230">
        <v>1</v>
      </c>
      <c r="F106" s="230">
        <v>1</v>
      </c>
      <c r="G106" s="231">
        <v>107</v>
      </c>
      <c r="H106" s="229">
        <v>78</v>
      </c>
      <c r="I106" s="229">
        <v>6</v>
      </c>
      <c r="J106" s="229">
        <v>3238</v>
      </c>
      <c r="K106" s="229" t="s">
        <v>54</v>
      </c>
      <c r="L106" s="229" t="s">
        <v>1176</v>
      </c>
      <c r="M106" s="229" t="s">
        <v>197</v>
      </c>
      <c r="N106" s="232" t="s">
        <v>197</v>
      </c>
      <c r="O106" s="229"/>
      <c r="Q106" s="208" t="str">
        <f t="shared" si="1"/>
        <v>37/5Royal Mail</v>
      </c>
      <c r="R106" s="204" t="s">
        <v>375</v>
      </c>
      <c r="S106" s="204" t="s">
        <v>370</v>
      </c>
      <c r="T106" s="205">
        <v>5.3216999999999999</v>
      </c>
      <c r="U106" s="205">
        <v>7.9863999999999997</v>
      </c>
      <c r="W106" s="245"/>
      <c r="X106" s="245"/>
      <c r="Y106" s="245"/>
      <c r="Z106" s="253"/>
      <c r="AA106" s="245"/>
      <c r="AB106" s="245"/>
      <c r="AC106" s="247"/>
      <c r="AD106" s="245"/>
      <c r="AE106" s="245"/>
      <c r="AF106" s="245"/>
      <c r="AG106" s="252"/>
      <c r="AH106" s="252"/>
      <c r="AI106" s="252"/>
      <c r="AJ106" s="252"/>
    </row>
    <row r="107" spans="2:36" ht="12.75" customHeight="1" x14ac:dyDescent="0.3">
      <c r="B107" s="222" t="s">
        <v>375</v>
      </c>
      <c r="C107" s="222" t="s">
        <v>1176</v>
      </c>
      <c r="D107" s="222" t="s">
        <v>353</v>
      </c>
      <c r="E107" s="223">
        <v>1</v>
      </c>
      <c r="F107" s="223">
        <v>1</v>
      </c>
      <c r="G107" s="224">
        <v>107</v>
      </c>
      <c r="H107" s="222">
        <v>25</v>
      </c>
      <c r="I107" s="222">
        <v>6</v>
      </c>
      <c r="J107" s="222">
        <v>3238</v>
      </c>
      <c r="K107" s="222" t="s">
        <v>54</v>
      </c>
      <c r="L107" s="222" t="s">
        <v>1176</v>
      </c>
      <c r="M107" s="222" t="s">
        <v>197</v>
      </c>
      <c r="N107" s="90" t="s">
        <v>197</v>
      </c>
      <c r="O107" s="222"/>
      <c r="Q107" s="208" t="str">
        <f t="shared" si="1"/>
        <v>37/5Steel</v>
      </c>
      <c r="R107" s="204" t="s">
        <v>375</v>
      </c>
      <c r="S107" s="204" t="s">
        <v>353</v>
      </c>
      <c r="T107" s="205">
        <v>4.0320999999999998</v>
      </c>
      <c r="U107" s="205">
        <v>5.7354000000000003</v>
      </c>
      <c r="W107" s="245"/>
      <c r="X107" s="245"/>
      <c r="Y107" s="245"/>
      <c r="Z107" s="253"/>
      <c r="AA107" s="245"/>
      <c r="AB107" s="245"/>
      <c r="AC107" s="247"/>
      <c r="AD107" s="245"/>
      <c r="AE107" s="245"/>
      <c r="AF107" s="245"/>
      <c r="AG107" s="252"/>
      <c r="AH107" s="252"/>
      <c r="AI107" s="252"/>
      <c r="AJ107" s="252"/>
    </row>
    <row r="108" spans="2:36" ht="12.75" customHeight="1" x14ac:dyDescent="0.3">
      <c r="B108" s="222" t="s">
        <v>376</v>
      </c>
      <c r="C108" s="222" t="s">
        <v>1176</v>
      </c>
      <c r="D108" s="222" t="s">
        <v>374</v>
      </c>
      <c r="E108" s="223">
        <v>1</v>
      </c>
      <c r="F108" s="223">
        <v>1</v>
      </c>
      <c r="G108" s="224">
        <v>105</v>
      </c>
      <c r="H108" s="222">
        <v>34</v>
      </c>
      <c r="I108" s="222">
        <v>6</v>
      </c>
      <c r="J108" s="222">
        <v>3238</v>
      </c>
      <c r="K108" s="222" t="s">
        <v>54</v>
      </c>
      <c r="L108" s="222" t="s">
        <v>1176</v>
      </c>
      <c r="M108" s="222" t="s">
        <v>197</v>
      </c>
      <c r="N108" s="90" t="s">
        <v>197</v>
      </c>
      <c r="O108" s="222"/>
      <c r="Q108" s="208" t="str">
        <f t="shared" si="1"/>
        <v>37/6Biomass</v>
      </c>
      <c r="R108" s="204" t="s">
        <v>376</v>
      </c>
      <c r="S108" s="204" t="s">
        <v>374</v>
      </c>
      <c r="T108" s="205">
        <v>4.13</v>
      </c>
      <c r="U108" s="205">
        <v>6.0407999999999999</v>
      </c>
      <c r="W108" s="245"/>
      <c r="X108" s="245"/>
      <c r="Y108" s="245"/>
      <c r="Z108" s="253"/>
      <c r="AA108" s="245"/>
      <c r="AB108" s="245"/>
      <c r="AC108" s="247"/>
      <c r="AD108" s="245"/>
      <c r="AE108" s="245"/>
      <c r="AF108" s="245"/>
      <c r="AG108" s="252"/>
      <c r="AH108" s="252"/>
      <c r="AI108" s="252"/>
      <c r="AJ108" s="252"/>
    </row>
    <row r="109" spans="2:36" ht="12.75" customHeight="1" x14ac:dyDescent="0.3">
      <c r="B109" s="229" t="s">
        <v>376</v>
      </c>
      <c r="C109" s="229" t="s">
        <v>1176</v>
      </c>
      <c r="D109" s="229" t="s">
        <v>350</v>
      </c>
      <c r="E109" s="230">
        <v>210</v>
      </c>
      <c r="F109" s="230">
        <v>22.05</v>
      </c>
      <c r="G109" s="231">
        <v>105</v>
      </c>
      <c r="H109" s="229">
        <v>16</v>
      </c>
      <c r="I109" s="229">
        <v>6</v>
      </c>
      <c r="J109" s="229">
        <v>3238</v>
      </c>
      <c r="K109" s="229" t="s">
        <v>54</v>
      </c>
      <c r="L109" s="229" t="s">
        <v>1176</v>
      </c>
      <c r="M109" s="229" t="s">
        <v>197</v>
      </c>
      <c r="N109" s="232" t="s">
        <v>197</v>
      </c>
      <c r="O109" s="229"/>
      <c r="Q109" s="208" t="str">
        <f t="shared" si="1"/>
        <v>37/6Chemicals</v>
      </c>
      <c r="R109" s="204" t="s">
        <v>376</v>
      </c>
      <c r="S109" s="204" t="s">
        <v>350</v>
      </c>
      <c r="T109" s="205">
        <v>3.9312999999999998</v>
      </c>
      <c r="U109" s="205">
        <v>5.4111000000000002</v>
      </c>
      <c r="W109" s="245"/>
      <c r="X109" s="245"/>
      <c r="Y109" s="245"/>
      <c r="Z109" s="253"/>
      <c r="AA109" s="245"/>
      <c r="AB109" s="245"/>
      <c r="AC109" s="247"/>
      <c r="AD109" s="245"/>
      <c r="AE109" s="245"/>
      <c r="AF109" s="245"/>
      <c r="AG109" s="252"/>
      <c r="AH109" s="252"/>
      <c r="AI109" s="252"/>
      <c r="AJ109" s="252"/>
    </row>
    <row r="110" spans="2:36" ht="12.75" customHeight="1" x14ac:dyDescent="0.3">
      <c r="B110" s="222" t="s">
        <v>376</v>
      </c>
      <c r="C110" s="222" t="s">
        <v>1176</v>
      </c>
      <c r="D110" s="222" t="s">
        <v>347</v>
      </c>
      <c r="E110" s="223">
        <v>1</v>
      </c>
      <c r="F110" s="223">
        <v>1</v>
      </c>
      <c r="G110" s="224">
        <v>105</v>
      </c>
      <c r="H110" s="222">
        <v>24</v>
      </c>
      <c r="I110" s="222">
        <v>6</v>
      </c>
      <c r="J110" s="222">
        <v>3238</v>
      </c>
      <c r="K110" s="222" t="s">
        <v>54</v>
      </c>
      <c r="L110" s="222" t="s">
        <v>1176</v>
      </c>
      <c r="M110" s="222" t="s">
        <v>197</v>
      </c>
      <c r="N110" s="90" t="s">
        <v>197</v>
      </c>
      <c r="O110" s="222"/>
      <c r="Q110" s="208" t="str">
        <f t="shared" si="1"/>
        <v>37/6Coal ESI</v>
      </c>
      <c r="R110" s="204" t="s">
        <v>376</v>
      </c>
      <c r="S110" s="204" t="s">
        <v>347</v>
      </c>
      <c r="T110" s="205">
        <v>3.9845000000000002</v>
      </c>
      <c r="U110" s="205">
        <v>5.6783999999999999</v>
      </c>
      <c r="W110" s="245"/>
      <c r="X110" s="245"/>
      <c r="Y110" s="245"/>
      <c r="Z110" s="253"/>
      <c r="AA110" s="245"/>
      <c r="AB110" s="245"/>
      <c r="AC110" s="247"/>
      <c r="AD110" s="245"/>
      <c r="AE110" s="245"/>
      <c r="AF110" s="245"/>
      <c r="AG110" s="252"/>
      <c r="AH110" s="252"/>
      <c r="AI110" s="252"/>
      <c r="AJ110" s="252"/>
    </row>
    <row r="111" spans="2:36" ht="12.75" customHeight="1" x14ac:dyDescent="0.3">
      <c r="B111" s="222" t="s">
        <v>376</v>
      </c>
      <c r="C111" s="222" t="s">
        <v>1176</v>
      </c>
      <c r="D111" s="222" t="s">
        <v>364</v>
      </c>
      <c r="E111" s="223">
        <v>1</v>
      </c>
      <c r="F111" s="223">
        <v>1</v>
      </c>
      <c r="G111" s="224">
        <v>105</v>
      </c>
      <c r="H111" s="222">
        <v>25</v>
      </c>
      <c r="I111" s="222">
        <v>6</v>
      </c>
      <c r="J111" s="222">
        <v>3238</v>
      </c>
      <c r="K111" s="222" t="s">
        <v>54</v>
      </c>
      <c r="L111" s="222" t="s">
        <v>1176</v>
      </c>
      <c r="M111" s="222" t="s">
        <v>197</v>
      </c>
      <c r="N111" s="90" t="s">
        <v>197</v>
      </c>
      <c r="O111" s="222"/>
      <c r="Q111" s="208" t="str">
        <f t="shared" si="1"/>
        <v>37/6Coal Other</v>
      </c>
      <c r="R111" s="204" t="s">
        <v>376</v>
      </c>
      <c r="S111" s="204" t="s">
        <v>364</v>
      </c>
      <c r="T111" s="205">
        <v>4.0270999999999999</v>
      </c>
      <c r="U111" s="205">
        <v>5.7133000000000003</v>
      </c>
      <c r="W111" s="245"/>
      <c r="X111" s="245"/>
      <c r="Y111" s="245"/>
      <c r="Z111" s="253"/>
      <c r="AA111" s="245"/>
      <c r="AB111" s="245"/>
      <c r="AC111" s="247"/>
      <c r="AD111" s="245"/>
      <c r="AE111" s="245"/>
      <c r="AF111" s="245"/>
      <c r="AG111" s="252"/>
      <c r="AH111" s="252"/>
      <c r="AI111" s="252"/>
      <c r="AJ111" s="252"/>
    </row>
    <row r="112" spans="2:36" ht="12.75" customHeight="1" x14ac:dyDescent="0.3">
      <c r="B112" s="222" t="s">
        <v>376</v>
      </c>
      <c r="C112" s="222" t="s">
        <v>1176</v>
      </c>
      <c r="D112" s="222" t="s">
        <v>345</v>
      </c>
      <c r="E112" s="223">
        <v>1</v>
      </c>
      <c r="F112" s="223">
        <v>1</v>
      </c>
      <c r="G112" s="224">
        <v>105</v>
      </c>
      <c r="H112" s="222">
        <v>29</v>
      </c>
      <c r="I112" s="222">
        <v>6</v>
      </c>
      <c r="J112" s="222">
        <v>3238</v>
      </c>
      <c r="K112" s="222" t="s">
        <v>54</v>
      </c>
      <c r="L112" s="222" t="s">
        <v>1176</v>
      </c>
      <c r="M112" s="222" t="s">
        <v>197</v>
      </c>
      <c r="N112" s="90" t="s">
        <v>197</v>
      </c>
      <c r="O112" s="222"/>
      <c r="Q112" s="208" t="str">
        <f t="shared" si="1"/>
        <v>37/6Construction Materials</v>
      </c>
      <c r="R112" s="204" t="s">
        <v>376</v>
      </c>
      <c r="S112" s="204" t="s">
        <v>345</v>
      </c>
      <c r="T112" s="205">
        <v>4.0720000000000001</v>
      </c>
      <c r="U112" s="205">
        <v>5.8559999999999999</v>
      </c>
      <c r="W112" s="245"/>
      <c r="X112" s="245"/>
      <c r="Y112" s="245"/>
      <c r="Z112" s="253"/>
      <c r="AA112" s="245"/>
      <c r="AB112" s="245"/>
      <c r="AC112" s="247"/>
      <c r="AD112" s="245"/>
      <c r="AE112" s="245"/>
      <c r="AF112" s="245"/>
      <c r="AG112" s="252"/>
      <c r="AH112" s="252"/>
      <c r="AI112" s="252"/>
      <c r="AJ112" s="252"/>
    </row>
    <row r="113" spans="2:36" ht="12.75" customHeight="1" x14ac:dyDescent="0.3">
      <c r="B113" s="222" t="s">
        <v>376</v>
      </c>
      <c r="C113" s="222" t="s">
        <v>1176</v>
      </c>
      <c r="D113" s="222" t="s">
        <v>355</v>
      </c>
      <c r="E113" s="223">
        <v>1</v>
      </c>
      <c r="F113" s="223">
        <v>1</v>
      </c>
      <c r="G113" s="224">
        <v>105</v>
      </c>
      <c r="H113" s="222">
        <v>25</v>
      </c>
      <c r="I113" s="222">
        <v>6</v>
      </c>
      <c r="J113" s="222">
        <v>3238</v>
      </c>
      <c r="K113" s="222" t="s">
        <v>54</v>
      </c>
      <c r="L113" s="222" t="s">
        <v>1176</v>
      </c>
      <c r="M113" s="222" t="s">
        <v>197</v>
      </c>
      <c r="N113" s="90" t="s">
        <v>197</v>
      </c>
      <c r="O113" s="222"/>
      <c r="Q113" s="208" t="str">
        <f t="shared" si="1"/>
        <v>37/6Domestic Automotive</v>
      </c>
      <c r="R113" s="204" t="s">
        <v>376</v>
      </c>
      <c r="S113" s="204" t="s">
        <v>355</v>
      </c>
      <c r="T113" s="205">
        <v>4.2019000000000002</v>
      </c>
      <c r="U113" s="205">
        <v>5.7133000000000003</v>
      </c>
      <c r="W113" s="245"/>
      <c r="X113" s="245"/>
      <c r="Y113" s="245"/>
      <c r="Z113" s="253"/>
      <c r="AA113" s="245"/>
      <c r="AB113" s="245"/>
      <c r="AC113" s="247"/>
      <c r="AD113" s="245"/>
      <c r="AE113" s="245"/>
      <c r="AF113" s="245"/>
      <c r="AG113" s="252"/>
      <c r="AH113" s="252"/>
      <c r="AI113" s="252"/>
      <c r="AJ113" s="252"/>
    </row>
    <row r="114" spans="2:36" ht="12.75" customHeight="1" x14ac:dyDescent="0.3">
      <c r="B114" s="222" t="s">
        <v>376</v>
      </c>
      <c r="C114" s="222" t="s">
        <v>1176</v>
      </c>
      <c r="D114" s="222" t="s">
        <v>351</v>
      </c>
      <c r="E114" s="223">
        <v>1</v>
      </c>
      <c r="F114" s="223">
        <v>1</v>
      </c>
      <c r="G114" s="224">
        <v>105</v>
      </c>
      <c r="H114" s="222">
        <v>33</v>
      </c>
      <c r="I114" s="222">
        <v>6</v>
      </c>
      <c r="J114" s="222">
        <v>3238</v>
      </c>
      <c r="K114" s="222" t="s">
        <v>54</v>
      </c>
      <c r="L114" s="222" t="s">
        <v>1176</v>
      </c>
      <c r="M114" s="222" t="s">
        <v>197</v>
      </c>
      <c r="N114" s="90" t="s">
        <v>197</v>
      </c>
      <c r="O114" s="222"/>
      <c r="Q114" s="208" t="str">
        <f t="shared" si="1"/>
        <v>37/6Domestic Intermodal</v>
      </c>
      <c r="R114" s="204" t="s">
        <v>376</v>
      </c>
      <c r="S114" s="204" t="s">
        <v>351</v>
      </c>
      <c r="T114" s="205">
        <v>4.2930000000000001</v>
      </c>
      <c r="U114" s="205">
        <v>6.0033000000000003</v>
      </c>
      <c r="W114" s="245"/>
      <c r="X114" s="245"/>
      <c r="Y114" s="245"/>
      <c r="Z114" s="253"/>
      <c r="AA114" s="245"/>
      <c r="AB114" s="245"/>
      <c r="AC114" s="247"/>
      <c r="AD114" s="245"/>
      <c r="AE114" s="245"/>
      <c r="AF114" s="245"/>
      <c r="AG114" s="252"/>
      <c r="AH114" s="252"/>
      <c r="AI114" s="252"/>
      <c r="AJ114" s="252"/>
    </row>
    <row r="115" spans="2:36" ht="12.75" customHeight="1" x14ac:dyDescent="0.3">
      <c r="B115" s="222" t="s">
        <v>376</v>
      </c>
      <c r="C115" s="222" t="s">
        <v>1176</v>
      </c>
      <c r="D115" s="222" t="s">
        <v>371</v>
      </c>
      <c r="E115" s="223">
        <v>1</v>
      </c>
      <c r="F115" s="223">
        <v>1</v>
      </c>
      <c r="G115" s="224">
        <v>105</v>
      </c>
      <c r="H115" s="222">
        <v>24</v>
      </c>
      <c r="I115" s="222">
        <v>6</v>
      </c>
      <c r="J115" s="222">
        <v>3238</v>
      </c>
      <c r="K115" s="222" t="s">
        <v>54</v>
      </c>
      <c r="L115" s="222" t="s">
        <v>1176</v>
      </c>
      <c r="M115" s="222" t="s">
        <v>197</v>
      </c>
      <c r="N115" s="90" t="s">
        <v>197</v>
      </c>
      <c r="O115" s="222"/>
      <c r="Q115" s="208" t="str">
        <f t="shared" si="1"/>
        <v>37/6Domestic Waste</v>
      </c>
      <c r="R115" s="204" t="s">
        <v>376</v>
      </c>
      <c r="S115" s="204" t="s">
        <v>371</v>
      </c>
      <c r="T115" s="205">
        <v>4.1604000000000001</v>
      </c>
      <c r="U115" s="205">
        <v>5.6783999999999999</v>
      </c>
      <c r="W115" s="245"/>
      <c r="X115" s="245"/>
      <c r="Y115" s="245"/>
      <c r="Z115" s="253"/>
      <c r="AA115" s="245"/>
      <c r="AB115" s="245"/>
      <c r="AC115" s="247"/>
      <c r="AD115" s="245"/>
      <c r="AE115" s="245"/>
      <c r="AF115" s="245"/>
      <c r="AG115" s="252"/>
      <c r="AH115" s="252"/>
      <c r="AI115" s="252"/>
      <c r="AJ115" s="252"/>
    </row>
    <row r="116" spans="2:36" ht="12.75" customHeight="1" x14ac:dyDescent="0.3">
      <c r="B116" s="229" t="s">
        <v>376</v>
      </c>
      <c r="C116" s="229" t="s">
        <v>1176</v>
      </c>
      <c r="D116" s="229" t="s">
        <v>356</v>
      </c>
      <c r="E116" s="230">
        <v>1</v>
      </c>
      <c r="F116" s="230">
        <v>1</v>
      </c>
      <c r="G116" s="231">
        <v>105</v>
      </c>
      <c r="H116" s="229">
        <v>27</v>
      </c>
      <c r="I116" s="229">
        <v>6</v>
      </c>
      <c r="J116" s="229">
        <v>3238</v>
      </c>
      <c r="K116" s="229" t="s">
        <v>54</v>
      </c>
      <c r="L116" s="229" t="s">
        <v>1176</v>
      </c>
      <c r="M116" s="229" t="s">
        <v>197</v>
      </c>
      <c r="N116" s="232" t="s">
        <v>197</v>
      </c>
      <c r="O116" s="229"/>
      <c r="Q116" s="208" t="str">
        <f t="shared" si="1"/>
        <v>37/6Enterprise</v>
      </c>
      <c r="R116" s="204" t="s">
        <v>376</v>
      </c>
      <c r="S116" s="204" t="s">
        <v>356</v>
      </c>
      <c r="T116" s="205">
        <v>4.1936999999999998</v>
      </c>
      <c r="U116" s="205">
        <v>5.7840999999999996</v>
      </c>
      <c r="W116" s="245"/>
      <c r="X116" s="245"/>
      <c r="Y116" s="245"/>
      <c r="Z116" s="253"/>
      <c r="AA116" s="245"/>
      <c r="AB116" s="245"/>
      <c r="AC116" s="247"/>
      <c r="AD116" s="245"/>
      <c r="AE116" s="245"/>
      <c r="AF116" s="245"/>
      <c r="AG116" s="252"/>
      <c r="AH116" s="252"/>
      <c r="AI116" s="252"/>
      <c r="AJ116" s="252"/>
    </row>
    <row r="117" spans="2:36" ht="12.75" customHeight="1" x14ac:dyDescent="0.3">
      <c r="B117" s="222" t="s">
        <v>376</v>
      </c>
      <c r="C117" s="222" t="s">
        <v>1176</v>
      </c>
      <c r="D117" s="222" t="s">
        <v>367</v>
      </c>
      <c r="E117" s="223">
        <v>1</v>
      </c>
      <c r="F117" s="223">
        <v>1</v>
      </c>
      <c r="G117" s="224">
        <v>105</v>
      </c>
      <c r="H117" s="222">
        <v>31</v>
      </c>
      <c r="I117" s="222">
        <v>6</v>
      </c>
      <c r="J117" s="222">
        <v>3238</v>
      </c>
      <c r="K117" s="222" t="s">
        <v>54</v>
      </c>
      <c r="L117" s="222" t="s">
        <v>1176</v>
      </c>
      <c r="M117" s="222" t="s">
        <v>197</v>
      </c>
      <c r="N117" s="90" t="s">
        <v>197</v>
      </c>
      <c r="O117" s="222"/>
      <c r="Q117" s="208" t="str">
        <f t="shared" si="1"/>
        <v>37/6European Automotive</v>
      </c>
      <c r="R117" s="204" t="s">
        <v>376</v>
      </c>
      <c r="S117" s="204" t="s">
        <v>367</v>
      </c>
      <c r="T117" s="205">
        <v>4.2697000000000003</v>
      </c>
      <c r="U117" s="205">
        <v>5.9291</v>
      </c>
      <c r="W117" s="245"/>
      <c r="X117" s="245"/>
      <c r="Y117" s="245"/>
      <c r="Z117" s="253"/>
      <c r="AA117" s="245"/>
      <c r="AB117" s="245"/>
      <c r="AC117" s="247"/>
      <c r="AD117" s="245"/>
      <c r="AE117" s="245"/>
      <c r="AF117" s="245"/>
      <c r="AG117" s="252"/>
      <c r="AH117" s="252"/>
      <c r="AI117" s="252"/>
      <c r="AJ117" s="252"/>
    </row>
    <row r="118" spans="2:36" ht="12.75" customHeight="1" x14ac:dyDescent="0.3">
      <c r="B118" s="222" t="s">
        <v>376</v>
      </c>
      <c r="C118" s="222" t="s">
        <v>1176</v>
      </c>
      <c r="D118" s="222" t="s">
        <v>372</v>
      </c>
      <c r="E118" s="223">
        <v>1</v>
      </c>
      <c r="F118" s="223">
        <v>1</v>
      </c>
      <c r="G118" s="224">
        <v>105</v>
      </c>
      <c r="H118" s="222">
        <v>31</v>
      </c>
      <c r="I118" s="222">
        <v>6</v>
      </c>
      <c r="J118" s="222">
        <v>3238</v>
      </c>
      <c r="K118" s="222" t="s">
        <v>54</v>
      </c>
      <c r="L118" s="222" t="s">
        <v>1176</v>
      </c>
      <c r="M118" s="222" t="s">
        <v>197</v>
      </c>
      <c r="N118" s="90" t="s">
        <v>197</v>
      </c>
      <c r="O118" s="222"/>
      <c r="Q118" s="208" t="str">
        <f t="shared" si="1"/>
        <v>37/6European Conventional</v>
      </c>
      <c r="R118" s="204" t="s">
        <v>376</v>
      </c>
      <c r="S118" s="204" t="s">
        <v>372</v>
      </c>
      <c r="T118" s="205">
        <v>4.2392000000000003</v>
      </c>
      <c r="U118" s="205">
        <v>5.9291</v>
      </c>
      <c r="W118" s="245"/>
      <c r="X118" s="245"/>
      <c r="Y118" s="245"/>
      <c r="Z118" s="253"/>
      <c r="AA118" s="245"/>
      <c r="AB118" s="245"/>
      <c r="AC118" s="247"/>
      <c r="AD118" s="245"/>
      <c r="AE118" s="245"/>
      <c r="AF118" s="245"/>
      <c r="AG118" s="252"/>
      <c r="AH118" s="252"/>
      <c r="AI118" s="252"/>
      <c r="AJ118" s="252"/>
    </row>
    <row r="119" spans="2:36" ht="12.75" customHeight="1" x14ac:dyDescent="0.3">
      <c r="B119" s="222" t="s">
        <v>376</v>
      </c>
      <c r="C119" s="222" t="s">
        <v>1176</v>
      </c>
      <c r="D119" s="222" t="s">
        <v>368</v>
      </c>
      <c r="E119" s="223">
        <v>1</v>
      </c>
      <c r="F119" s="223">
        <v>1</v>
      </c>
      <c r="G119" s="224">
        <v>105</v>
      </c>
      <c r="H119" s="222">
        <v>38</v>
      </c>
      <c r="I119" s="222">
        <v>6</v>
      </c>
      <c r="J119" s="222">
        <v>3238</v>
      </c>
      <c r="K119" s="222" t="s">
        <v>54</v>
      </c>
      <c r="L119" s="222" t="s">
        <v>1176</v>
      </c>
      <c r="M119" s="222" t="s">
        <v>197</v>
      </c>
      <c r="N119" s="90" t="s">
        <v>197</v>
      </c>
      <c r="O119" s="222"/>
      <c r="Q119" s="208" t="str">
        <f t="shared" si="1"/>
        <v>37/6European Intermodal</v>
      </c>
      <c r="R119" s="204" t="s">
        <v>376</v>
      </c>
      <c r="S119" s="204" t="s">
        <v>368</v>
      </c>
      <c r="T119" s="205">
        <v>4.3525</v>
      </c>
      <c r="U119" s="205">
        <v>6.1935000000000002</v>
      </c>
      <c r="W119" s="245"/>
      <c r="X119" s="245"/>
      <c r="Y119" s="245"/>
      <c r="Z119" s="253"/>
      <c r="AA119" s="245"/>
      <c r="AB119" s="245"/>
      <c r="AC119" s="247"/>
      <c r="AD119" s="245"/>
      <c r="AE119" s="245"/>
      <c r="AF119" s="245"/>
      <c r="AG119" s="252"/>
      <c r="AH119" s="252"/>
      <c r="AI119" s="252"/>
      <c r="AJ119" s="252"/>
    </row>
    <row r="120" spans="2:36" ht="12.75" customHeight="1" x14ac:dyDescent="0.3">
      <c r="B120" s="222" t="s">
        <v>376</v>
      </c>
      <c r="C120" s="222" t="s">
        <v>1176</v>
      </c>
      <c r="D120" s="222" t="s">
        <v>373</v>
      </c>
      <c r="E120" s="223">
        <v>1</v>
      </c>
      <c r="F120" s="223">
        <v>1</v>
      </c>
      <c r="G120" s="224">
        <v>105</v>
      </c>
      <c r="H120" s="222">
        <v>30</v>
      </c>
      <c r="I120" s="222">
        <v>6</v>
      </c>
      <c r="J120" s="222">
        <v>3238</v>
      </c>
      <c r="K120" s="222" t="s">
        <v>54</v>
      </c>
      <c r="L120" s="222" t="s">
        <v>1176</v>
      </c>
      <c r="M120" s="222" t="s">
        <v>197</v>
      </c>
      <c r="N120" s="90" t="s">
        <v>197</v>
      </c>
      <c r="O120" s="222"/>
      <c r="Q120" s="208" t="str">
        <f t="shared" si="1"/>
        <v>37/6General Merchandise</v>
      </c>
      <c r="R120" s="204" t="s">
        <v>376</v>
      </c>
      <c r="S120" s="204" t="s">
        <v>373</v>
      </c>
      <c r="T120" s="205">
        <v>4.2276999999999996</v>
      </c>
      <c r="U120" s="205">
        <v>5.8924000000000003</v>
      </c>
      <c r="W120" s="245"/>
      <c r="X120" s="245"/>
      <c r="Y120" s="245"/>
      <c r="Z120" s="253"/>
      <c r="AA120" s="245"/>
      <c r="AB120" s="245"/>
      <c r="AC120" s="247"/>
      <c r="AD120" s="245"/>
      <c r="AE120" s="245"/>
      <c r="AF120" s="245"/>
      <c r="AG120" s="252"/>
      <c r="AH120" s="252"/>
      <c r="AI120" s="252"/>
      <c r="AJ120" s="252"/>
    </row>
    <row r="121" spans="2:36" ht="12.75" customHeight="1" x14ac:dyDescent="0.3">
      <c r="B121" s="222" t="s">
        <v>376</v>
      </c>
      <c r="C121" s="222" t="s">
        <v>1176</v>
      </c>
      <c r="D121" s="222" t="s">
        <v>348</v>
      </c>
      <c r="E121" s="223">
        <v>1</v>
      </c>
      <c r="F121" s="223">
        <v>1</v>
      </c>
      <c r="G121" s="224">
        <v>105</v>
      </c>
      <c r="H121" s="222">
        <v>18</v>
      </c>
      <c r="I121" s="222">
        <v>6</v>
      </c>
      <c r="J121" s="222">
        <v>3238</v>
      </c>
      <c r="K121" s="222" t="s">
        <v>54</v>
      </c>
      <c r="L121" s="222" t="s">
        <v>1176</v>
      </c>
      <c r="M121" s="222" t="s">
        <v>197</v>
      </c>
      <c r="N121" s="90" t="s">
        <v>197</v>
      </c>
      <c r="O121" s="222"/>
      <c r="Q121" s="208" t="str">
        <f t="shared" si="1"/>
        <v>37/6Industrial Minerals</v>
      </c>
      <c r="R121" s="204" t="s">
        <v>376</v>
      </c>
      <c r="S121" s="204" t="s">
        <v>348</v>
      </c>
      <c r="T121" s="205">
        <v>3.9519000000000002</v>
      </c>
      <c r="U121" s="205">
        <v>5.4757999999999996</v>
      </c>
      <c r="W121" s="245"/>
      <c r="X121" s="245"/>
      <c r="Y121" s="245"/>
      <c r="Z121" s="253"/>
      <c r="AA121" s="245"/>
      <c r="AB121" s="245"/>
      <c r="AC121" s="247"/>
      <c r="AD121" s="245"/>
      <c r="AE121" s="245"/>
      <c r="AF121" s="245"/>
      <c r="AG121" s="252"/>
      <c r="AH121" s="252"/>
      <c r="AI121" s="252"/>
      <c r="AJ121" s="252"/>
    </row>
    <row r="122" spans="2:36" ht="12.75" customHeight="1" x14ac:dyDescent="0.3">
      <c r="B122" s="222" t="s">
        <v>376</v>
      </c>
      <c r="C122" s="222" t="s">
        <v>1176</v>
      </c>
      <c r="D122" s="222" t="s">
        <v>369</v>
      </c>
      <c r="E122" s="223">
        <v>1</v>
      </c>
      <c r="F122" s="223">
        <v>1</v>
      </c>
      <c r="G122" s="224">
        <v>105</v>
      </c>
      <c r="H122" s="222">
        <v>25</v>
      </c>
      <c r="I122" s="222">
        <v>6</v>
      </c>
      <c r="J122" s="222">
        <v>3238</v>
      </c>
      <c r="K122" s="222" t="s">
        <v>54</v>
      </c>
      <c r="L122" s="222" t="s">
        <v>1176</v>
      </c>
      <c r="M122" s="222" t="s">
        <v>197</v>
      </c>
      <c r="N122" s="90" t="s">
        <v>197</v>
      </c>
      <c r="O122" s="222"/>
      <c r="Q122" s="208" t="str">
        <f t="shared" si="1"/>
        <v>37/6Iron Ore</v>
      </c>
      <c r="R122" s="204" t="s">
        <v>376</v>
      </c>
      <c r="S122" s="204" t="s">
        <v>369</v>
      </c>
      <c r="T122" s="205">
        <v>3.9954999999999998</v>
      </c>
      <c r="U122" s="205">
        <v>5.7133000000000003</v>
      </c>
      <c r="W122" s="245"/>
      <c r="X122" s="245"/>
      <c r="Y122" s="245"/>
      <c r="Z122" s="253"/>
      <c r="AA122" s="245"/>
      <c r="AB122" s="245"/>
      <c r="AC122" s="247"/>
      <c r="AD122" s="245"/>
      <c r="AE122" s="245"/>
      <c r="AF122" s="245"/>
      <c r="AG122" s="252"/>
      <c r="AH122" s="252"/>
      <c r="AI122" s="252"/>
      <c r="AJ122" s="252"/>
    </row>
    <row r="123" spans="2:36" ht="12.75" customHeight="1" x14ac:dyDescent="0.3">
      <c r="B123" s="222" t="s">
        <v>376</v>
      </c>
      <c r="C123" s="222" t="s">
        <v>1176</v>
      </c>
      <c r="D123" s="222" t="s">
        <v>352</v>
      </c>
      <c r="E123" s="223">
        <v>1</v>
      </c>
      <c r="F123" s="223">
        <v>1</v>
      </c>
      <c r="G123" s="224">
        <v>105</v>
      </c>
      <c r="H123" s="222">
        <v>78</v>
      </c>
      <c r="I123" s="222">
        <v>6</v>
      </c>
      <c r="J123" s="222">
        <v>3238</v>
      </c>
      <c r="K123" s="222" t="s">
        <v>54</v>
      </c>
      <c r="L123" s="222" t="s">
        <v>1176</v>
      </c>
      <c r="M123" s="222" t="s">
        <v>197</v>
      </c>
      <c r="N123" s="90" t="s">
        <v>197</v>
      </c>
      <c r="O123" s="222"/>
      <c r="Q123" s="208" t="str">
        <f t="shared" si="1"/>
        <v>37/6Mail and Premium Logistics</v>
      </c>
      <c r="R123" s="204" t="s">
        <v>376</v>
      </c>
      <c r="S123" s="204" t="s">
        <v>352</v>
      </c>
      <c r="T123" s="205">
        <v>5.2899000000000003</v>
      </c>
      <c r="U123" s="205">
        <v>7.9181999999999997</v>
      </c>
      <c r="W123" s="252"/>
      <c r="X123" s="252"/>
      <c r="Y123" s="252"/>
      <c r="Z123" s="253"/>
      <c r="AA123" s="245"/>
      <c r="AB123" s="252"/>
      <c r="AC123" s="247"/>
      <c r="AD123" s="252"/>
      <c r="AE123" s="252"/>
      <c r="AF123" s="252"/>
      <c r="AG123" s="252"/>
      <c r="AH123" s="252"/>
      <c r="AI123" s="252"/>
      <c r="AJ123" s="252"/>
    </row>
    <row r="124" spans="2:36" ht="12.75" customHeight="1" x14ac:dyDescent="0.3">
      <c r="B124" s="222" t="s">
        <v>376</v>
      </c>
      <c r="C124" s="222" t="s">
        <v>1176</v>
      </c>
      <c r="D124" s="222" t="s">
        <v>343</v>
      </c>
      <c r="E124" s="223">
        <v>149091</v>
      </c>
      <c r="F124" s="223">
        <v>15654.555</v>
      </c>
      <c r="G124" s="224">
        <v>105</v>
      </c>
      <c r="H124" s="222">
        <v>25</v>
      </c>
      <c r="I124" s="222">
        <v>6</v>
      </c>
      <c r="J124" s="222">
        <v>3238</v>
      </c>
      <c r="K124" s="222" t="s">
        <v>54</v>
      </c>
      <c r="L124" s="222" t="s">
        <v>1176</v>
      </c>
      <c r="M124" s="222" t="s">
        <v>197</v>
      </c>
      <c r="N124" s="90" t="s">
        <v>197</v>
      </c>
      <c r="O124" s="222"/>
      <c r="Q124" s="208" t="str">
        <f t="shared" si="1"/>
        <v>37/6Other</v>
      </c>
      <c r="R124" s="204" t="s">
        <v>376</v>
      </c>
      <c r="S124" s="204" t="s">
        <v>343</v>
      </c>
      <c r="T124" s="205">
        <v>4.0270000000000001</v>
      </c>
      <c r="U124" s="205">
        <v>5.7133000000000003</v>
      </c>
      <c r="W124" s="257"/>
      <c r="X124" s="257"/>
      <c r="Y124" s="257"/>
      <c r="Z124" s="258"/>
      <c r="AA124" s="259"/>
      <c r="AB124" s="257"/>
      <c r="AC124" s="260"/>
      <c r="AD124" s="257"/>
      <c r="AE124" s="257"/>
      <c r="AF124" s="257"/>
      <c r="AG124" s="252"/>
      <c r="AH124" s="252"/>
      <c r="AI124" s="252"/>
      <c r="AJ124" s="252"/>
    </row>
    <row r="125" spans="2:36" ht="12.75" customHeight="1" x14ac:dyDescent="0.3">
      <c r="B125" s="222" t="s">
        <v>376</v>
      </c>
      <c r="C125" s="222" t="s">
        <v>1176</v>
      </c>
      <c r="D125" s="222" t="s">
        <v>359</v>
      </c>
      <c r="E125" s="223">
        <v>1</v>
      </c>
      <c r="F125" s="223">
        <v>1</v>
      </c>
      <c r="G125" s="224">
        <v>105</v>
      </c>
      <c r="H125" s="222">
        <v>23</v>
      </c>
      <c r="I125" s="222">
        <v>6</v>
      </c>
      <c r="J125" s="222">
        <v>3238</v>
      </c>
      <c r="K125" s="222" t="s">
        <v>54</v>
      </c>
      <c r="L125" s="222" t="s">
        <v>1176</v>
      </c>
      <c r="M125" s="222" t="s">
        <v>197</v>
      </c>
      <c r="N125" s="90" t="s">
        <v>197</v>
      </c>
      <c r="O125" s="222"/>
      <c r="Q125" s="208" t="str">
        <f t="shared" si="1"/>
        <v>37/6Petroleum</v>
      </c>
      <c r="R125" s="204" t="s">
        <v>376</v>
      </c>
      <c r="S125" s="204" t="s">
        <v>359</v>
      </c>
      <c r="T125" s="205">
        <v>4.0050999999999997</v>
      </c>
      <c r="U125" s="205">
        <v>5.6437999999999997</v>
      </c>
      <c r="W125" s="252"/>
      <c r="X125" s="252"/>
      <c r="Y125" s="252"/>
      <c r="Z125" s="253"/>
      <c r="AA125" s="245"/>
      <c r="AB125" s="252"/>
      <c r="AC125" s="247"/>
      <c r="AD125" s="252"/>
      <c r="AE125" s="252"/>
      <c r="AF125" s="252"/>
      <c r="AG125" s="252"/>
      <c r="AH125" s="252"/>
      <c r="AI125" s="252"/>
      <c r="AJ125" s="252"/>
    </row>
    <row r="126" spans="2:36" ht="12.75" customHeight="1" x14ac:dyDescent="0.3">
      <c r="B126" s="222" t="s">
        <v>376</v>
      </c>
      <c r="C126" s="222" t="s">
        <v>1176</v>
      </c>
      <c r="D126" s="222" t="s">
        <v>370</v>
      </c>
      <c r="E126" s="223">
        <v>1</v>
      </c>
      <c r="F126" s="223">
        <v>1</v>
      </c>
      <c r="G126" s="224">
        <v>105</v>
      </c>
      <c r="H126" s="222">
        <v>78</v>
      </c>
      <c r="I126" s="222">
        <v>6</v>
      </c>
      <c r="J126" s="222">
        <v>3238</v>
      </c>
      <c r="K126" s="222" t="s">
        <v>54</v>
      </c>
      <c r="L126" s="222" t="s">
        <v>1176</v>
      </c>
      <c r="M126" s="222" t="s">
        <v>197</v>
      </c>
      <c r="N126" s="90" t="s">
        <v>197</v>
      </c>
      <c r="O126" s="222"/>
      <c r="Q126" s="208" t="str">
        <f t="shared" si="1"/>
        <v>37/6Royal Mail</v>
      </c>
      <c r="R126" s="204" t="s">
        <v>376</v>
      </c>
      <c r="S126" s="204" t="s">
        <v>370</v>
      </c>
      <c r="T126" s="205">
        <v>5.2899000000000003</v>
      </c>
      <c r="U126" s="205">
        <v>7.9181999999999997</v>
      </c>
      <c r="W126" s="252"/>
      <c r="X126" s="252"/>
      <c r="Y126" s="252"/>
      <c r="Z126" s="253"/>
      <c r="AA126" s="245"/>
      <c r="AB126" s="252"/>
      <c r="AC126" s="247"/>
      <c r="AD126" s="252"/>
      <c r="AE126" s="252"/>
      <c r="AF126" s="252"/>
      <c r="AG126" s="252"/>
      <c r="AH126" s="252"/>
      <c r="AI126" s="252"/>
      <c r="AJ126" s="252"/>
    </row>
    <row r="127" spans="2:36" ht="12.75" customHeight="1" x14ac:dyDescent="0.3">
      <c r="B127" s="229" t="s">
        <v>376</v>
      </c>
      <c r="C127" s="229" t="s">
        <v>1176</v>
      </c>
      <c r="D127" s="229" t="s">
        <v>353</v>
      </c>
      <c r="E127" s="230">
        <v>1</v>
      </c>
      <c r="F127" s="230">
        <v>1</v>
      </c>
      <c r="G127" s="231">
        <v>105</v>
      </c>
      <c r="H127" s="229">
        <v>25</v>
      </c>
      <c r="I127" s="229">
        <v>6</v>
      </c>
      <c r="J127" s="229">
        <v>3238</v>
      </c>
      <c r="K127" s="229" t="s">
        <v>54</v>
      </c>
      <c r="L127" s="229" t="s">
        <v>1176</v>
      </c>
      <c r="M127" s="229" t="s">
        <v>197</v>
      </c>
      <c r="N127" s="232" t="s">
        <v>197</v>
      </c>
      <c r="O127" s="229"/>
      <c r="Q127" s="208" t="str">
        <f t="shared" si="1"/>
        <v>37/6Steel</v>
      </c>
      <c r="R127" s="204" t="s">
        <v>376</v>
      </c>
      <c r="S127" s="204" t="s">
        <v>353</v>
      </c>
      <c r="T127" s="205">
        <v>4.0270999999999999</v>
      </c>
      <c r="U127" s="205">
        <v>5.7133000000000003</v>
      </c>
      <c r="W127" s="252"/>
      <c r="X127" s="252"/>
      <c r="Y127" s="252"/>
      <c r="Z127" s="253"/>
      <c r="AA127" s="245"/>
      <c r="AB127" s="252"/>
      <c r="AC127" s="247"/>
      <c r="AD127" s="252"/>
      <c r="AE127" s="252"/>
      <c r="AF127" s="252"/>
      <c r="AG127" s="252"/>
      <c r="AH127" s="252"/>
      <c r="AI127" s="252"/>
      <c r="AJ127" s="252"/>
    </row>
    <row r="128" spans="2:36" ht="12.75" customHeight="1" x14ac:dyDescent="0.3">
      <c r="B128" s="225" t="s">
        <v>578</v>
      </c>
      <c r="C128" s="225" t="s">
        <v>1176</v>
      </c>
      <c r="D128" s="225" t="s">
        <v>343</v>
      </c>
      <c r="E128" s="227">
        <v>47316</v>
      </c>
      <c r="F128" s="227">
        <v>5674.857</v>
      </c>
      <c r="G128" s="226">
        <v>105</v>
      </c>
      <c r="H128" s="225">
        <v>25</v>
      </c>
      <c r="I128" s="225">
        <v>6</v>
      </c>
      <c r="J128" s="225">
        <v>3238</v>
      </c>
      <c r="K128" s="225" t="s">
        <v>54</v>
      </c>
      <c r="L128" s="225" t="s">
        <v>1176</v>
      </c>
      <c r="M128" s="225" t="s">
        <v>197</v>
      </c>
      <c r="N128" s="234" t="s">
        <v>197</v>
      </c>
      <c r="O128" s="225"/>
      <c r="Q128" s="208" t="str">
        <f t="shared" si="1"/>
        <v>37/7Other</v>
      </c>
      <c r="R128" s="204" t="s">
        <v>578</v>
      </c>
      <c r="S128" s="204" t="s">
        <v>343</v>
      </c>
      <c r="T128" s="205">
        <v>4.0270000000000001</v>
      </c>
      <c r="U128" s="205">
        <v>5.7133000000000003</v>
      </c>
      <c r="W128" s="252"/>
      <c r="X128" s="252"/>
      <c r="Y128" s="252"/>
      <c r="Z128" s="253"/>
      <c r="AA128" s="245"/>
      <c r="AB128" s="252"/>
      <c r="AC128" s="247"/>
      <c r="AD128" s="252"/>
      <c r="AE128" s="252"/>
      <c r="AF128" s="252"/>
      <c r="AG128" s="252"/>
      <c r="AH128" s="252"/>
      <c r="AI128" s="252"/>
      <c r="AJ128" s="252"/>
    </row>
    <row r="129" spans="1:36" ht="12.75" customHeight="1" x14ac:dyDescent="0.3">
      <c r="B129" s="222" t="s">
        <v>377</v>
      </c>
      <c r="C129" s="222" t="s">
        <v>1176</v>
      </c>
      <c r="D129" s="222" t="s">
        <v>374</v>
      </c>
      <c r="E129" s="223">
        <v>1</v>
      </c>
      <c r="F129" s="223">
        <v>1</v>
      </c>
      <c r="G129" s="224">
        <v>114</v>
      </c>
      <c r="H129" s="222">
        <v>34</v>
      </c>
      <c r="I129" s="222">
        <v>6</v>
      </c>
      <c r="J129" s="222">
        <v>3487</v>
      </c>
      <c r="K129" s="222" t="s">
        <v>54</v>
      </c>
      <c r="L129" s="222" t="s">
        <v>1176</v>
      </c>
      <c r="M129" s="222" t="s">
        <v>197</v>
      </c>
      <c r="N129" s="90" t="s">
        <v>197</v>
      </c>
      <c r="O129" s="222"/>
      <c r="Q129" s="208" t="str">
        <f t="shared" si="1"/>
        <v>47/2Biomass</v>
      </c>
      <c r="R129" s="204" t="s">
        <v>377</v>
      </c>
      <c r="S129" s="204" t="s">
        <v>374</v>
      </c>
      <c r="T129" s="205">
        <v>4.2047999999999996</v>
      </c>
      <c r="U129" s="205">
        <v>6.2336999999999998</v>
      </c>
      <c r="W129" s="252"/>
      <c r="X129" s="252"/>
      <c r="Y129" s="252"/>
      <c r="Z129" s="253"/>
      <c r="AA129" s="245"/>
      <c r="AB129" s="252"/>
      <c r="AC129" s="247"/>
      <c r="AD129" s="252"/>
      <c r="AE129" s="252"/>
      <c r="AF129" s="252"/>
      <c r="AG129" s="252"/>
      <c r="AH129" s="252"/>
      <c r="AI129" s="252"/>
      <c r="AJ129" s="252"/>
    </row>
    <row r="130" spans="1:36" ht="12.75" customHeight="1" x14ac:dyDescent="0.3">
      <c r="B130" s="222" t="s">
        <v>377</v>
      </c>
      <c r="C130" s="222" t="s">
        <v>1176</v>
      </c>
      <c r="D130" s="222" t="s">
        <v>350</v>
      </c>
      <c r="E130" s="223">
        <v>1</v>
      </c>
      <c r="F130" s="223">
        <v>1</v>
      </c>
      <c r="G130" s="224">
        <v>114</v>
      </c>
      <c r="H130" s="222">
        <v>16</v>
      </c>
      <c r="I130" s="222">
        <v>6</v>
      </c>
      <c r="J130" s="222">
        <v>3487</v>
      </c>
      <c r="K130" s="222" t="s">
        <v>54</v>
      </c>
      <c r="L130" s="222" t="s">
        <v>1176</v>
      </c>
      <c r="M130" s="222" t="s">
        <v>197</v>
      </c>
      <c r="N130" s="90" t="s">
        <v>197</v>
      </c>
      <c r="O130" s="222"/>
      <c r="Q130" s="208" t="str">
        <f t="shared" si="1"/>
        <v>47/2Chemicals</v>
      </c>
      <c r="R130" s="204" t="s">
        <v>377</v>
      </c>
      <c r="S130" s="204" t="s">
        <v>350</v>
      </c>
      <c r="T130" s="205">
        <v>3.9841000000000002</v>
      </c>
      <c r="U130" s="205">
        <v>5.5266000000000002</v>
      </c>
      <c r="W130" s="252"/>
      <c r="X130" s="252"/>
      <c r="Y130" s="252"/>
      <c r="Z130" s="253"/>
      <c r="AA130" s="245"/>
      <c r="AB130" s="252"/>
      <c r="AC130" s="247"/>
      <c r="AD130" s="252"/>
      <c r="AE130" s="252"/>
      <c r="AF130" s="252"/>
      <c r="AG130" s="252"/>
      <c r="AH130" s="252"/>
      <c r="AI130" s="252"/>
      <c r="AJ130" s="252"/>
    </row>
    <row r="131" spans="1:36" ht="12.75" customHeight="1" x14ac:dyDescent="0.3">
      <c r="B131" s="222" t="s">
        <v>377</v>
      </c>
      <c r="C131" s="222" t="s">
        <v>1176</v>
      </c>
      <c r="D131" s="222" t="s">
        <v>347</v>
      </c>
      <c r="E131" s="223">
        <v>1</v>
      </c>
      <c r="F131" s="223">
        <v>1</v>
      </c>
      <c r="G131" s="224">
        <v>114</v>
      </c>
      <c r="H131" s="222">
        <v>24</v>
      </c>
      <c r="I131" s="222">
        <v>6</v>
      </c>
      <c r="J131" s="222">
        <v>3487</v>
      </c>
      <c r="K131" s="222" t="s">
        <v>54</v>
      </c>
      <c r="L131" s="222" t="s">
        <v>1176</v>
      </c>
      <c r="M131" s="222" t="s">
        <v>197</v>
      </c>
      <c r="N131" s="90" t="s">
        <v>197</v>
      </c>
      <c r="O131" s="222"/>
      <c r="Q131" s="208" t="str">
        <f t="shared" si="1"/>
        <v>47/2Coal ESI</v>
      </c>
      <c r="R131" s="204" t="s">
        <v>377</v>
      </c>
      <c r="S131" s="204" t="s">
        <v>347</v>
      </c>
      <c r="T131" s="205">
        <v>4.0423999999999998</v>
      </c>
      <c r="U131" s="205">
        <v>5.8247999999999998</v>
      </c>
      <c r="W131" s="252"/>
      <c r="X131" s="252"/>
      <c r="Y131" s="252"/>
      <c r="Z131" s="253"/>
      <c r="AA131" s="245"/>
      <c r="AB131" s="252"/>
      <c r="AC131" s="247"/>
      <c r="AD131" s="252"/>
      <c r="AE131" s="252"/>
      <c r="AF131" s="252"/>
      <c r="AG131" s="252"/>
      <c r="AH131" s="252"/>
      <c r="AI131" s="252"/>
      <c r="AJ131" s="252"/>
    </row>
    <row r="132" spans="1:36" ht="12.75" customHeight="1" x14ac:dyDescent="0.3">
      <c r="B132" s="222" t="s">
        <v>377</v>
      </c>
      <c r="C132" s="222" t="s">
        <v>1176</v>
      </c>
      <c r="D132" s="222" t="s">
        <v>364</v>
      </c>
      <c r="E132" s="223">
        <v>1</v>
      </c>
      <c r="F132" s="223">
        <v>1</v>
      </c>
      <c r="G132" s="224">
        <v>114</v>
      </c>
      <c r="H132" s="222">
        <v>25</v>
      </c>
      <c r="I132" s="222">
        <v>6</v>
      </c>
      <c r="J132" s="222">
        <v>3487</v>
      </c>
      <c r="K132" s="222" t="s">
        <v>54</v>
      </c>
      <c r="L132" s="222" t="s">
        <v>1176</v>
      </c>
      <c r="M132" s="222" t="s">
        <v>197</v>
      </c>
      <c r="N132" s="90" t="s">
        <v>197</v>
      </c>
      <c r="O132" s="222"/>
      <c r="Q132" s="208" t="str">
        <f t="shared" si="1"/>
        <v>47/2Coal Other</v>
      </c>
      <c r="R132" s="204" t="s">
        <v>377</v>
      </c>
      <c r="S132" s="204" t="s">
        <v>364</v>
      </c>
      <c r="T132" s="205">
        <v>4.0899000000000001</v>
      </c>
      <c r="U132" s="205">
        <v>5.8639999999999999</v>
      </c>
      <c r="W132" s="252"/>
      <c r="X132" s="252"/>
      <c r="Y132" s="252"/>
      <c r="Z132" s="253"/>
      <c r="AA132" s="245"/>
      <c r="AB132" s="252"/>
      <c r="AC132" s="247"/>
      <c r="AD132" s="252"/>
      <c r="AE132" s="252"/>
      <c r="AF132" s="252"/>
      <c r="AG132" s="252"/>
      <c r="AH132" s="252"/>
      <c r="AI132" s="252"/>
      <c r="AJ132" s="252"/>
    </row>
    <row r="133" spans="1:36" ht="12.75" customHeight="1" x14ac:dyDescent="0.3">
      <c r="B133" s="222" t="s">
        <v>377</v>
      </c>
      <c r="C133" s="222" t="s">
        <v>1176</v>
      </c>
      <c r="D133" s="222" t="s">
        <v>345</v>
      </c>
      <c r="E133" s="223">
        <v>1</v>
      </c>
      <c r="F133" s="223">
        <v>1</v>
      </c>
      <c r="G133" s="224">
        <v>114</v>
      </c>
      <c r="H133" s="222">
        <v>29</v>
      </c>
      <c r="I133" s="222">
        <v>6</v>
      </c>
      <c r="J133" s="222">
        <v>3487</v>
      </c>
      <c r="K133" s="222" t="s">
        <v>54</v>
      </c>
      <c r="L133" s="222" t="s">
        <v>1176</v>
      </c>
      <c r="M133" s="222" t="s">
        <v>197</v>
      </c>
      <c r="N133" s="90" t="s">
        <v>197</v>
      </c>
      <c r="O133" s="222"/>
      <c r="Q133" s="208" t="str">
        <f t="shared" ref="Q133:Q196" si="2">R133&amp;S133</f>
        <v>47/2Construction Materials</v>
      </c>
      <c r="R133" s="204" t="s">
        <v>377</v>
      </c>
      <c r="S133" s="204" t="s">
        <v>345</v>
      </c>
      <c r="T133" s="205">
        <v>4.1398999999999999</v>
      </c>
      <c r="U133" s="205">
        <v>6.0247000000000002</v>
      </c>
      <c r="W133" s="252"/>
      <c r="X133" s="252"/>
      <c r="Y133" s="252"/>
      <c r="Z133" s="253"/>
      <c r="AA133" s="245"/>
      <c r="AB133" s="252"/>
      <c r="AC133" s="247"/>
      <c r="AD133" s="252"/>
      <c r="AE133" s="252"/>
      <c r="AF133" s="252"/>
      <c r="AG133" s="252"/>
      <c r="AH133" s="252"/>
      <c r="AI133" s="252"/>
      <c r="AJ133" s="252"/>
    </row>
    <row r="134" spans="1:36" ht="12.75" customHeight="1" x14ac:dyDescent="0.3">
      <c r="B134" s="222" t="s">
        <v>377</v>
      </c>
      <c r="C134" s="222" t="s">
        <v>1176</v>
      </c>
      <c r="D134" s="222" t="s">
        <v>355</v>
      </c>
      <c r="E134" s="223">
        <v>1</v>
      </c>
      <c r="F134" s="223">
        <v>1</v>
      </c>
      <c r="G134" s="224">
        <v>114</v>
      </c>
      <c r="H134" s="222">
        <v>25</v>
      </c>
      <c r="I134" s="222">
        <v>6</v>
      </c>
      <c r="J134" s="222">
        <v>3487</v>
      </c>
      <c r="K134" s="222" t="s">
        <v>54</v>
      </c>
      <c r="L134" s="222" t="s">
        <v>1176</v>
      </c>
      <c r="M134" s="222" t="s">
        <v>197</v>
      </c>
      <c r="N134" s="90" t="s">
        <v>197</v>
      </c>
      <c r="O134" s="222"/>
      <c r="Q134" s="208" t="str">
        <f t="shared" si="2"/>
        <v>47/2Domestic Automotive</v>
      </c>
      <c r="R134" s="204" t="s">
        <v>377</v>
      </c>
      <c r="S134" s="204" t="s">
        <v>355</v>
      </c>
      <c r="T134" s="205">
        <v>4.2865000000000002</v>
      </c>
      <c r="U134" s="205">
        <v>5.8639999999999999</v>
      </c>
      <c r="W134" s="252"/>
      <c r="X134" s="252"/>
      <c r="Y134" s="252"/>
      <c r="Z134" s="253"/>
      <c r="AA134" s="245"/>
      <c r="AB134" s="252"/>
      <c r="AC134" s="247"/>
      <c r="AD134" s="252"/>
      <c r="AE134" s="252"/>
      <c r="AF134" s="252"/>
      <c r="AG134" s="252"/>
      <c r="AH134" s="252"/>
      <c r="AI134" s="252"/>
      <c r="AJ134" s="252"/>
    </row>
    <row r="135" spans="1:36" ht="12.75" customHeight="1" x14ac:dyDescent="0.3">
      <c r="B135" s="222" t="s">
        <v>377</v>
      </c>
      <c r="C135" s="222" t="s">
        <v>1176</v>
      </c>
      <c r="D135" s="222" t="s">
        <v>351</v>
      </c>
      <c r="E135" s="223">
        <v>1</v>
      </c>
      <c r="F135" s="223">
        <v>1</v>
      </c>
      <c r="G135" s="224">
        <v>114</v>
      </c>
      <c r="H135" s="222">
        <v>33</v>
      </c>
      <c r="I135" s="222">
        <v>6</v>
      </c>
      <c r="J135" s="222">
        <v>3487</v>
      </c>
      <c r="K135" s="222" t="s">
        <v>54</v>
      </c>
      <c r="L135" s="222" t="s">
        <v>1176</v>
      </c>
      <c r="M135" s="222" t="s">
        <v>197</v>
      </c>
      <c r="N135" s="90" t="s">
        <v>197</v>
      </c>
      <c r="O135" s="222"/>
      <c r="Q135" s="208" t="str">
        <f t="shared" si="2"/>
        <v>47/2Domestic Intermodal</v>
      </c>
      <c r="R135" s="204" t="s">
        <v>377</v>
      </c>
      <c r="S135" s="204" t="s">
        <v>351</v>
      </c>
      <c r="T135" s="205">
        <v>4.3925999999999998</v>
      </c>
      <c r="U135" s="205">
        <v>6.1912000000000003</v>
      </c>
      <c r="W135" s="252"/>
      <c r="X135" s="252"/>
      <c r="Y135" s="252"/>
      <c r="Z135" s="253"/>
      <c r="AA135" s="245"/>
      <c r="AB135" s="252"/>
      <c r="AC135" s="247"/>
      <c r="AD135" s="252"/>
      <c r="AE135" s="252"/>
      <c r="AF135" s="252"/>
      <c r="AG135" s="252"/>
      <c r="AH135" s="252"/>
      <c r="AI135" s="252"/>
      <c r="AJ135" s="252"/>
    </row>
    <row r="136" spans="1:36" ht="12.75" customHeight="1" x14ac:dyDescent="0.3">
      <c r="B136" s="222" t="s">
        <v>377</v>
      </c>
      <c r="C136" s="222" t="s">
        <v>1176</v>
      </c>
      <c r="D136" s="222" t="s">
        <v>371</v>
      </c>
      <c r="E136" s="223">
        <v>1</v>
      </c>
      <c r="F136" s="223">
        <v>1</v>
      </c>
      <c r="G136" s="224">
        <v>114</v>
      </c>
      <c r="H136" s="222">
        <v>24</v>
      </c>
      <c r="I136" s="222">
        <v>6</v>
      </c>
      <c r="J136" s="222">
        <v>3487</v>
      </c>
      <c r="K136" s="222" t="s">
        <v>54</v>
      </c>
      <c r="L136" s="222" t="s">
        <v>1176</v>
      </c>
      <c r="M136" s="222" t="s">
        <v>197</v>
      </c>
      <c r="N136" s="90" t="s">
        <v>197</v>
      </c>
      <c r="O136" s="222"/>
      <c r="Q136" s="208" t="str">
        <f t="shared" si="2"/>
        <v>47/2Domestic Waste</v>
      </c>
      <c r="R136" s="204" t="s">
        <v>377</v>
      </c>
      <c r="S136" s="204" t="s">
        <v>371</v>
      </c>
      <c r="T136" s="205">
        <v>4.2397999999999998</v>
      </c>
      <c r="U136" s="205">
        <v>5.8247999999999998</v>
      </c>
      <c r="W136" s="252"/>
      <c r="X136" s="252"/>
      <c r="Y136" s="252"/>
      <c r="Z136" s="253"/>
      <c r="AA136" s="245"/>
      <c r="AB136" s="252"/>
      <c r="AC136" s="247"/>
      <c r="AD136" s="252"/>
      <c r="AE136" s="252"/>
      <c r="AF136" s="252"/>
      <c r="AG136" s="252"/>
      <c r="AH136" s="252"/>
      <c r="AI136" s="252"/>
      <c r="AJ136" s="252"/>
    </row>
    <row r="137" spans="1:36" ht="12.75" customHeight="1" x14ac:dyDescent="0.3">
      <c r="B137" s="222" t="s">
        <v>377</v>
      </c>
      <c r="C137" s="222" t="s">
        <v>1176</v>
      </c>
      <c r="D137" s="222" t="s">
        <v>356</v>
      </c>
      <c r="E137" s="223">
        <v>1</v>
      </c>
      <c r="F137" s="223">
        <v>1</v>
      </c>
      <c r="G137" s="224">
        <v>114</v>
      </c>
      <c r="H137" s="222">
        <v>27</v>
      </c>
      <c r="I137" s="222">
        <v>6</v>
      </c>
      <c r="J137" s="222">
        <v>3487</v>
      </c>
      <c r="K137" s="222" t="s">
        <v>54</v>
      </c>
      <c r="L137" s="222" t="s">
        <v>1176</v>
      </c>
      <c r="M137" s="222" t="s">
        <v>197</v>
      </c>
      <c r="N137" s="90" t="s">
        <v>197</v>
      </c>
      <c r="O137" s="222"/>
      <c r="Q137" s="208" t="str">
        <f t="shared" si="2"/>
        <v>47/2Enterprise</v>
      </c>
      <c r="R137" s="204" t="s">
        <v>377</v>
      </c>
      <c r="S137" s="204" t="s">
        <v>356</v>
      </c>
      <c r="T137" s="205">
        <v>4.2769000000000004</v>
      </c>
      <c r="U137" s="205">
        <v>5.9436</v>
      </c>
      <c r="W137" s="252"/>
      <c r="X137" s="252"/>
      <c r="Y137" s="252"/>
      <c r="Z137" s="253"/>
      <c r="AA137" s="245"/>
      <c r="AB137" s="252"/>
      <c r="AC137" s="247"/>
      <c r="AD137" s="252"/>
      <c r="AE137" s="252"/>
      <c r="AF137" s="252"/>
      <c r="AG137" s="252"/>
      <c r="AH137" s="252"/>
      <c r="AI137" s="252"/>
      <c r="AJ137" s="252"/>
    </row>
    <row r="138" spans="1:36" ht="12.75" customHeight="1" x14ac:dyDescent="0.3">
      <c r="B138" s="222" t="s">
        <v>377</v>
      </c>
      <c r="C138" s="222" t="s">
        <v>1176</v>
      </c>
      <c r="D138" s="222" t="s">
        <v>367</v>
      </c>
      <c r="E138" s="223">
        <v>1</v>
      </c>
      <c r="F138" s="223">
        <v>1</v>
      </c>
      <c r="G138" s="224">
        <v>114</v>
      </c>
      <c r="H138" s="222">
        <v>31</v>
      </c>
      <c r="I138" s="222">
        <v>6</v>
      </c>
      <c r="J138" s="222">
        <v>3487</v>
      </c>
      <c r="K138" s="222" t="s">
        <v>54</v>
      </c>
      <c r="L138" s="222" t="s">
        <v>1176</v>
      </c>
      <c r="M138" s="222" t="s">
        <v>197</v>
      </c>
      <c r="N138" s="90" t="s">
        <v>197</v>
      </c>
      <c r="O138" s="222"/>
      <c r="Q138" s="208" t="str">
        <f t="shared" si="2"/>
        <v>47/2European Automotive</v>
      </c>
      <c r="R138" s="204" t="s">
        <v>377</v>
      </c>
      <c r="S138" s="204" t="s">
        <v>367</v>
      </c>
      <c r="T138" s="205">
        <v>4.3620999999999999</v>
      </c>
      <c r="U138" s="205">
        <v>6.1071999999999997</v>
      </c>
      <c r="W138" s="252"/>
      <c r="X138" s="252"/>
      <c r="Y138" s="252"/>
      <c r="Z138" s="253"/>
      <c r="AA138" s="245"/>
      <c r="AB138" s="252"/>
      <c r="AC138" s="247"/>
      <c r="AD138" s="252"/>
      <c r="AE138" s="252"/>
      <c r="AF138" s="252"/>
      <c r="AG138" s="252"/>
      <c r="AH138" s="252"/>
      <c r="AI138" s="252"/>
      <c r="AJ138" s="252"/>
    </row>
    <row r="139" spans="1:36" ht="12.75" customHeight="1" x14ac:dyDescent="0.3">
      <c r="B139" s="222" t="s">
        <v>377</v>
      </c>
      <c r="C139" s="222" t="s">
        <v>1176</v>
      </c>
      <c r="D139" s="222" t="s">
        <v>372</v>
      </c>
      <c r="E139" s="223">
        <v>1</v>
      </c>
      <c r="F139" s="223">
        <v>1</v>
      </c>
      <c r="G139" s="224">
        <v>114</v>
      </c>
      <c r="H139" s="222">
        <v>31</v>
      </c>
      <c r="I139" s="222">
        <v>6</v>
      </c>
      <c r="J139" s="222">
        <v>3487</v>
      </c>
      <c r="K139" s="222" t="s">
        <v>54</v>
      </c>
      <c r="L139" s="222" t="s">
        <v>1176</v>
      </c>
      <c r="M139" s="222" t="s">
        <v>197</v>
      </c>
      <c r="N139" s="90" t="s">
        <v>197</v>
      </c>
      <c r="O139" s="222"/>
      <c r="P139" s="211"/>
      <c r="Q139" s="208" t="str">
        <f t="shared" si="2"/>
        <v>47/2European Conventional</v>
      </c>
      <c r="R139" s="204" t="s">
        <v>377</v>
      </c>
      <c r="S139" s="204" t="s">
        <v>372</v>
      </c>
      <c r="T139" s="205">
        <v>4.3277000000000001</v>
      </c>
      <c r="U139" s="205">
        <v>6.1071999999999997</v>
      </c>
      <c r="V139" s="211"/>
      <c r="W139" s="252"/>
      <c r="X139" s="252"/>
      <c r="Y139" s="252"/>
      <c r="Z139" s="253"/>
      <c r="AA139" s="245"/>
      <c r="AB139" s="252"/>
      <c r="AC139" s="247"/>
      <c r="AD139" s="252"/>
      <c r="AE139" s="252"/>
      <c r="AF139" s="252"/>
      <c r="AG139" s="252"/>
      <c r="AH139" s="252"/>
      <c r="AI139" s="252"/>
      <c r="AJ139" s="252"/>
    </row>
    <row r="140" spans="1:36" ht="12.75" customHeight="1" x14ac:dyDescent="0.3">
      <c r="B140" s="222" t="s">
        <v>377</v>
      </c>
      <c r="C140" s="222" t="s">
        <v>1176</v>
      </c>
      <c r="D140" s="222" t="s">
        <v>368</v>
      </c>
      <c r="E140" s="223">
        <v>1</v>
      </c>
      <c r="F140" s="223">
        <v>1</v>
      </c>
      <c r="G140" s="224">
        <v>114</v>
      </c>
      <c r="H140" s="222">
        <v>38</v>
      </c>
      <c r="I140" s="222">
        <v>6</v>
      </c>
      <c r="J140" s="222">
        <v>3487</v>
      </c>
      <c r="K140" s="222" t="s">
        <v>54</v>
      </c>
      <c r="L140" s="222" t="s">
        <v>1176</v>
      </c>
      <c r="M140" s="222" t="s">
        <v>197</v>
      </c>
      <c r="N140" s="90" t="s">
        <v>197</v>
      </c>
      <c r="O140" s="222"/>
      <c r="P140" s="209"/>
      <c r="Q140" s="208" t="str">
        <f t="shared" si="2"/>
        <v>47/2European Intermodal</v>
      </c>
      <c r="R140" s="204" t="s">
        <v>377</v>
      </c>
      <c r="S140" s="204" t="s">
        <v>368</v>
      </c>
      <c r="T140" s="205">
        <v>4.4595000000000002</v>
      </c>
      <c r="U140" s="205">
        <v>6.4071999999999996</v>
      </c>
      <c r="V140" s="209"/>
      <c r="W140" s="252"/>
      <c r="X140" s="252"/>
      <c r="Y140" s="252"/>
      <c r="Z140" s="253"/>
      <c r="AA140" s="245"/>
      <c r="AB140" s="252"/>
      <c r="AC140" s="247"/>
      <c r="AD140" s="252"/>
      <c r="AE140" s="252"/>
      <c r="AF140" s="252"/>
      <c r="AG140" s="252"/>
      <c r="AH140" s="252"/>
      <c r="AI140" s="252"/>
    </row>
    <row r="141" spans="1:36" ht="12.75" customHeight="1" x14ac:dyDescent="0.3">
      <c r="A141" s="213"/>
      <c r="B141" s="222" t="s">
        <v>377</v>
      </c>
      <c r="C141" s="222" t="s">
        <v>1176</v>
      </c>
      <c r="D141" s="222" t="s">
        <v>373</v>
      </c>
      <c r="E141" s="223">
        <v>1</v>
      </c>
      <c r="F141" s="223">
        <v>1</v>
      </c>
      <c r="G141" s="224">
        <v>114</v>
      </c>
      <c r="H141" s="222">
        <v>30</v>
      </c>
      <c r="I141" s="222">
        <v>6</v>
      </c>
      <c r="J141" s="222">
        <v>3487</v>
      </c>
      <c r="K141" s="222" t="s">
        <v>54</v>
      </c>
      <c r="L141" s="222" t="s">
        <v>1176</v>
      </c>
      <c r="M141" s="222" t="s">
        <v>197</v>
      </c>
      <c r="N141" s="90" t="s">
        <v>197</v>
      </c>
      <c r="O141" s="222"/>
      <c r="Q141" s="208" t="str">
        <f t="shared" si="2"/>
        <v>47/2General Merchandise</v>
      </c>
      <c r="R141" s="204" t="s">
        <v>377</v>
      </c>
      <c r="S141" s="204" t="s">
        <v>373</v>
      </c>
      <c r="T141" s="205">
        <v>4.3150000000000004</v>
      </c>
      <c r="U141" s="205">
        <v>6.0658000000000003</v>
      </c>
      <c r="W141" s="252"/>
      <c r="X141" s="252"/>
      <c r="Y141" s="252"/>
      <c r="Z141" s="253"/>
      <c r="AA141" s="245"/>
      <c r="AB141" s="252"/>
      <c r="AC141" s="247"/>
      <c r="AD141" s="252"/>
      <c r="AE141" s="252"/>
      <c r="AF141" s="252"/>
      <c r="AG141" s="252"/>
      <c r="AH141" s="252"/>
      <c r="AI141" s="252"/>
      <c r="AJ141" s="252"/>
    </row>
    <row r="142" spans="1:36" ht="12.75" customHeight="1" x14ac:dyDescent="0.3">
      <c r="A142" s="235"/>
      <c r="B142" s="222" t="s">
        <v>377</v>
      </c>
      <c r="C142" s="222" t="s">
        <v>1176</v>
      </c>
      <c r="D142" s="222" t="s">
        <v>348</v>
      </c>
      <c r="E142" s="223">
        <v>1</v>
      </c>
      <c r="F142" s="223">
        <v>1</v>
      </c>
      <c r="G142" s="224">
        <v>114</v>
      </c>
      <c r="H142" s="222">
        <v>18</v>
      </c>
      <c r="I142" s="222">
        <v>6</v>
      </c>
      <c r="J142" s="222">
        <v>3487</v>
      </c>
      <c r="K142" s="222" t="s">
        <v>54</v>
      </c>
      <c r="L142" s="222" t="s">
        <v>1176</v>
      </c>
      <c r="M142" s="222" t="s">
        <v>197</v>
      </c>
      <c r="N142" s="90" t="s">
        <v>197</v>
      </c>
      <c r="O142" s="222"/>
      <c r="Q142" s="208" t="str">
        <f t="shared" si="2"/>
        <v>47/2Industrial Minerals</v>
      </c>
      <c r="R142" s="204" t="s">
        <v>377</v>
      </c>
      <c r="S142" s="204" t="s">
        <v>348</v>
      </c>
      <c r="T142" s="205">
        <v>4.0067000000000004</v>
      </c>
      <c r="U142" s="205">
        <v>5.5983999999999998</v>
      </c>
      <c r="W142" s="252"/>
      <c r="X142" s="252"/>
      <c r="Y142" s="252"/>
      <c r="Z142" s="253"/>
      <c r="AA142" s="245"/>
      <c r="AB142" s="252"/>
      <c r="AC142" s="247"/>
      <c r="AD142" s="252"/>
      <c r="AE142" s="252"/>
      <c r="AF142" s="252"/>
      <c r="AG142" s="252"/>
      <c r="AH142" s="252"/>
      <c r="AI142" s="252"/>
      <c r="AJ142" s="252"/>
    </row>
    <row r="143" spans="1:36" ht="12.75" customHeight="1" x14ac:dyDescent="0.3">
      <c r="A143" s="235"/>
      <c r="B143" s="222" t="s">
        <v>377</v>
      </c>
      <c r="C143" s="222" t="s">
        <v>1176</v>
      </c>
      <c r="D143" s="222" t="s">
        <v>369</v>
      </c>
      <c r="E143" s="223">
        <v>1</v>
      </c>
      <c r="F143" s="223">
        <v>1</v>
      </c>
      <c r="G143" s="224">
        <v>114</v>
      </c>
      <c r="H143" s="222">
        <v>25</v>
      </c>
      <c r="I143" s="222">
        <v>6</v>
      </c>
      <c r="J143" s="222">
        <v>3487</v>
      </c>
      <c r="K143" s="222" t="s">
        <v>54</v>
      </c>
      <c r="L143" s="222" t="s">
        <v>1176</v>
      </c>
      <c r="M143" s="222" t="s">
        <v>197</v>
      </c>
      <c r="N143" s="90" t="s">
        <v>197</v>
      </c>
      <c r="O143" s="222"/>
      <c r="Q143" s="208" t="str">
        <f t="shared" si="2"/>
        <v>47/2Iron Ore</v>
      </c>
      <c r="R143" s="204" t="s">
        <v>377</v>
      </c>
      <c r="S143" s="204" t="s">
        <v>369</v>
      </c>
      <c r="T143" s="205">
        <v>4.0545999999999998</v>
      </c>
      <c r="U143" s="205">
        <v>5.8639999999999999</v>
      </c>
      <c r="W143" s="252"/>
      <c r="X143" s="252"/>
      <c r="Y143" s="252"/>
      <c r="Z143" s="253"/>
      <c r="AA143" s="245"/>
      <c r="AB143" s="252"/>
      <c r="AC143" s="247"/>
      <c r="AD143" s="252"/>
      <c r="AE143" s="252"/>
      <c r="AF143" s="252"/>
      <c r="AG143" s="252"/>
      <c r="AH143" s="252"/>
      <c r="AI143" s="252"/>
      <c r="AJ143" s="252"/>
    </row>
    <row r="144" spans="1:36" ht="12.75" customHeight="1" x14ac:dyDescent="0.3">
      <c r="A144" s="235"/>
      <c r="B144" s="222" t="s">
        <v>377</v>
      </c>
      <c r="C144" s="222" t="s">
        <v>1176</v>
      </c>
      <c r="D144" s="222" t="s">
        <v>352</v>
      </c>
      <c r="E144" s="223">
        <v>1</v>
      </c>
      <c r="F144" s="223">
        <v>1</v>
      </c>
      <c r="G144" s="224">
        <v>114</v>
      </c>
      <c r="H144" s="222">
        <v>78</v>
      </c>
      <c r="I144" s="222">
        <v>6</v>
      </c>
      <c r="J144" s="222">
        <v>3487</v>
      </c>
      <c r="K144" s="222" t="s">
        <v>54</v>
      </c>
      <c r="L144" s="222" t="s">
        <v>1176</v>
      </c>
      <c r="M144" s="222" t="s">
        <v>197</v>
      </c>
      <c r="N144" s="90" t="s">
        <v>197</v>
      </c>
      <c r="O144" s="222"/>
      <c r="Q144" s="208" t="str">
        <f t="shared" si="2"/>
        <v>47/2Mail and Premium Logistics</v>
      </c>
      <c r="R144" s="204" t="s">
        <v>377</v>
      </c>
      <c r="S144" s="204" t="s">
        <v>352</v>
      </c>
      <c r="T144" s="205">
        <v>5.5232999999999999</v>
      </c>
      <c r="U144" s="205">
        <v>8.3948999999999998</v>
      </c>
      <c r="W144" s="252"/>
      <c r="X144" s="252"/>
      <c r="Y144" s="252"/>
      <c r="Z144" s="253"/>
      <c r="AA144" s="245"/>
      <c r="AB144" s="252"/>
      <c r="AC144" s="247"/>
      <c r="AD144" s="252"/>
      <c r="AE144" s="252"/>
      <c r="AF144" s="252"/>
      <c r="AG144" s="252"/>
      <c r="AH144" s="252"/>
      <c r="AI144" s="252"/>
      <c r="AJ144" s="252"/>
    </row>
    <row r="145" spans="1:36" ht="12.75" customHeight="1" x14ac:dyDescent="0.3">
      <c r="A145" s="235"/>
      <c r="B145" s="222" t="s">
        <v>377</v>
      </c>
      <c r="C145" s="222" t="s">
        <v>1176</v>
      </c>
      <c r="D145" s="222" t="s">
        <v>343</v>
      </c>
      <c r="E145" s="223">
        <v>372</v>
      </c>
      <c r="F145" s="223">
        <v>41.664000000000001</v>
      </c>
      <c r="G145" s="224">
        <v>114</v>
      </c>
      <c r="H145" s="222">
        <v>25</v>
      </c>
      <c r="I145" s="222">
        <v>6</v>
      </c>
      <c r="J145" s="222">
        <v>3487</v>
      </c>
      <c r="K145" s="222" t="s">
        <v>54</v>
      </c>
      <c r="L145" s="222" t="s">
        <v>1176</v>
      </c>
      <c r="M145" s="222" t="s">
        <v>197</v>
      </c>
      <c r="N145" s="90" t="s">
        <v>197</v>
      </c>
      <c r="O145" s="222"/>
      <c r="Q145" s="208" t="str">
        <f t="shared" si="2"/>
        <v>47/2Other</v>
      </c>
      <c r="R145" s="204" t="s">
        <v>377</v>
      </c>
      <c r="S145" s="204" t="s">
        <v>343</v>
      </c>
      <c r="T145" s="205">
        <v>4.1071999999999997</v>
      </c>
      <c r="U145" s="205">
        <v>5.8639999999999999</v>
      </c>
      <c r="W145" s="252"/>
      <c r="X145" s="252"/>
      <c r="Y145" s="252"/>
      <c r="Z145" s="253"/>
      <c r="AA145" s="245"/>
      <c r="AB145" s="252"/>
      <c r="AC145" s="247"/>
      <c r="AD145" s="252"/>
      <c r="AE145" s="252"/>
      <c r="AF145" s="252"/>
      <c r="AG145" s="252"/>
      <c r="AH145" s="252"/>
      <c r="AI145" s="252"/>
      <c r="AJ145" s="252"/>
    </row>
    <row r="146" spans="1:36" ht="12.75" customHeight="1" x14ac:dyDescent="0.3">
      <c r="A146" s="235"/>
      <c r="B146" s="222" t="s">
        <v>377</v>
      </c>
      <c r="C146" s="222" t="s">
        <v>1176</v>
      </c>
      <c r="D146" s="222" t="s">
        <v>359</v>
      </c>
      <c r="E146" s="223">
        <v>1</v>
      </c>
      <c r="F146" s="223">
        <v>1</v>
      </c>
      <c r="G146" s="224">
        <v>114</v>
      </c>
      <c r="H146" s="222">
        <v>23</v>
      </c>
      <c r="I146" s="222">
        <v>6</v>
      </c>
      <c r="J146" s="222">
        <v>3487</v>
      </c>
      <c r="K146" s="222" t="s">
        <v>54</v>
      </c>
      <c r="L146" s="222" t="s">
        <v>1176</v>
      </c>
      <c r="M146" s="222" t="s">
        <v>197</v>
      </c>
      <c r="N146" s="90" t="s">
        <v>197</v>
      </c>
      <c r="O146" s="222"/>
      <c r="Q146" s="208" t="str">
        <f t="shared" si="2"/>
        <v>47/2Petroleum</v>
      </c>
      <c r="R146" s="204" t="s">
        <v>377</v>
      </c>
      <c r="S146" s="204" t="s">
        <v>359</v>
      </c>
      <c r="T146" s="205">
        <v>4.0655000000000001</v>
      </c>
      <c r="U146" s="205">
        <v>5.7859999999999996</v>
      </c>
      <c r="W146" s="252"/>
      <c r="X146" s="252"/>
      <c r="Y146" s="252"/>
      <c r="Z146" s="253"/>
      <c r="AA146" s="245"/>
      <c r="AB146" s="252"/>
      <c r="AC146" s="247"/>
      <c r="AD146" s="252"/>
      <c r="AE146" s="252"/>
      <c r="AF146" s="252"/>
      <c r="AG146" s="252"/>
      <c r="AH146" s="252"/>
      <c r="AI146" s="252"/>
      <c r="AJ146" s="252"/>
    </row>
    <row r="147" spans="1:36" ht="12.75" customHeight="1" x14ac:dyDescent="0.3">
      <c r="A147" s="235"/>
      <c r="B147" s="222" t="s">
        <v>377</v>
      </c>
      <c r="C147" s="222" t="s">
        <v>1176</v>
      </c>
      <c r="D147" s="222" t="s">
        <v>370</v>
      </c>
      <c r="E147" s="223">
        <v>1</v>
      </c>
      <c r="F147" s="223">
        <v>1</v>
      </c>
      <c r="G147" s="224">
        <v>114</v>
      </c>
      <c r="H147" s="222">
        <v>78</v>
      </c>
      <c r="I147" s="222">
        <v>6</v>
      </c>
      <c r="J147" s="222">
        <v>3487</v>
      </c>
      <c r="K147" s="222" t="s">
        <v>54</v>
      </c>
      <c r="L147" s="222" t="s">
        <v>1176</v>
      </c>
      <c r="M147" s="222" t="s">
        <v>197</v>
      </c>
      <c r="N147" s="90" t="s">
        <v>197</v>
      </c>
      <c r="O147" s="222"/>
      <c r="Q147" s="208" t="str">
        <f t="shared" si="2"/>
        <v>47/2Royal Mail</v>
      </c>
      <c r="R147" s="204" t="s">
        <v>377</v>
      </c>
      <c r="S147" s="204" t="s">
        <v>370</v>
      </c>
      <c r="T147" s="205">
        <v>5.5232999999999999</v>
      </c>
      <c r="U147" s="205">
        <v>8.3948999999999998</v>
      </c>
      <c r="W147" s="252"/>
      <c r="X147" s="252"/>
      <c r="Y147" s="252"/>
      <c r="Z147" s="253"/>
      <c r="AA147" s="245"/>
      <c r="AB147" s="252"/>
      <c r="AC147" s="247"/>
      <c r="AD147" s="252"/>
      <c r="AE147" s="252"/>
      <c r="AF147" s="252"/>
      <c r="AG147" s="252"/>
      <c r="AH147" s="252"/>
      <c r="AI147" s="252"/>
      <c r="AJ147" s="252"/>
    </row>
    <row r="148" spans="1:36" ht="12.75" customHeight="1" x14ac:dyDescent="0.3">
      <c r="A148" s="235"/>
      <c r="B148" s="222" t="s">
        <v>377</v>
      </c>
      <c r="C148" s="222" t="s">
        <v>1176</v>
      </c>
      <c r="D148" s="222" t="s">
        <v>353</v>
      </c>
      <c r="E148" s="223">
        <v>1</v>
      </c>
      <c r="F148" s="223">
        <v>1</v>
      </c>
      <c r="G148" s="224">
        <v>114</v>
      </c>
      <c r="H148" s="222">
        <v>25</v>
      </c>
      <c r="I148" s="222">
        <v>6</v>
      </c>
      <c r="J148" s="222">
        <v>3487</v>
      </c>
      <c r="K148" s="222" t="s">
        <v>54</v>
      </c>
      <c r="L148" s="222" t="s">
        <v>1176</v>
      </c>
      <c r="M148" s="222" t="s">
        <v>197</v>
      </c>
      <c r="N148" s="90" t="s">
        <v>197</v>
      </c>
      <c r="O148" s="222"/>
      <c r="Q148" s="208" t="str">
        <f t="shared" si="2"/>
        <v>47/2Steel</v>
      </c>
      <c r="R148" s="204" t="s">
        <v>377</v>
      </c>
      <c r="S148" s="204" t="s">
        <v>353</v>
      </c>
      <c r="T148" s="205">
        <v>4.0899000000000001</v>
      </c>
      <c r="U148" s="205">
        <v>5.8639999999999999</v>
      </c>
      <c r="W148" s="252"/>
      <c r="X148" s="252"/>
      <c r="Y148" s="252"/>
      <c r="Z148" s="253"/>
      <c r="AA148" s="245"/>
      <c r="AB148" s="252"/>
      <c r="AC148" s="247"/>
      <c r="AD148" s="252"/>
      <c r="AE148" s="252"/>
      <c r="AF148" s="252"/>
      <c r="AG148" s="252"/>
      <c r="AH148" s="252"/>
      <c r="AI148" s="252"/>
      <c r="AJ148" s="252"/>
    </row>
    <row r="149" spans="1:36" ht="12.75" customHeight="1" x14ac:dyDescent="0.3">
      <c r="A149" s="235"/>
      <c r="B149" s="222" t="s">
        <v>313</v>
      </c>
      <c r="C149" s="222" t="s">
        <v>1176</v>
      </c>
      <c r="D149" s="222" t="s">
        <v>374</v>
      </c>
      <c r="E149" s="223">
        <v>1</v>
      </c>
      <c r="F149" s="223">
        <v>1</v>
      </c>
      <c r="G149" s="224">
        <v>119</v>
      </c>
      <c r="H149" s="222">
        <v>34</v>
      </c>
      <c r="I149" s="222">
        <v>6</v>
      </c>
      <c r="J149" s="222">
        <v>3487</v>
      </c>
      <c r="K149" s="222" t="s">
        <v>54</v>
      </c>
      <c r="L149" s="222" t="s">
        <v>1176</v>
      </c>
      <c r="M149" s="222" t="s">
        <v>197</v>
      </c>
      <c r="N149" s="90" t="s">
        <v>197</v>
      </c>
      <c r="O149" s="222"/>
      <c r="Q149" s="208" t="str">
        <f t="shared" si="2"/>
        <v>47/4Biomass</v>
      </c>
      <c r="R149" s="204" t="s">
        <v>313</v>
      </c>
      <c r="S149" s="204" t="s">
        <v>374</v>
      </c>
      <c r="T149" s="205">
        <v>4.2579000000000002</v>
      </c>
      <c r="U149" s="205">
        <v>6.3739999999999997</v>
      </c>
      <c r="W149" s="252"/>
      <c r="X149" s="252"/>
      <c r="Y149" s="252"/>
      <c r="Z149" s="253"/>
      <c r="AA149" s="245"/>
      <c r="AB149" s="252"/>
      <c r="AC149" s="247"/>
      <c r="AD149" s="252"/>
      <c r="AE149" s="252"/>
      <c r="AF149" s="252"/>
      <c r="AG149" s="252"/>
      <c r="AH149" s="252"/>
      <c r="AI149" s="252"/>
      <c r="AJ149" s="252"/>
    </row>
    <row r="150" spans="1:36" ht="12.75" customHeight="1" x14ac:dyDescent="0.3">
      <c r="A150" s="235"/>
      <c r="B150" s="222" t="s">
        <v>313</v>
      </c>
      <c r="C150" s="222" t="s">
        <v>1176</v>
      </c>
      <c r="D150" s="222" t="s">
        <v>350</v>
      </c>
      <c r="E150" s="223">
        <v>1</v>
      </c>
      <c r="F150" s="223">
        <v>1</v>
      </c>
      <c r="G150" s="224">
        <v>119</v>
      </c>
      <c r="H150" s="222">
        <v>16</v>
      </c>
      <c r="I150" s="222">
        <v>6</v>
      </c>
      <c r="J150" s="222">
        <v>3487</v>
      </c>
      <c r="K150" s="222" t="s">
        <v>54</v>
      </c>
      <c r="L150" s="222" t="s">
        <v>1176</v>
      </c>
      <c r="M150" s="222" t="s">
        <v>197</v>
      </c>
      <c r="N150" s="90" t="s">
        <v>197</v>
      </c>
      <c r="O150" s="222"/>
      <c r="Q150" s="208" t="str">
        <f t="shared" si="2"/>
        <v>47/4Chemicals</v>
      </c>
      <c r="R150" s="204" t="s">
        <v>313</v>
      </c>
      <c r="S150" s="204" t="s">
        <v>350</v>
      </c>
      <c r="T150" s="205">
        <v>4.0292000000000003</v>
      </c>
      <c r="U150" s="205">
        <v>5.6353999999999997</v>
      </c>
      <c r="W150" s="252"/>
      <c r="X150" s="252"/>
      <c r="Y150" s="252"/>
      <c r="Z150" s="253"/>
      <c r="AA150" s="245"/>
      <c r="AB150" s="252"/>
      <c r="AC150" s="247"/>
      <c r="AD150" s="252"/>
      <c r="AE150" s="252"/>
      <c r="AF150" s="252"/>
      <c r="AG150" s="252"/>
      <c r="AH150" s="252"/>
      <c r="AI150" s="252"/>
      <c r="AJ150" s="252"/>
    </row>
    <row r="151" spans="1:36" ht="12.75" customHeight="1" x14ac:dyDescent="0.3">
      <c r="A151" s="235"/>
      <c r="B151" s="222" t="s">
        <v>313</v>
      </c>
      <c r="C151" s="222" t="s">
        <v>1176</v>
      </c>
      <c r="D151" s="222" t="s">
        <v>347</v>
      </c>
      <c r="E151" s="223">
        <v>1</v>
      </c>
      <c r="F151" s="223">
        <v>1</v>
      </c>
      <c r="G151" s="224">
        <v>119</v>
      </c>
      <c r="H151" s="222">
        <v>24</v>
      </c>
      <c r="I151" s="222">
        <v>6</v>
      </c>
      <c r="J151" s="222">
        <v>3487</v>
      </c>
      <c r="K151" s="222" t="s">
        <v>54</v>
      </c>
      <c r="L151" s="222" t="s">
        <v>1176</v>
      </c>
      <c r="M151" s="222" t="s">
        <v>197</v>
      </c>
      <c r="N151" s="90" t="s">
        <v>197</v>
      </c>
      <c r="O151" s="222"/>
      <c r="Q151" s="208" t="str">
        <f t="shared" si="2"/>
        <v>47/4Coal ESI</v>
      </c>
      <c r="R151" s="204" t="s">
        <v>313</v>
      </c>
      <c r="S151" s="204" t="s">
        <v>347</v>
      </c>
      <c r="T151" s="205">
        <v>4.1113</v>
      </c>
      <c r="U151" s="205">
        <v>5.9452999999999996</v>
      </c>
      <c r="W151" s="252"/>
      <c r="X151" s="252"/>
      <c r="Y151" s="252"/>
      <c r="Z151" s="253"/>
      <c r="AA151" s="245"/>
      <c r="AB151" s="252"/>
      <c r="AC151" s="247"/>
      <c r="AD151" s="252"/>
      <c r="AE151" s="252"/>
      <c r="AF151" s="252"/>
      <c r="AG151" s="252"/>
      <c r="AH151" s="252"/>
      <c r="AI151" s="252"/>
      <c r="AJ151" s="252"/>
    </row>
    <row r="152" spans="1:36" ht="12.75" customHeight="1" x14ac:dyDescent="0.3">
      <c r="A152" s="235"/>
      <c r="B152" s="222" t="s">
        <v>313</v>
      </c>
      <c r="C152" s="222" t="s">
        <v>1176</v>
      </c>
      <c r="D152" s="222" t="s">
        <v>364</v>
      </c>
      <c r="E152" s="223">
        <v>1</v>
      </c>
      <c r="F152" s="223">
        <v>1</v>
      </c>
      <c r="G152" s="224">
        <v>119</v>
      </c>
      <c r="H152" s="222">
        <v>25</v>
      </c>
      <c r="I152" s="222">
        <v>6</v>
      </c>
      <c r="J152" s="222">
        <v>3487</v>
      </c>
      <c r="K152" s="222" t="s">
        <v>54</v>
      </c>
      <c r="L152" s="222" t="s">
        <v>1176</v>
      </c>
      <c r="M152" s="222" t="s">
        <v>197</v>
      </c>
      <c r="N152" s="90" t="s">
        <v>197</v>
      </c>
      <c r="O152" s="222"/>
      <c r="Q152" s="208" t="str">
        <f t="shared" si="2"/>
        <v>47/4Coal Other</v>
      </c>
      <c r="R152" s="204" t="s">
        <v>313</v>
      </c>
      <c r="S152" s="204" t="s">
        <v>364</v>
      </c>
      <c r="T152" s="205">
        <v>4.1384999999999996</v>
      </c>
      <c r="U152" s="205">
        <v>5.9863</v>
      </c>
      <c r="W152" s="252"/>
      <c r="X152" s="252"/>
      <c r="Y152" s="252"/>
      <c r="Z152" s="253"/>
      <c r="AA152" s="245"/>
      <c r="AB152" s="252"/>
      <c r="AC152" s="247"/>
      <c r="AD152" s="252"/>
      <c r="AE152" s="252"/>
      <c r="AF152" s="252"/>
      <c r="AG152" s="252"/>
      <c r="AH152" s="252"/>
      <c r="AI152" s="252"/>
      <c r="AJ152" s="252"/>
    </row>
    <row r="153" spans="1:36" ht="12.75" customHeight="1" x14ac:dyDescent="0.3">
      <c r="A153" s="235"/>
      <c r="B153" s="222" t="s">
        <v>313</v>
      </c>
      <c r="C153" s="222" t="s">
        <v>1176</v>
      </c>
      <c r="D153" s="222" t="s">
        <v>345</v>
      </c>
      <c r="E153" s="223">
        <v>44</v>
      </c>
      <c r="F153" s="223">
        <v>5.2360000000000007</v>
      </c>
      <c r="G153" s="224">
        <v>119</v>
      </c>
      <c r="H153" s="222">
        <v>29</v>
      </c>
      <c r="I153" s="222">
        <v>6</v>
      </c>
      <c r="J153" s="222">
        <v>3487</v>
      </c>
      <c r="K153" s="222" t="s">
        <v>54</v>
      </c>
      <c r="L153" s="222" t="s">
        <v>1176</v>
      </c>
      <c r="M153" s="222" t="s">
        <v>197</v>
      </c>
      <c r="N153" s="90" t="s">
        <v>197</v>
      </c>
      <c r="O153" s="222"/>
      <c r="Q153" s="208" t="str">
        <f t="shared" si="2"/>
        <v>47/4Construction Materials</v>
      </c>
      <c r="R153" s="204" t="s">
        <v>313</v>
      </c>
      <c r="S153" s="204" t="s">
        <v>345</v>
      </c>
      <c r="T153" s="205">
        <v>4.1931000000000003</v>
      </c>
      <c r="U153" s="205">
        <v>6.1543999999999999</v>
      </c>
      <c r="W153" s="252"/>
      <c r="X153" s="252"/>
      <c r="Y153" s="252"/>
      <c r="Z153" s="253"/>
      <c r="AA153" s="245"/>
      <c r="AB153" s="252"/>
      <c r="AC153" s="247"/>
      <c r="AD153" s="252"/>
      <c r="AE153" s="252"/>
      <c r="AF153" s="252"/>
      <c r="AG153" s="252"/>
      <c r="AH153" s="252"/>
      <c r="AI153" s="252"/>
      <c r="AJ153" s="252"/>
    </row>
    <row r="154" spans="1:36" ht="12.75" customHeight="1" x14ac:dyDescent="0.3">
      <c r="A154" s="235"/>
      <c r="B154" s="222" t="s">
        <v>313</v>
      </c>
      <c r="C154" s="222" t="s">
        <v>1176</v>
      </c>
      <c r="D154" s="222" t="s">
        <v>355</v>
      </c>
      <c r="E154" s="223">
        <v>1</v>
      </c>
      <c r="F154" s="223">
        <v>1</v>
      </c>
      <c r="G154" s="224">
        <v>119</v>
      </c>
      <c r="H154" s="222">
        <v>25</v>
      </c>
      <c r="I154" s="222">
        <v>6</v>
      </c>
      <c r="J154" s="222">
        <v>3487</v>
      </c>
      <c r="K154" s="222" t="s">
        <v>54</v>
      </c>
      <c r="L154" s="222" t="s">
        <v>1176</v>
      </c>
      <c r="M154" s="222" t="s">
        <v>197</v>
      </c>
      <c r="N154" s="90" t="s">
        <v>197</v>
      </c>
      <c r="O154" s="222"/>
      <c r="Q154" s="208" t="str">
        <f t="shared" si="2"/>
        <v>47/4Domestic Automotive</v>
      </c>
      <c r="R154" s="204" t="s">
        <v>313</v>
      </c>
      <c r="S154" s="204" t="s">
        <v>355</v>
      </c>
      <c r="T154" s="205">
        <v>4.3503999999999996</v>
      </c>
      <c r="U154" s="205">
        <v>5.9863</v>
      </c>
      <c r="W154" s="252"/>
      <c r="X154" s="252"/>
      <c r="Y154" s="252"/>
      <c r="Z154" s="253"/>
      <c r="AA154" s="245"/>
      <c r="AB154" s="252"/>
      <c r="AC154" s="247"/>
      <c r="AD154" s="252"/>
      <c r="AE154" s="252"/>
      <c r="AF154" s="252"/>
      <c r="AG154" s="252"/>
      <c r="AH154" s="252"/>
      <c r="AI154" s="252"/>
      <c r="AJ154" s="252"/>
    </row>
    <row r="155" spans="1:36" ht="12.75" customHeight="1" x14ac:dyDescent="0.3">
      <c r="A155" s="235"/>
      <c r="B155" s="222" t="s">
        <v>313</v>
      </c>
      <c r="C155" s="222" t="s">
        <v>1176</v>
      </c>
      <c r="D155" s="222" t="s">
        <v>351</v>
      </c>
      <c r="E155" s="223">
        <v>1403</v>
      </c>
      <c r="F155" s="223">
        <v>166.95700000000002</v>
      </c>
      <c r="G155" s="224">
        <v>119</v>
      </c>
      <c r="H155" s="222">
        <v>33</v>
      </c>
      <c r="I155" s="222">
        <v>6</v>
      </c>
      <c r="J155" s="222">
        <v>3487</v>
      </c>
      <c r="K155" s="222" t="s">
        <v>54</v>
      </c>
      <c r="L155" s="222" t="s">
        <v>1176</v>
      </c>
      <c r="M155" s="222" t="s">
        <v>197</v>
      </c>
      <c r="N155" s="90" t="s">
        <v>197</v>
      </c>
      <c r="O155" s="222"/>
      <c r="Q155" s="208" t="str">
        <f t="shared" si="2"/>
        <v>47/4Domestic Intermodal</v>
      </c>
      <c r="R155" s="204" t="s">
        <v>313</v>
      </c>
      <c r="S155" s="204" t="s">
        <v>351</v>
      </c>
      <c r="T155" s="205">
        <v>4.4538000000000002</v>
      </c>
      <c r="U155" s="205">
        <v>6.3292000000000002</v>
      </c>
      <c r="W155" s="252"/>
      <c r="X155" s="252"/>
      <c r="Y155" s="252"/>
      <c r="Z155" s="253"/>
      <c r="AA155" s="245"/>
      <c r="AB155" s="252"/>
      <c r="AC155" s="247"/>
      <c r="AD155" s="252"/>
      <c r="AE155" s="252"/>
      <c r="AF155" s="252"/>
      <c r="AG155" s="252"/>
      <c r="AH155" s="252"/>
      <c r="AI155" s="252"/>
      <c r="AJ155" s="252"/>
    </row>
    <row r="156" spans="1:36" ht="12.75" customHeight="1" x14ac:dyDescent="0.3">
      <c r="A156" s="235"/>
      <c r="B156" s="222" t="s">
        <v>313</v>
      </c>
      <c r="C156" s="222" t="s">
        <v>1176</v>
      </c>
      <c r="D156" s="222" t="s">
        <v>371</v>
      </c>
      <c r="E156" s="223">
        <v>1</v>
      </c>
      <c r="F156" s="223">
        <v>1</v>
      </c>
      <c r="G156" s="224">
        <v>119</v>
      </c>
      <c r="H156" s="222">
        <v>24</v>
      </c>
      <c r="I156" s="222">
        <v>6</v>
      </c>
      <c r="J156" s="222">
        <v>3487</v>
      </c>
      <c r="K156" s="222" t="s">
        <v>54</v>
      </c>
      <c r="L156" s="222" t="s">
        <v>1176</v>
      </c>
      <c r="M156" s="222" t="s">
        <v>197</v>
      </c>
      <c r="N156" s="90" t="s">
        <v>197</v>
      </c>
      <c r="O156" s="222"/>
      <c r="Q156" s="208" t="str">
        <f t="shared" si="2"/>
        <v>47/4Domestic Waste</v>
      </c>
      <c r="R156" s="204" t="s">
        <v>313</v>
      </c>
      <c r="S156" s="204" t="s">
        <v>371</v>
      </c>
      <c r="T156" s="205">
        <v>4.2988</v>
      </c>
      <c r="U156" s="205">
        <v>5.9452999999999996</v>
      </c>
      <c r="W156" s="252"/>
      <c r="X156" s="252"/>
      <c r="Y156" s="252"/>
      <c r="Z156" s="253"/>
      <c r="AA156" s="245"/>
      <c r="AB156" s="252"/>
      <c r="AC156" s="247"/>
      <c r="AD156" s="252"/>
      <c r="AE156" s="252"/>
      <c r="AF156" s="252"/>
      <c r="AG156" s="252"/>
      <c r="AH156" s="252"/>
      <c r="AI156" s="252"/>
      <c r="AJ156" s="252"/>
    </row>
    <row r="157" spans="1:36" ht="12.75" customHeight="1" x14ac:dyDescent="0.3">
      <c r="A157" s="235"/>
      <c r="B157" s="222" t="s">
        <v>313</v>
      </c>
      <c r="C157" s="222" t="s">
        <v>1176</v>
      </c>
      <c r="D157" s="222" t="s">
        <v>356</v>
      </c>
      <c r="E157" s="223">
        <v>1</v>
      </c>
      <c r="F157" s="223">
        <v>1</v>
      </c>
      <c r="G157" s="224">
        <v>119</v>
      </c>
      <c r="H157" s="222">
        <v>27</v>
      </c>
      <c r="I157" s="222">
        <v>6</v>
      </c>
      <c r="J157" s="222">
        <v>3487</v>
      </c>
      <c r="K157" s="222" t="s">
        <v>54</v>
      </c>
      <c r="L157" s="222" t="s">
        <v>1176</v>
      </c>
      <c r="M157" s="222" t="s">
        <v>197</v>
      </c>
      <c r="N157" s="90" t="s">
        <v>197</v>
      </c>
      <c r="O157" s="222"/>
      <c r="Q157" s="208" t="str">
        <f t="shared" si="2"/>
        <v>47/4Enterprise</v>
      </c>
      <c r="R157" s="204" t="s">
        <v>313</v>
      </c>
      <c r="S157" s="204" t="s">
        <v>356</v>
      </c>
      <c r="T157" s="205">
        <v>4.3365</v>
      </c>
      <c r="U157" s="205">
        <v>6.0694999999999997</v>
      </c>
      <c r="W157" s="252"/>
      <c r="X157" s="252"/>
      <c r="Y157" s="252"/>
      <c r="Z157" s="253"/>
      <c r="AA157" s="245"/>
      <c r="AB157" s="252"/>
      <c r="AC157" s="247"/>
      <c r="AD157" s="252"/>
      <c r="AE157" s="252"/>
      <c r="AF157" s="252"/>
      <c r="AG157" s="252"/>
      <c r="AH157" s="252"/>
      <c r="AI157" s="252"/>
      <c r="AJ157" s="252"/>
    </row>
    <row r="158" spans="1:36" ht="12.75" customHeight="1" x14ac:dyDescent="0.3">
      <c r="A158" s="235"/>
      <c r="B158" s="222" t="s">
        <v>313</v>
      </c>
      <c r="C158" s="222" t="s">
        <v>1176</v>
      </c>
      <c r="D158" s="222" t="s">
        <v>367</v>
      </c>
      <c r="E158" s="223">
        <v>1</v>
      </c>
      <c r="F158" s="223">
        <v>1</v>
      </c>
      <c r="G158" s="224">
        <v>119</v>
      </c>
      <c r="H158" s="222">
        <v>31</v>
      </c>
      <c r="I158" s="222">
        <v>6</v>
      </c>
      <c r="J158" s="222">
        <v>3487</v>
      </c>
      <c r="K158" s="222" t="s">
        <v>54</v>
      </c>
      <c r="L158" s="222" t="s">
        <v>1176</v>
      </c>
      <c r="M158" s="222" t="s">
        <v>197</v>
      </c>
      <c r="N158" s="90" t="s">
        <v>197</v>
      </c>
      <c r="O158" s="222"/>
      <c r="Q158" s="208" t="str">
        <f t="shared" si="2"/>
        <v>47/4European Automotive</v>
      </c>
      <c r="R158" s="204" t="s">
        <v>313</v>
      </c>
      <c r="S158" s="204" t="s">
        <v>367</v>
      </c>
      <c r="T158" s="205">
        <v>4.4260000000000002</v>
      </c>
      <c r="U158" s="205">
        <v>6.2409999999999997</v>
      </c>
      <c r="W158" s="252"/>
      <c r="X158" s="252"/>
      <c r="Y158" s="252"/>
      <c r="Z158" s="253"/>
      <c r="AA158" s="245"/>
      <c r="AB158" s="252"/>
      <c r="AC158" s="247"/>
      <c r="AD158" s="252"/>
      <c r="AE158" s="252"/>
      <c r="AF158" s="252"/>
      <c r="AG158" s="252"/>
      <c r="AH158" s="252"/>
      <c r="AI158" s="252"/>
      <c r="AJ158" s="252"/>
    </row>
    <row r="159" spans="1:36" ht="12.75" customHeight="1" x14ac:dyDescent="0.3">
      <c r="A159" s="235"/>
      <c r="B159" s="222" t="s">
        <v>313</v>
      </c>
      <c r="C159" s="222" t="s">
        <v>1176</v>
      </c>
      <c r="D159" s="222" t="s">
        <v>372</v>
      </c>
      <c r="E159" s="223">
        <v>1</v>
      </c>
      <c r="F159" s="223">
        <v>1</v>
      </c>
      <c r="G159" s="224">
        <v>119</v>
      </c>
      <c r="H159" s="222">
        <v>31</v>
      </c>
      <c r="I159" s="222">
        <v>6</v>
      </c>
      <c r="J159" s="222">
        <v>3487</v>
      </c>
      <c r="K159" s="222" t="s">
        <v>54</v>
      </c>
      <c r="L159" s="222" t="s">
        <v>1176</v>
      </c>
      <c r="M159" s="222" t="s">
        <v>197</v>
      </c>
      <c r="N159" s="90" t="s">
        <v>197</v>
      </c>
      <c r="O159" s="222"/>
      <c r="Q159" s="208" t="str">
        <f t="shared" si="2"/>
        <v>47/4European Conventional</v>
      </c>
      <c r="R159" s="204" t="s">
        <v>313</v>
      </c>
      <c r="S159" s="204" t="s">
        <v>372</v>
      </c>
      <c r="T159" s="205">
        <v>4.3895</v>
      </c>
      <c r="U159" s="205">
        <v>6.2409999999999997</v>
      </c>
      <c r="W159" s="252"/>
      <c r="X159" s="252"/>
      <c r="Y159" s="252"/>
      <c r="Z159" s="253"/>
      <c r="AA159" s="245"/>
      <c r="AB159" s="252"/>
      <c r="AC159" s="247"/>
      <c r="AD159" s="252"/>
      <c r="AE159" s="252"/>
      <c r="AF159" s="252"/>
      <c r="AG159" s="252"/>
      <c r="AH159" s="252"/>
      <c r="AI159" s="252"/>
      <c r="AJ159" s="252"/>
    </row>
    <row r="160" spans="1:36" ht="12.75" customHeight="1" x14ac:dyDescent="0.3">
      <c r="A160" s="235"/>
      <c r="B160" s="222" t="s">
        <v>313</v>
      </c>
      <c r="C160" s="222" t="s">
        <v>1176</v>
      </c>
      <c r="D160" s="222" t="s">
        <v>368</v>
      </c>
      <c r="E160" s="223">
        <v>1</v>
      </c>
      <c r="F160" s="223">
        <v>1</v>
      </c>
      <c r="G160" s="224">
        <v>119</v>
      </c>
      <c r="H160" s="222">
        <v>38</v>
      </c>
      <c r="I160" s="222">
        <v>6</v>
      </c>
      <c r="J160" s="222">
        <v>3487</v>
      </c>
      <c r="K160" s="222" t="s">
        <v>54</v>
      </c>
      <c r="L160" s="222" t="s">
        <v>1176</v>
      </c>
      <c r="M160" s="222" t="s">
        <v>197</v>
      </c>
      <c r="N160" s="90" t="s">
        <v>197</v>
      </c>
      <c r="O160" s="222"/>
      <c r="Q160" s="208" t="str">
        <f t="shared" si="2"/>
        <v>47/4European Intermodal</v>
      </c>
      <c r="R160" s="204" t="s">
        <v>313</v>
      </c>
      <c r="S160" s="204" t="s">
        <v>368</v>
      </c>
      <c r="T160" s="205">
        <v>4.5236000000000001</v>
      </c>
      <c r="U160" s="205">
        <v>6.5566000000000004</v>
      </c>
      <c r="W160" s="252"/>
      <c r="X160" s="252"/>
      <c r="Y160" s="252"/>
      <c r="Z160" s="253"/>
      <c r="AA160" s="245"/>
      <c r="AB160" s="252"/>
      <c r="AC160" s="247"/>
      <c r="AD160" s="252"/>
      <c r="AE160" s="252"/>
      <c r="AF160" s="252"/>
      <c r="AG160" s="252"/>
      <c r="AH160" s="252"/>
      <c r="AI160" s="252"/>
      <c r="AJ160" s="252"/>
    </row>
    <row r="161" spans="1:36" ht="12.75" customHeight="1" x14ac:dyDescent="0.3">
      <c r="A161" s="235"/>
      <c r="B161" s="222" t="s">
        <v>313</v>
      </c>
      <c r="C161" s="222" t="s">
        <v>1176</v>
      </c>
      <c r="D161" s="222" t="s">
        <v>373</v>
      </c>
      <c r="E161" s="223">
        <v>1</v>
      </c>
      <c r="F161" s="223">
        <v>1</v>
      </c>
      <c r="G161" s="224">
        <v>119</v>
      </c>
      <c r="H161" s="222">
        <v>30</v>
      </c>
      <c r="I161" s="222">
        <v>6</v>
      </c>
      <c r="J161" s="222">
        <v>3487</v>
      </c>
      <c r="K161" s="222" t="s">
        <v>54</v>
      </c>
      <c r="L161" s="222" t="s">
        <v>1176</v>
      </c>
      <c r="M161" s="222" t="s">
        <v>197</v>
      </c>
      <c r="N161" s="90" t="s">
        <v>197</v>
      </c>
      <c r="O161" s="222"/>
      <c r="Q161" s="208" t="str">
        <f t="shared" si="2"/>
        <v>47/4General Merchandise</v>
      </c>
      <c r="R161" s="204" t="s">
        <v>313</v>
      </c>
      <c r="S161" s="204" t="s">
        <v>373</v>
      </c>
      <c r="T161" s="205">
        <v>4.3760000000000003</v>
      </c>
      <c r="U161" s="205">
        <v>6.1974999999999998</v>
      </c>
      <c r="W161" s="252"/>
      <c r="X161" s="252"/>
      <c r="Y161" s="252"/>
      <c r="Z161" s="253"/>
      <c r="AA161" s="245"/>
      <c r="AB161" s="252"/>
      <c r="AC161" s="247"/>
      <c r="AD161" s="252"/>
      <c r="AE161" s="252"/>
      <c r="AF161" s="252"/>
      <c r="AG161" s="252"/>
      <c r="AH161" s="252"/>
      <c r="AI161" s="252"/>
      <c r="AJ161" s="252"/>
    </row>
    <row r="162" spans="1:36" ht="12.75" customHeight="1" x14ac:dyDescent="0.3">
      <c r="A162" s="235"/>
      <c r="B162" s="222" t="s">
        <v>313</v>
      </c>
      <c r="C162" s="222" t="s">
        <v>1176</v>
      </c>
      <c r="D162" s="222" t="s">
        <v>348</v>
      </c>
      <c r="E162" s="223">
        <v>1</v>
      </c>
      <c r="F162" s="223">
        <v>1</v>
      </c>
      <c r="G162" s="224">
        <v>119</v>
      </c>
      <c r="H162" s="222">
        <v>18</v>
      </c>
      <c r="I162" s="222">
        <v>6</v>
      </c>
      <c r="J162" s="222">
        <v>3487</v>
      </c>
      <c r="K162" s="222" t="s">
        <v>54</v>
      </c>
      <c r="L162" s="222" t="s">
        <v>1176</v>
      </c>
      <c r="M162" s="222" t="s">
        <v>197</v>
      </c>
      <c r="N162" s="90" t="s">
        <v>197</v>
      </c>
      <c r="O162" s="222"/>
      <c r="Q162" s="208" t="str">
        <f t="shared" si="2"/>
        <v>47/4Industrial Minerals</v>
      </c>
      <c r="R162" s="204" t="s">
        <v>313</v>
      </c>
      <c r="S162" s="204" t="s">
        <v>348</v>
      </c>
      <c r="T162" s="205">
        <v>4.0526</v>
      </c>
      <c r="U162" s="205">
        <v>5.7098000000000004</v>
      </c>
      <c r="W162" s="252"/>
      <c r="X162" s="252"/>
      <c r="Y162" s="252"/>
      <c r="Z162" s="253"/>
      <c r="AA162" s="245"/>
      <c r="AB162" s="252"/>
      <c r="AC162" s="247"/>
      <c r="AD162" s="252"/>
      <c r="AE162" s="252"/>
      <c r="AF162" s="252"/>
      <c r="AG162" s="252"/>
      <c r="AH162" s="252"/>
      <c r="AI162" s="252"/>
      <c r="AJ162" s="252"/>
    </row>
    <row r="163" spans="1:36" ht="12.75" customHeight="1" x14ac:dyDescent="0.3">
      <c r="A163" s="235"/>
      <c r="B163" s="222" t="s">
        <v>313</v>
      </c>
      <c r="C163" s="222" t="s">
        <v>1176</v>
      </c>
      <c r="D163" s="222" t="s">
        <v>369</v>
      </c>
      <c r="E163" s="223">
        <v>1</v>
      </c>
      <c r="F163" s="223">
        <v>1</v>
      </c>
      <c r="G163" s="224">
        <v>119</v>
      </c>
      <c r="H163" s="222">
        <v>25</v>
      </c>
      <c r="I163" s="222">
        <v>6</v>
      </c>
      <c r="J163" s="222">
        <v>3487</v>
      </c>
      <c r="K163" s="222" t="s">
        <v>54</v>
      </c>
      <c r="L163" s="222" t="s">
        <v>1176</v>
      </c>
      <c r="M163" s="222" t="s">
        <v>197</v>
      </c>
      <c r="N163" s="90" t="s">
        <v>197</v>
      </c>
      <c r="O163" s="222"/>
      <c r="Q163" s="208" t="str">
        <f t="shared" si="2"/>
        <v>47/4Iron Ore</v>
      </c>
      <c r="R163" s="204" t="s">
        <v>313</v>
      </c>
      <c r="S163" s="204" t="s">
        <v>369</v>
      </c>
      <c r="T163" s="205">
        <v>4.1010999999999997</v>
      </c>
      <c r="U163" s="205">
        <v>5.9863</v>
      </c>
      <c r="W163" s="252"/>
      <c r="X163" s="252"/>
      <c r="Y163" s="252"/>
      <c r="Z163" s="253"/>
      <c r="AA163" s="245"/>
      <c r="AB163" s="252"/>
      <c r="AC163" s="247"/>
      <c r="AD163" s="252"/>
      <c r="AE163" s="252"/>
      <c r="AF163" s="252"/>
      <c r="AG163" s="252"/>
      <c r="AH163" s="252"/>
      <c r="AI163" s="252"/>
      <c r="AJ163" s="252"/>
    </row>
    <row r="164" spans="1:36" ht="12.75" customHeight="1" x14ac:dyDescent="0.3">
      <c r="A164" s="235"/>
      <c r="B164" s="222" t="s">
        <v>313</v>
      </c>
      <c r="C164" s="222" t="s">
        <v>1176</v>
      </c>
      <c r="D164" s="222" t="s">
        <v>352</v>
      </c>
      <c r="E164" s="223">
        <v>1</v>
      </c>
      <c r="F164" s="223">
        <v>1</v>
      </c>
      <c r="G164" s="224">
        <v>119</v>
      </c>
      <c r="H164" s="222">
        <v>78</v>
      </c>
      <c r="I164" s="222">
        <v>6</v>
      </c>
      <c r="J164" s="222">
        <v>3487</v>
      </c>
      <c r="K164" s="222" t="s">
        <v>54</v>
      </c>
      <c r="L164" s="222" t="s">
        <v>1176</v>
      </c>
      <c r="M164" s="222" t="s">
        <v>197</v>
      </c>
      <c r="N164" s="90" t="s">
        <v>197</v>
      </c>
      <c r="O164" s="222"/>
      <c r="Q164" s="208" t="str">
        <f t="shared" si="2"/>
        <v>47/4Mail and Premium Logistics</v>
      </c>
      <c r="R164" s="204" t="s">
        <v>313</v>
      </c>
      <c r="S164" s="204" t="s">
        <v>352</v>
      </c>
      <c r="T164" s="205">
        <v>5.6581000000000001</v>
      </c>
      <c r="U164" s="205">
        <v>8.6714000000000002</v>
      </c>
      <c r="W164" s="252"/>
      <c r="X164" s="252"/>
      <c r="Y164" s="252"/>
      <c r="Z164" s="253"/>
      <c r="AA164" s="245"/>
      <c r="AB164" s="252"/>
      <c r="AC164" s="247"/>
      <c r="AD164" s="252"/>
      <c r="AE164" s="252"/>
      <c r="AF164" s="252"/>
      <c r="AG164" s="252"/>
      <c r="AH164" s="252"/>
      <c r="AI164" s="252"/>
      <c r="AJ164" s="252"/>
    </row>
    <row r="165" spans="1:36" ht="12.75" customHeight="1" x14ac:dyDescent="0.3">
      <c r="B165" s="222" t="s">
        <v>313</v>
      </c>
      <c r="C165" s="222" t="s">
        <v>1176</v>
      </c>
      <c r="D165" s="222" t="s">
        <v>343</v>
      </c>
      <c r="E165" s="223">
        <v>23839</v>
      </c>
      <c r="F165" s="223">
        <v>2836.8410000000003</v>
      </c>
      <c r="G165" s="224">
        <v>119</v>
      </c>
      <c r="H165" s="222">
        <v>25</v>
      </c>
      <c r="I165" s="222">
        <v>6</v>
      </c>
      <c r="J165" s="222">
        <v>3487</v>
      </c>
      <c r="K165" s="222" t="s">
        <v>54</v>
      </c>
      <c r="L165" s="222" t="s">
        <v>1176</v>
      </c>
      <c r="M165" s="222" t="s">
        <v>197</v>
      </c>
      <c r="N165" s="90" t="s">
        <v>197</v>
      </c>
      <c r="O165" s="222"/>
      <c r="Q165" s="208" t="str">
        <f t="shared" si="2"/>
        <v>47/4Other</v>
      </c>
      <c r="R165" s="204" t="s">
        <v>313</v>
      </c>
      <c r="S165" s="204" t="s">
        <v>343</v>
      </c>
      <c r="T165" s="205">
        <v>4.1406999999999998</v>
      </c>
      <c r="U165" s="205">
        <v>5.9863</v>
      </c>
      <c r="W165" s="252"/>
      <c r="X165" s="252"/>
      <c r="Y165" s="252"/>
      <c r="Z165" s="253"/>
      <c r="AA165" s="245"/>
      <c r="AB165" s="252"/>
      <c r="AC165" s="247"/>
      <c r="AD165" s="252"/>
      <c r="AE165" s="252"/>
      <c r="AF165" s="252"/>
      <c r="AG165" s="252"/>
      <c r="AH165" s="252"/>
      <c r="AI165" s="252"/>
      <c r="AJ165" s="252"/>
    </row>
    <row r="166" spans="1:36" ht="12.75" customHeight="1" x14ac:dyDescent="0.3">
      <c r="B166" s="222" t="s">
        <v>313</v>
      </c>
      <c r="C166" s="222" t="s">
        <v>1176</v>
      </c>
      <c r="D166" s="222" t="s">
        <v>359</v>
      </c>
      <c r="E166" s="223">
        <v>1</v>
      </c>
      <c r="F166" s="223">
        <v>1</v>
      </c>
      <c r="G166" s="224">
        <v>119</v>
      </c>
      <c r="H166" s="222">
        <v>23</v>
      </c>
      <c r="I166" s="222">
        <v>6</v>
      </c>
      <c r="J166" s="222">
        <v>3487</v>
      </c>
      <c r="K166" s="222" t="s">
        <v>54</v>
      </c>
      <c r="L166" s="222" t="s">
        <v>1176</v>
      </c>
      <c r="M166" s="222" t="s">
        <v>197</v>
      </c>
      <c r="N166" s="90" t="s">
        <v>197</v>
      </c>
      <c r="O166" s="222"/>
      <c r="Q166" s="208" t="str">
        <f t="shared" si="2"/>
        <v>47/4Petroleum</v>
      </c>
      <c r="R166" s="204" t="s">
        <v>313</v>
      </c>
      <c r="S166" s="204" t="s">
        <v>359</v>
      </c>
      <c r="T166" s="205">
        <v>4.1132</v>
      </c>
      <c r="U166" s="205">
        <v>5.9048999999999996</v>
      </c>
      <c r="W166" s="252"/>
      <c r="X166" s="252"/>
      <c r="Y166" s="252"/>
      <c r="Z166" s="253"/>
      <c r="AA166" s="245"/>
      <c r="AB166" s="252"/>
      <c r="AC166" s="247"/>
      <c r="AD166" s="252"/>
      <c r="AE166" s="252"/>
      <c r="AF166" s="252"/>
      <c r="AG166" s="252"/>
      <c r="AH166" s="252"/>
      <c r="AI166" s="252"/>
      <c r="AJ166" s="252"/>
    </row>
    <row r="167" spans="1:36" ht="12.75" customHeight="1" x14ac:dyDescent="0.3">
      <c r="B167" s="222" t="s">
        <v>313</v>
      </c>
      <c r="C167" s="222" t="s">
        <v>1176</v>
      </c>
      <c r="D167" s="222" t="s">
        <v>370</v>
      </c>
      <c r="E167" s="223">
        <v>1</v>
      </c>
      <c r="F167" s="223">
        <v>1</v>
      </c>
      <c r="G167" s="224">
        <v>119</v>
      </c>
      <c r="H167" s="222">
        <v>78</v>
      </c>
      <c r="I167" s="222">
        <v>6</v>
      </c>
      <c r="J167" s="222">
        <v>3487</v>
      </c>
      <c r="K167" s="222" t="s">
        <v>54</v>
      </c>
      <c r="L167" s="222" t="s">
        <v>1176</v>
      </c>
      <c r="M167" s="222" t="s">
        <v>197</v>
      </c>
      <c r="N167" s="90" t="s">
        <v>197</v>
      </c>
      <c r="O167" s="222"/>
      <c r="Q167" s="208" t="str">
        <f t="shared" si="2"/>
        <v>47/4Royal Mail</v>
      </c>
      <c r="R167" s="204" t="s">
        <v>313</v>
      </c>
      <c r="S167" s="204" t="s">
        <v>370</v>
      </c>
      <c r="T167" s="205">
        <v>5.6581000000000001</v>
      </c>
      <c r="U167" s="205">
        <v>8.6714000000000002</v>
      </c>
      <c r="W167" s="252"/>
      <c r="X167" s="252"/>
      <c r="Y167" s="252"/>
      <c r="Z167" s="253"/>
      <c r="AA167" s="245"/>
      <c r="AB167" s="252"/>
      <c r="AC167" s="247"/>
      <c r="AD167" s="252"/>
      <c r="AE167" s="252"/>
      <c r="AF167" s="252"/>
      <c r="AG167" s="252"/>
      <c r="AH167" s="252"/>
      <c r="AI167" s="252"/>
      <c r="AJ167" s="252"/>
    </row>
    <row r="168" spans="1:36" ht="12.75" customHeight="1" x14ac:dyDescent="0.3">
      <c r="B168" s="222" t="s">
        <v>313</v>
      </c>
      <c r="C168" s="222" t="s">
        <v>1176</v>
      </c>
      <c r="D168" s="222" t="s">
        <v>353</v>
      </c>
      <c r="E168" s="223">
        <v>1</v>
      </c>
      <c r="F168" s="223">
        <v>1</v>
      </c>
      <c r="G168" s="224">
        <v>119</v>
      </c>
      <c r="H168" s="222">
        <v>25</v>
      </c>
      <c r="I168" s="222">
        <v>6</v>
      </c>
      <c r="J168" s="222">
        <v>3487</v>
      </c>
      <c r="K168" s="222" t="s">
        <v>54</v>
      </c>
      <c r="L168" s="222" t="s">
        <v>1176</v>
      </c>
      <c r="M168" s="222" t="s">
        <v>197</v>
      </c>
      <c r="N168" s="90" t="s">
        <v>197</v>
      </c>
      <c r="O168" s="222"/>
      <c r="Q168" s="208" t="str">
        <f t="shared" si="2"/>
        <v>47/4Steel</v>
      </c>
      <c r="R168" s="204" t="s">
        <v>313</v>
      </c>
      <c r="S168" s="204" t="s">
        <v>353</v>
      </c>
      <c r="T168" s="205">
        <v>4.1383999999999999</v>
      </c>
      <c r="U168" s="205">
        <v>5.9863</v>
      </c>
      <c r="W168" s="252"/>
      <c r="X168" s="252"/>
      <c r="Y168" s="252"/>
      <c r="Z168" s="253"/>
      <c r="AA168" s="245"/>
      <c r="AB168" s="252"/>
      <c r="AC168" s="247"/>
      <c r="AD168" s="252"/>
      <c r="AE168" s="252"/>
      <c r="AF168" s="252"/>
      <c r="AG168" s="252"/>
      <c r="AH168" s="252"/>
      <c r="AI168" s="252"/>
      <c r="AJ168" s="252"/>
    </row>
    <row r="169" spans="1:36" ht="12.75" customHeight="1" x14ac:dyDescent="0.3">
      <c r="B169" s="222" t="s">
        <v>314</v>
      </c>
      <c r="C169" s="222" t="s">
        <v>1176</v>
      </c>
      <c r="D169" s="222" t="s">
        <v>374</v>
      </c>
      <c r="E169" s="223">
        <v>1</v>
      </c>
      <c r="F169" s="223">
        <v>1</v>
      </c>
      <c r="G169" s="224">
        <v>119</v>
      </c>
      <c r="H169" s="222">
        <v>34</v>
      </c>
      <c r="I169" s="222">
        <v>6</v>
      </c>
      <c r="J169" s="222">
        <v>3487</v>
      </c>
      <c r="K169" s="222" t="s">
        <v>54</v>
      </c>
      <c r="L169" s="222" t="s">
        <v>1176</v>
      </c>
      <c r="M169" s="222" t="s">
        <v>197</v>
      </c>
      <c r="N169" s="90" t="s">
        <v>197</v>
      </c>
      <c r="O169" s="222"/>
      <c r="Q169" s="208" t="str">
        <f t="shared" si="2"/>
        <v>47/7Biomass</v>
      </c>
      <c r="R169" s="204" t="s">
        <v>314</v>
      </c>
      <c r="S169" s="204" t="s">
        <v>374</v>
      </c>
      <c r="T169" s="205">
        <v>4.2579000000000002</v>
      </c>
      <c r="U169" s="205">
        <v>6.3739999999999997</v>
      </c>
      <c r="W169" s="252"/>
      <c r="X169" s="252"/>
      <c r="Y169" s="252"/>
      <c r="Z169" s="253"/>
      <c r="AA169" s="245"/>
      <c r="AB169" s="252"/>
      <c r="AC169" s="247"/>
      <c r="AD169" s="252"/>
      <c r="AE169" s="252"/>
      <c r="AF169" s="252"/>
      <c r="AG169" s="252"/>
      <c r="AH169" s="252"/>
      <c r="AI169" s="252"/>
      <c r="AJ169" s="252"/>
    </row>
    <row r="170" spans="1:36" ht="12.75" customHeight="1" x14ac:dyDescent="0.3">
      <c r="B170" s="222" t="s">
        <v>314</v>
      </c>
      <c r="C170" s="222" t="s">
        <v>1176</v>
      </c>
      <c r="D170" s="222" t="s">
        <v>350</v>
      </c>
      <c r="E170" s="223">
        <v>1</v>
      </c>
      <c r="F170" s="223">
        <v>1</v>
      </c>
      <c r="G170" s="224">
        <v>119</v>
      </c>
      <c r="H170" s="222">
        <v>16</v>
      </c>
      <c r="I170" s="222">
        <v>6</v>
      </c>
      <c r="J170" s="222">
        <v>3487</v>
      </c>
      <c r="K170" s="222" t="s">
        <v>54</v>
      </c>
      <c r="L170" s="222" t="s">
        <v>1176</v>
      </c>
      <c r="M170" s="222" t="s">
        <v>197</v>
      </c>
      <c r="N170" s="90" t="s">
        <v>197</v>
      </c>
      <c r="O170" s="222"/>
      <c r="Q170" s="208" t="str">
        <f t="shared" si="2"/>
        <v>47/7Chemicals</v>
      </c>
      <c r="R170" s="204" t="s">
        <v>314</v>
      </c>
      <c r="S170" s="204" t="s">
        <v>350</v>
      </c>
      <c r="T170" s="205">
        <v>4.0292000000000003</v>
      </c>
      <c r="U170" s="205">
        <v>5.6353999999999997</v>
      </c>
      <c r="W170" s="252"/>
      <c r="X170" s="252"/>
      <c r="Y170" s="252"/>
      <c r="Z170" s="253"/>
      <c r="AA170" s="245"/>
      <c r="AB170" s="252"/>
      <c r="AC170" s="247"/>
      <c r="AD170" s="252"/>
      <c r="AE170" s="252"/>
      <c r="AF170" s="252"/>
      <c r="AG170" s="252"/>
      <c r="AH170" s="252"/>
      <c r="AI170" s="252"/>
      <c r="AJ170" s="252"/>
    </row>
    <row r="171" spans="1:36" ht="12.75" customHeight="1" x14ac:dyDescent="0.3">
      <c r="B171" s="222" t="s">
        <v>314</v>
      </c>
      <c r="C171" s="222" t="s">
        <v>1176</v>
      </c>
      <c r="D171" s="222" t="s">
        <v>347</v>
      </c>
      <c r="E171" s="223">
        <v>1</v>
      </c>
      <c r="F171" s="223">
        <v>1</v>
      </c>
      <c r="G171" s="224">
        <v>119</v>
      </c>
      <c r="H171" s="222">
        <v>24</v>
      </c>
      <c r="I171" s="222">
        <v>6</v>
      </c>
      <c r="J171" s="222">
        <v>3487</v>
      </c>
      <c r="K171" s="222" t="s">
        <v>54</v>
      </c>
      <c r="L171" s="222" t="s">
        <v>1176</v>
      </c>
      <c r="M171" s="222" t="s">
        <v>197</v>
      </c>
      <c r="N171" s="90" t="s">
        <v>197</v>
      </c>
      <c r="O171" s="222"/>
      <c r="Q171" s="208" t="str">
        <f t="shared" si="2"/>
        <v>47/7Coal ESI</v>
      </c>
      <c r="R171" s="204" t="s">
        <v>314</v>
      </c>
      <c r="S171" s="204" t="s">
        <v>347</v>
      </c>
      <c r="T171" s="205">
        <v>4.0883000000000003</v>
      </c>
      <c r="U171" s="205">
        <v>5.9452999999999996</v>
      </c>
      <c r="W171" s="252"/>
      <c r="X171" s="252"/>
      <c r="Y171" s="252"/>
      <c r="Z171" s="253"/>
      <c r="AA171" s="245"/>
      <c r="AB171" s="252"/>
      <c r="AC171" s="247"/>
      <c r="AD171" s="252"/>
      <c r="AE171" s="252"/>
      <c r="AF171" s="252"/>
      <c r="AG171" s="252"/>
      <c r="AH171" s="252"/>
      <c r="AI171" s="252"/>
      <c r="AJ171" s="252"/>
    </row>
    <row r="172" spans="1:36" ht="12.75" customHeight="1" x14ac:dyDescent="0.3">
      <c r="B172" s="222" t="s">
        <v>314</v>
      </c>
      <c r="C172" s="222" t="s">
        <v>1176</v>
      </c>
      <c r="D172" s="222" t="s">
        <v>364</v>
      </c>
      <c r="E172" s="223">
        <v>1</v>
      </c>
      <c r="F172" s="223">
        <v>1</v>
      </c>
      <c r="G172" s="224">
        <v>119</v>
      </c>
      <c r="H172" s="222">
        <v>25</v>
      </c>
      <c r="I172" s="222">
        <v>6</v>
      </c>
      <c r="J172" s="222">
        <v>3487</v>
      </c>
      <c r="K172" s="222" t="s">
        <v>54</v>
      </c>
      <c r="L172" s="222" t="s">
        <v>1176</v>
      </c>
      <c r="M172" s="222" t="s">
        <v>197</v>
      </c>
      <c r="N172" s="90" t="s">
        <v>197</v>
      </c>
      <c r="O172" s="222"/>
      <c r="Q172" s="208" t="str">
        <f t="shared" si="2"/>
        <v>47/7Coal Other</v>
      </c>
      <c r="R172" s="204" t="s">
        <v>314</v>
      </c>
      <c r="S172" s="204" t="s">
        <v>364</v>
      </c>
      <c r="T172" s="205">
        <v>4.1383999999999999</v>
      </c>
      <c r="U172" s="205">
        <v>5.9863</v>
      </c>
      <c r="W172" s="252"/>
      <c r="X172" s="252"/>
      <c r="Y172" s="252"/>
      <c r="Z172" s="253"/>
      <c r="AA172" s="245"/>
      <c r="AB172" s="252"/>
      <c r="AC172" s="247"/>
      <c r="AD172" s="252"/>
      <c r="AE172" s="252"/>
      <c r="AF172" s="252"/>
      <c r="AG172" s="252"/>
      <c r="AH172" s="252"/>
      <c r="AI172" s="252"/>
      <c r="AJ172" s="252"/>
    </row>
    <row r="173" spans="1:36" ht="12.75" customHeight="1" x14ac:dyDescent="0.3">
      <c r="B173" s="222" t="s">
        <v>314</v>
      </c>
      <c r="C173" s="222" t="s">
        <v>1176</v>
      </c>
      <c r="D173" s="222" t="s">
        <v>345</v>
      </c>
      <c r="E173" s="223">
        <v>171</v>
      </c>
      <c r="F173" s="223">
        <v>20.349</v>
      </c>
      <c r="G173" s="224">
        <v>119</v>
      </c>
      <c r="H173" s="222">
        <v>29</v>
      </c>
      <c r="I173" s="222">
        <v>6</v>
      </c>
      <c r="J173" s="222">
        <v>3487</v>
      </c>
      <c r="K173" s="222" t="s">
        <v>54</v>
      </c>
      <c r="L173" s="222" t="s">
        <v>1176</v>
      </c>
      <c r="M173" s="222" t="s">
        <v>197</v>
      </c>
      <c r="N173" s="90" t="s">
        <v>197</v>
      </c>
      <c r="O173" s="222"/>
      <c r="Q173" s="208" t="str">
        <f t="shared" si="2"/>
        <v>47/7Construction Materials</v>
      </c>
      <c r="R173" s="204" t="s">
        <v>314</v>
      </c>
      <c r="S173" s="204" t="s">
        <v>345</v>
      </c>
      <c r="T173" s="205">
        <v>4.1902999999999997</v>
      </c>
      <c r="U173" s="205">
        <v>6.1543999999999999</v>
      </c>
      <c r="W173" s="252"/>
      <c r="X173" s="252"/>
      <c r="Y173" s="252"/>
      <c r="Z173" s="253"/>
      <c r="AA173" s="245"/>
      <c r="AB173" s="252"/>
      <c r="AC173" s="247"/>
      <c r="AD173" s="252"/>
      <c r="AE173" s="252"/>
      <c r="AF173" s="252"/>
      <c r="AG173" s="252"/>
      <c r="AH173" s="252"/>
      <c r="AI173" s="252"/>
      <c r="AJ173" s="252"/>
    </row>
    <row r="174" spans="1:36" ht="12.75" customHeight="1" x14ac:dyDescent="0.3">
      <c r="B174" s="222" t="s">
        <v>314</v>
      </c>
      <c r="C174" s="222" t="s">
        <v>1176</v>
      </c>
      <c r="D174" s="222" t="s">
        <v>355</v>
      </c>
      <c r="E174" s="223">
        <v>1</v>
      </c>
      <c r="F174" s="223">
        <v>1</v>
      </c>
      <c r="G174" s="224">
        <v>119</v>
      </c>
      <c r="H174" s="222">
        <v>25</v>
      </c>
      <c r="I174" s="222">
        <v>6</v>
      </c>
      <c r="J174" s="222">
        <v>3487</v>
      </c>
      <c r="K174" s="222" t="s">
        <v>54</v>
      </c>
      <c r="L174" s="222" t="s">
        <v>1176</v>
      </c>
      <c r="M174" s="222" t="s">
        <v>197</v>
      </c>
      <c r="N174" s="90" t="s">
        <v>197</v>
      </c>
      <c r="O174" s="222"/>
      <c r="Q174" s="208" t="str">
        <f t="shared" si="2"/>
        <v>47/7Domestic Automotive</v>
      </c>
      <c r="R174" s="204" t="s">
        <v>314</v>
      </c>
      <c r="S174" s="204" t="s">
        <v>355</v>
      </c>
      <c r="T174" s="205">
        <v>4.3474000000000004</v>
      </c>
      <c r="U174" s="205">
        <v>5.9863</v>
      </c>
      <c r="W174" s="252"/>
      <c r="X174" s="252"/>
      <c r="Y174" s="252"/>
      <c r="Z174" s="253"/>
      <c r="AA174" s="245"/>
      <c r="AB174" s="252"/>
      <c r="AC174" s="247"/>
      <c r="AD174" s="252"/>
      <c r="AE174" s="252"/>
      <c r="AF174" s="252"/>
      <c r="AG174" s="252"/>
      <c r="AH174" s="252"/>
      <c r="AI174" s="252"/>
      <c r="AJ174" s="252"/>
    </row>
    <row r="175" spans="1:36" ht="12.75" customHeight="1" x14ac:dyDescent="0.3">
      <c r="B175" s="222" t="s">
        <v>314</v>
      </c>
      <c r="C175" s="222" t="s">
        <v>1176</v>
      </c>
      <c r="D175" s="222" t="s">
        <v>351</v>
      </c>
      <c r="E175" s="223">
        <v>74</v>
      </c>
      <c r="F175" s="223">
        <v>8.8060000000000009</v>
      </c>
      <c r="G175" s="224">
        <v>119</v>
      </c>
      <c r="H175" s="222">
        <v>33</v>
      </c>
      <c r="I175" s="222">
        <v>6</v>
      </c>
      <c r="J175" s="222">
        <v>3487</v>
      </c>
      <c r="K175" s="222" t="s">
        <v>54</v>
      </c>
      <c r="L175" s="222" t="s">
        <v>1176</v>
      </c>
      <c r="M175" s="222" t="s">
        <v>197</v>
      </c>
      <c r="N175" s="90" t="s">
        <v>197</v>
      </c>
      <c r="O175" s="222"/>
      <c r="Q175" s="208" t="str">
        <f t="shared" si="2"/>
        <v>47/7Domestic Intermodal</v>
      </c>
      <c r="R175" s="204" t="s">
        <v>314</v>
      </c>
      <c r="S175" s="204" t="s">
        <v>351</v>
      </c>
      <c r="T175" s="205">
        <v>4.4531000000000001</v>
      </c>
      <c r="U175" s="205">
        <v>6.3292000000000002</v>
      </c>
      <c r="W175" s="252"/>
      <c r="X175" s="252"/>
      <c r="Y175" s="252"/>
      <c r="Z175" s="253"/>
      <c r="AA175" s="245"/>
      <c r="AB175" s="252"/>
      <c r="AC175" s="247"/>
      <c r="AD175" s="252"/>
      <c r="AE175" s="252"/>
      <c r="AF175" s="252"/>
      <c r="AG175" s="252"/>
      <c r="AH175" s="252"/>
      <c r="AI175" s="252"/>
      <c r="AJ175" s="252"/>
    </row>
    <row r="176" spans="1:36" ht="12.75" customHeight="1" x14ac:dyDescent="0.3">
      <c r="B176" s="222" t="s">
        <v>314</v>
      </c>
      <c r="C176" s="222" t="s">
        <v>1176</v>
      </c>
      <c r="D176" s="222" t="s">
        <v>371</v>
      </c>
      <c r="E176" s="223">
        <v>1</v>
      </c>
      <c r="F176" s="223">
        <v>1</v>
      </c>
      <c r="G176" s="224">
        <v>119</v>
      </c>
      <c r="H176" s="222">
        <v>24</v>
      </c>
      <c r="I176" s="222">
        <v>6</v>
      </c>
      <c r="J176" s="222">
        <v>3487</v>
      </c>
      <c r="K176" s="222" t="s">
        <v>54</v>
      </c>
      <c r="L176" s="222" t="s">
        <v>1176</v>
      </c>
      <c r="M176" s="222" t="s">
        <v>197</v>
      </c>
      <c r="N176" s="90" t="s">
        <v>197</v>
      </c>
      <c r="O176" s="222"/>
      <c r="Q176" s="208" t="str">
        <f t="shared" si="2"/>
        <v>47/7Domestic Waste</v>
      </c>
      <c r="R176" s="204" t="s">
        <v>314</v>
      </c>
      <c r="S176" s="204" t="s">
        <v>371</v>
      </c>
      <c r="T176" s="205">
        <v>4.2980999999999998</v>
      </c>
      <c r="U176" s="205">
        <v>5.9452999999999996</v>
      </c>
      <c r="W176" s="252"/>
      <c r="X176" s="252"/>
      <c r="Y176" s="252"/>
      <c r="Z176" s="253"/>
      <c r="AA176" s="245"/>
      <c r="AB176" s="252"/>
      <c r="AC176" s="247"/>
      <c r="AD176" s="252"/>
      <c r="AE176" s="252"/>
      <c r="AF176" s="252"/>
      <c r="AG176" s="252"/>
      <c r="AH176" s="252"/>
      <c r="AI176" s="252"/>
      <c r="AJ176" s="252"/>
    </row>
    <row r="177" spans="2:36" ht="12.75" customHeight="1" x14ac:dyDescent="0.3">
      <c r="B177" s="222" t="s">
        <v>314</v>
      </c>
      <c r="C177" s="222" t="s">
        <v>1176</v>
      </c>
      <c r="D177" s="222" t="s">
        <v>356</v>
      </c>
      <c r="E177" s="223">
        <v>1</v>
      </c>
      <c r="F177" s="223">
        <v>1</v>
      </c>
      <c r="G177" s="224">
        <v>119</v>
      </c>
      <c r="H177" s="222">
        <v>27</v>
      </c>
      <c r="I177" s="222">
        <v>6</v>
      </c>
      <c r="J177" s="222">
        <v>3487</v>
      </c>
      <c r="K177" s="222" t="s">
        <v>54</v>
      </c>
      <c r="L177" s="222" t="s">
        <v>1176</v>
      </c>
      <c r="M177" s="222" t="s">
        <v>197</v>
      </c>
      <c r="N177" s="90" t="s">
        <v>197</v>
      </c>
      <c r="O177" s="222"/>
      <c r="Q177" s="208" t="str">
        <f t="shared" si="2"/>
        <v>47/7Enterprise</v>
      </c>
      <c r="R177" s="204" t="s">
        <v>314</v>
      </c>
      <c r="S177" s="204" t="s">
        <v>356</v>
      </c>
      <c r="T177" s="205">
        <v>4.3365</v>
      </c>
      <c r="U177" s="205">
        <v>6.0694999999999997</v>
      </c>
      <c r="W177" s="252"/>
      <c r="X177" s="252"/>
      <c r="Y177" s="252"/>
      <c r="Z177" s="253"/>
      <c r="AA177" s="245"/>
      <c r="AB177" s="252"/>
      <c r="AC177" s="247"/>
      <c r="AD177" s="252"/>
      <c r="AE177" s="252"/>
      <c r="AF177" s="252"/>
      <c r="AG177" s="252"/>
      <c r="AH177" s="252"/>
      <c r="AI177" s="252"/>
      <c r="AJ177" s="252"/>
    </row>
    <row r="178" spans="2:36" ht="12.75" customHeight="1" x14ac:dyDescent="0.3">
      <c r="B178" s="222" t="s">
        <v>314</v>
      </c>
      <c r="C178" s="222" t="s">
        <v>1176</v>
      </c>
      <c r="D178" s="222" t="s">
        <v>367</v>
      </c>
      <c r="E178" s="223">
        <v>1</v>
      </c>
      <c r="F178" s="223">
        <v>1</v>
      </c>
      <c r="G178" s="224">
        <v>119</v>
      </c>
      <c r="H178" s="222">
        <v>31</v>
      </c>
      <c r="I178" s="222">
        <v>6</v>
      </c>
      <c r="J178" s="222">
        <v>3487</v>
      </c>
      <c r="K178" s="222" t="s">
        <v>54</v>
      </c>
      <c r="L178" s="222" t="s">
        <v>1176</v>
      </c>
      <c r="M178" s="222" t="s">
        <v>197</v>
      </c>
      <c r="N178" s="90" t="s">
        <v>197</v>
      </c>
      <c r="O178" s="222"/>
      <c r="Q178" s="208" t="str">
        <f t="shared" si="2"/>
        <v>47/7European Automotive</v>
      </c>
      <c r="R178" s="204" t="s">
        <v>314</v>
      </c>
      <c r="S178" s="204" t="s">
        <v>367</v>
      </c>
      <c r="T178" s="205">
        <v>4.4260000000000002</v>
      </c>
      <c r="U178" s="205">
        <v>6.2409999999999997</v>
      </c>
      <c r="W178" s="252"/>
      <c r="X178" s="252"/>
      <c r="Y178" s="252"/>
      <c r="Z178" s="253"/>
      <c r="AA178" s="245"/>
      <c r="AB178" s="252"/>
      <c r="AC178" s="247"/>
      <c r="AD178" s="252"/>
      <c r="AE178" s="252"/>
      <c r="AF178" s="252"/>
      <c r="AG178" s="252"/>
      <c r="AH178" s="252"/>
      <c r="AI178" s="252"/>
      <c r="AJ178" s="252"/>
    </row>
    <row r="179" spans="2:36" ht="12.75" customHeight="1" x14ac:dyDescent="0.3">
      <c r="B179" s="222" t="s">
        <v>314</v>
      </c>
      <c r="C179" s="222" t="s">
        <v>1176</v>
      </c>
      <c r="D179" s="222" t="s">
        <v>372</v>
      </c>
      <c r="E179" s="223">
        <v>1</v>
      </c>
      <c r="F179" s="223">
        <v>1</v>
      </c>
      <c r="G179" s="224">
        <v>119</v>
      </c>
      <c r="H179" s="222">
        <v>31</v>
      </c>
      <c r="I179" s="222">
        <v>6</v>
      </c>
      <c r="J179" s="222">
        <v>3487</v>
      </c>
      <c r="K179" s="222" t="s">
        <v>54</v>
      </c>
      <c r="L179" s="222" t="s">
        <v>1176</v>
      </c>
      <c r="M179" s="222" t="s">
        <v>197</v>
      </c>
      <c r="N179" s="90" t="s">
        <v>197</v>
      </c>
      <c r="O179" s="222"/>
      <c r="Q179" s="208" t="str">
        <f t="shared" si="2"/>
        <v>47/7European Conventional</v>
      </c>
      <c r="R179" s="204" t="s">
        <v>314</v>
      </c>
      <c r="S179" s="204" t="s">
        <v>372</v>
      </c>
      <c r="T179" s="205">
        <v>4.3895</v>
      </c>
      <c r="U179" s="205">
        <v>6.2409999999999997</v>
      </c>
      <c r="W179" s="252"/>
      <c r="X179" s="252"/>
      <c r="Y179" s="252"/>
      <c r="Z179" s="253"/>
      <c r="AA179" s="245"/>
      <c r="AB179" s="252"/>
      <c r="AC179" s="247"/>
      <c r="AD179" s="252"/>
      <c r="AE179" s="252"/>
      <c r="AF179" s="252"/>
      <c r="AG179" s="252"/>
      <c r="AH179" s="252"/>
      <c r="AI179" s="252"/>
      <c r="AJ179" s="252"/>
    </row>
    <row r="180" spans="2:36" ht="12.75" customHeight="1" x14ac:dyDescent="0.3">
      <c r="B180" s="222" t="s">
        <v>314</v>
      </c>
      <c r="C180" s="222" t="s">
        <v>1176</v>
      </c>
      <c r="D180" s="222" t="s">
        <v>368</v>
      </c>
      <c r="E180" s="223">
        <v>1</v>
      </c>
      <c r="F180" s="223">
        <v>1</v>
      </c>
      <c r="G180" s="224">
        <v>119</v>
      </c>
      <c r="H180" s="222">
        <v>38</v>
      </c>
      <c r="I180" s="222">
        <v>6</v>
      </c>
      <c r="J180" s="222">
        <v>3487</v>
      </c>
      <c r="K180" s="222" t="s">
        <v>54</v>
      </c>
      <c r="L180" s="222" t="s">
        <v>1176</v>
      </c>
      <c r="M180" s="222" t="s">
        <v>197</v>
      </c>
      <c r="N180" s="90" t="s">
        <v>197</v>
      </c>
      <c r="O180" s="222"/>
      <c r="Q180" s="208" t="str">
        <f t="shared" si="2"/>
        <v>47/7European Intermodal</v>
      </c>
      <c r="R180" s="204" t="s">
        <v>314</v>
      </c>
      <c r="S180" s="204" t="s">
        <v>368</v>
      </c>
      <c r="T180" s="205">
        <v>4.5229999999999997</v>
      </c>
      <c r="U180" s="205">
        <v>6.5566000000000004</v>
      </c>
      <c r="W180" s="252"/>
      <c r="X180" s="252"/>
      <c r="Y180" s="252"/>
      <c r="Z180" s="253"/>
      <c r="AA180" s="245"/>
      <c r="AB180" s="252"/>
      <c r="AC180" s="247"/>
      <c r="AD180" s="252"/>
      <c r="AE180" s="252"/>
      <c r="AF180" s="252"/>
      <c r="AG180" s="252"/>
      <c r="AH180" s="252"/>
      <c r="AI180" s="252"/>
      <c r="AJ180" s="252"/>
    </row>
    <row r="181" spans="2:36" ht="12.75" customHeight="1" x14ac:dyDescent="0.3">
      <c r="B181" s="222" t="s">
        <v>314</v>
      </c>
      <c r="C181" s="222" t="s">
        <v>1176</v>
      </c>
      <c r="D181" s="222" t="s">
        <v>373</v>
      </c>
      <c r="E181" s="223">
        <v>1</v>
      </c>
      <c r="F181" s="223">
        <v>1</v>
      </c>
      <c r="G181" s="224">
        <v>119</v>
      </c>
      <c r="H181" s="222">
        <v>30</v>
      </c>
      <c r="I181" s="222">
        <v>6</v>
      </c>
      <c r="J181" s="222">
        <v>3487</v>
      </c>
      <c r="K181" s="222" t="s">
        <v>54</v>
      </c>
      <c r="L181" s="222" t="s">
        <v>1176</v>
      </c>
      <c r="M181" s="222" t="s">
        <v>197</v>
      </c>
      <c r="N181" s="90" t="s">
        <v>197</v>
      </c>
      <c r="O181" s="222"/>
      <c r="Q181" s="208" t="str">
        <f t="shared" si="2"/>
        <v>47/7General Merchandise</v>
      </c>
      <c r="R181" s="204" t="s">
        <v>314</v>
      </c>
      <c r="S181" s="204" t="s">
        <v>373</v>
      </c>
      <c r="T181" s="205">
        <v>4.3861999999999997</v>
      </c>
      <c r="U181" s="205">
        <v>6.1974999999999998</v>
      </c>
      <c r="W181" s="252"/>
      <c r="X181" s="252"/>
      <c r="Y181" s="252"/>
      <c r="Z181" s="253"/>
      <c r="AA181" s="245"/>
      <c r="AB181" s="252"/>
      <c r="AC181" s="247"/>
      <c r="AD181" s="252"/>
      <c r="AE181" s="252"/>
      <c r="AF181" s="252"/>
      <c r="AG181" s="252"/>
      <c r="AH181" s="252"/>
      <c r="AI181" s="252"/>
      <c r="AJ181" s="252"/>
    </row>
    <row r="182" spans="2:36" ht="12.75" customHeight="1" x14ac:dyDescent="0.3">
      <c r="B182" s="222" t="s">
        <v>314</v>
      </c>
      <c r="C182" s="222" t="s">
        <v>1176</v>
      </c>
      <c r="D182" s="222" t="s">
        <v>348</v>
      </c>
      <c r="E182" s="223">
        <v>1</v>
      </c>
      <c r="F182" s="223">
        <v>1</v>
      </c>
      <c r="G182" s="224">
        <v>119</v>
      </c>
      <c r="H182" s="222">
        <v>18</v>
      </c>
      <c r="I182" s="222">
        <v>6</v>
      </c>
      <c r="J182" s="222">
        <v>3487</v>
      </c>
      <c r="K182" s="222" t="s">
        <v>54</v>
      </c>
      <c r="L182" s="222" t="s">
        <v>1176</v>
      </c>
      <c r="M182" s="222" t="s">
        <v>197</v>
      </c>
      <c r="N182" s="90" t="s">
        <v>197</v>
      </c>
      <c r="O182" s="222"/>
      <c r="Q182" s="208" t="str">
        <f t="shared" si="2"/>
        <v>47/7Industrial Minerals</v>
      </c>
      <c r="R182" s="204" t="s">
        <v>314</v>
      </c>
      <c r="S182" s="204" t="s">
        <v>348</v>
      </c>
      <c r="T182" s="205">
        <v>4.0526</v>
      </c>
      <c r="U182" s="205">
        <v>5.7098000000000004</v>
      </c>
      <c r="W182" s="252"/>
      <c r="X182" s="252"/>
      <c r="Y182" s="252"/>
      <c r="Z182" s="253"/>
      <c r="AA182" s="245"/>
      <c r="AB182" s="252"/>
      <c r="AC182" s="247"/>
      <c r="AD182" s="252"/>
      <c r="AE182" s="252"/>
      <c r="AF182" s="252"/>
      <c r="AG182" s="252"/>
      <c r="AH182" s="252"/>
      <c r="AI182" s="252"/>
      <c r="AJ182" s="252"/>
    </row>
    <row r="183" spans="2:36" ht="12.75" customHeight="1" x14ac:dyDescent="0.3">
      <c r="B183" s="222" t="s">
        <v>314</v>
      </c>
      <c r="C183" s="222" t="s">
        <v>1176</v>
      </c>
      <c r="D183" s="222" t="s">
        <v>369</v>
      </c>
      <c r="E183" s="223">
        <v>1</v>
      </c>
      <c r="F183" s="223">
        <v>1</v>
      </c>
      <c r="G183" s="224">
        <v>119</v>
      </c>
      <c r="H183" s="222">
        <v>25</v>
      </c>
      <c r="I183" s="222">
        <v>6</v>
      </c>
      <c r="J183" s="222">
        <v>3487</v>
      </c>
      <c r="K183" s="222" t="s">
        <v>54</v>
      </c>
      <c r="L183" s="222" t="s">
        <v>1176</v>
      </c>
      <c r="M183" s="222" t="s">
        <v>197</v>
      </c>
      <c r="N183" s="90" t="s">
        <v>197</v>
      </c>
      <c r="O183" s="222"/>
      <c r="Q183" s="208" t="str">
        <f t="shared" si="2"/>
        <v>47/7Iron Ore</v>
      </c>
      <c r="R183" s="204" t="s">
        <v>314</v>
      </c>
      <c r="S183" s="204" t="s">
        <v>369</v>
      </c>
      <c r="T183" s="205">
        <v>4.1010999999999997</v>
      </c>
      <c r="U183" s="205">
        <v>5.9863</v>
      </c>
      <c r="W183" s="252"/>
      <c r="X183" s="252"/>
      <c r="Y183" s="252"/>
      <c r="Z183" s="253"/>
      <c r="AA183" s="253"/>
      <c r="AB183" s="252"/>
      <c r="AC183" s="252"/>
      <c r="AD183" s="252"/>
      <c r="AE183" s="252"/>
      <c r="AF183" s="252"/>
      <c r="AG183" s="252"/>
      <c r="AH183" s="252"/>
      <c r="AI183" s="252"/>
      <c r="AJ183" s="252"/>
    </row>
    <row r="184" spans="2:36" ht="12.75" customHeight="1" x14ac:dyDescent="0.3">
      <c r="B184" s="222" t="s">
        <v>314</v>
      </c>
      <c r="C184" s="222" t="s">
        <v>1176</v>
      </c>
      <c r="D184" s="222" t="s">
        <v>352</v>
      </c>
      <c r="E184" s="223">
        <v>1</v>
      </c>
      <c r="F184" s="223">
        <v>1</v>
      </c>
      <c r="G184" s="224">
        <v>119</v>
      </c>
      <c r="H184" s="222">
        <v>78</v>
      </c>
      <c r="I184" s="222">
        <v>6</v>
      </c>
      <c r="J184" s="222">
        <v>3487</v>
      </c>
      <c r="K184" s="222" t="s">
        <v>54</v>
      </c>
      <c r="L184" s="222" t="s">
        <v>1176</v>
      </c>
      <c r="M184" s="222" t="s">
        <v>197</v>
      </c>
      <c r="N184" s="90" t="s">
        <v>197</v>
      </c>
      <c r="O184" s="222"/>
      <c r="Q184" s="208" t="str">
        <f t="shared" si="2"/>
        <v>47/7Mail and Premium Logistics</v>
      </c>
      <c r="R184" s="204" t="s">
        <v>314</v>
      </c>
      <c r="S184" s="204" t="s">
        <v>352</v>
      </c>
      <c r="T184" s="205">
        <v>5.6581000000000001</v>
      </c>
      <c r="U184" s="205">
        <v>8.6714000000000002</v>
      </c>
      <c r="W184" s="252"/>
      <c r="X184" s="252"/>
      <c r="Y184" s="252"/>
      <c r="Z184" s="253"/>
      <c r="AA184" s="253"/>
      <c r="AB184" s="252"/>
      <c r="AC184" s="252"/>
      <c r="AD184" s="252"/>
      <c r="AE184" s="252"/>
      <c r="AF184" s="252"/>
      <c r="AG184" s="252"/>
      <c r="AH184" s="252"/>
      <c r="AI184" s="252"/>
      <c r="AJ184" s="252"/>
    </row>
    <row r="185" spans="2:36" ht="12.75" customHeight="1" x14ac:dyDescent="0.3">
      <c r="B185" s="222" t="s">
        <v>314</v>
      </c>
      <c r="C185" s="222" t="s">
        <v>1176</v>
      </c>
      <c r="D185" s="222" t="s">
        <v>343</v>
      </c>
      <c r="E185" s="223">
        <v>5499</v>
      </c>
      <c r="F185" s="223">
        <v>654.38100000000009</v>
      </c>
      <c r="G185" s="224">
        <v>119</v>
      </c>
      <c r="H185" s="222">
        <v>25</v>
      </c>
      <c r="I185" s="222">
        <v>6</v>
      </c>
      <c r="J185" s="222">
        <v>3487</v>
      </c>
      <c r="K185" s="222" t="s">
        <v>54</v>
      </c>
      <c r="L185" s="222" t="s">
        <v>1176</v>
      </c>
      <c r="M185" s="222" t="s">
        <v>197</v>
      </c>
      <c r="N185" s="90" t="s">
        <v>197</v>
      </c>
      <c r="O185" s="222"/>
      <c r="Q185" s="208" t="str">
        <f t="shared" si="2"/>
        <v>47/7Other</v>
      </c>
      <c r="R185" s="204" t="s">
        <v>314</v>
      </c>
      <c r="S185" s="204" t="s">
        <v>343</v>
      </c>
      <c r="T185" s="205">
        <v>4.1384999999999996</v>
      </c>
      <c r="U185" s="205">
        <v>5.9863</v>
      </c>
      <c r="W185" s="252"/>
      <c r="X185" s="252"/>
      <c r="Y185" s="252"/>
      <c r="Z185" s="253"/>
      <c r="AA185" s="253"/>
      <c r="AB185" s="252"/>
      <c r="AC185" s="252"/>
      <c r="AD185" s="252"/>
      <c r="AE185" s="252"/>
      <c r="AF185" s="252"/>
      <c r="AG185" s="252"/>
      <c r="AH185" s="252"/>
      <c r="AI185" s="252"/>
      <c r="AJ185" s="252"/>
    </row>
    <row r="186" spans="2:36" ht="12.75" customHeight="1" x14ac:dyDescent="0.3">
      <c r="B186" s="222" t="s">
        <v>314</v>
      </c>
      <c r="C186" s="222" t="s">
        <v>1176</v>
      </c>
      <c r="D186" s="222" t="s">
        <v>359</v>
      </c>
      <c r="E186" s="223">
        <v>95</v>
      </c>
      <c r="F186" s="223">
        <v>11.305</v>
      </c>
      <c r="G186" s="224">
        <v>119</v>
      </c>
      <c r="H186" s="222">
        <v>23</v>
      </c>
      <c r="I186" s="222">
        <v>6</v>
      </c>
      <c r="J186" s="222">
        <v>3487</v>
      </c>
      <c r="K186" s="222" t="s">
        <v>54</v>
      </c>
      <c r="L186" s="222" t="s">
        <v>1176</v>
      </c>
      <c r="M186" s="222" t="s">
        <v>197</v>
      </c>
      <c r="N186" s="90" t="s">
        <v>197</v>
      </c>
      <c r="O186" s="222"/>
      <c r="Q186" s="208" t="str">
        <f t="shared" si="2"/>
        <v>47/7Petroleum</v>
      </c>
      <c r="R186" s="204" t="s">
        <v>314</v>
      </c>
      <c r="S186" s="204" t="s">
        <v>359</v>
      </c>
      <c r="T186" s="205">
        <v>4.1131000000000002</v>
      </c>
      <c r="U186" s="205">
        <v>5.9048999999999996</v>
      </c>
      <c r="W186" s="252"/>
      <c r="X186" s="252"/>
      <c r="Y186" s="252"/>
      <c r="Z186" s="253"/>
      <c r="AA186" s="253"/>
      <c r="AB186" s="252"/>
      <c r="AC186" s="252"/>
      <c r="AD186" s="252"/>
      <c r="AE186" s="252"/>
      <c r="AF186" s="252"/>
      <c r="AG186" s="252"/>
      <c r="AH186" s="252"/>
      <c r="AI186" s="252"/>
      <c r="AJ186" s="252"/>
    </row>
    <row r="187" spans="2:36" ht="12.75" customHeight="1" x14ac:dyDescent="0.3">
      <c r="B187" s="222" t="s">
        <v>314</v>
      </c>
      <c r="C187" s="222" t="s">
        <v>1176</v>
      </c>
      <c r="D187" s="222" t="s">
        <v>370</v>
      </c>
      <c r="E187" s="223">
        <v>1</v>
      </c>
      <c r="F187" s="223">
        <v>1</v>
      </c>
      <c r="G187" s="224">
        <v>119</v>
      </c>
      <c r="H187" s="222">
        <v>78</v>
      </c>
      <c r="I187" s="222">
        <v>6</v>
      </c>
      <c r="J187" s="222">
        <v>3487</v>
      </c>
      <c r="K187" s="222" t="s">
        <v>54</v>
      </c>
      <c r="L187" s="222" t="s">
        <v>1176</v>
      </c>
      <c r="M187" s="222" t="s">
        <v>197</v>
      </c>
      <c r="N187" s="90" t="s">
        <v>197</v>
      </c>
      <c r="O187" s="222"/>
      <c r="Q187" s="208" t="str">
        <f t="shared" si="2"/>
        <v>47/7Royal Mail</v>
      </c>
      <c r="R187" s="204" t="s">
        <v>314</v>
      </c>
      <c r="S187" s="204" t="s">
        <v>370</v>
      </c>
      <c r="T187" s="205">
        <v>5.6581000000000001</v>
      </c>
      <c r="U187" s="205">
        <v>8.6714000000000002</v>
      </c>
      <c r="W187" s="252"/>
      <c r="X187" s="252"/>
      <c r="Y187" s="252"/>
      <c r="Z187" s="253"/>
      <c r="AA187" s="253"/>
      <c r="AB187" s="252"/>
      <c r="AC187" s="252"/>
      <c r="AD187" s="252"/>
      <c r="AE187" s="252"/>
      <c r="AF187" s="252"/>
      <c r="AG187" s="252"/>
      <c r="AH187" s="252"/>
      <c r="AI187" s="252"/>
      <c r="AJ187" s="252"/>
    </row>
    <row r="188" spans="2:36" ht="12.75" customHeight="1" x14ac:dyDescent="0.3">
      <c r="B188" s="222" t="s">
        <v>314</v>
      </c>
      <c r="C188" s="222" t="s">
        <v>1176</v>
      </c>
      <c r="D188" s="222" t="s">
        <v>353</v>
      </c>
      <c r="E188" s="223">
        <v>10547</v>
      </c>
      <c r="F188" s="223">
        <v>1255.0930000000001</v>
      </c>
      <c r="G188" s="224">
        <v>119</v>
      </c>
      <c r="H188" s="222">
        <v>25</v>
      </c>
      <c r="I188" s="222">
        <v>6</v>
      </c>
      <c r="J188" s="222">
        <v>3487</v>
      </c>
      <c r="K188" s="222" t="s">
        <v>54</v>
      </c>
      <c r="L188" s="222" t="s">
        <v>1176</v>
      </c>
      <c r="M188" s="222" t="s">
        <v>197</v>
      </c>
      <c r="N188" s="90" t="s">
        <v>197</v>
      </c>
      <c r="O188" s="222"/>
      <c r="Q188" s="208" t="str">
        <f t="shared" si="2"/>
        <v>47/7Steel</v>
      </c>
      <c r="R188" s="204" t="s">
        <v>314</v>
      </c>
      <c r="S188" s="204" t="s">
        <v>353</v>
      </c>
      <c r="T188" s="205">
        <v>4.1383999999999999</v>
      </c>
      <c r="U188" s="205">
        <v>5.9863</v>
      </c>
      <c r="W188" s="252"/>
      <c r="X188" s="252"/>
      <c r="Y188" s="252"/>
      <c r="Z188" s="253"/>
      <c r="AA188" s="253"/>
      <c r="AB188" s="252"/>
      <c r="AC188" s="252"/>
      <c r="AD188" s="252"/>
      <c r="AE188" s="252"/>
      <c r="AF188" s="252"/>
      <c r="AG188" s="252"/>
      <c r="AH188" s="252"/>
      <c r="AI188" s="252"/>
      <c r="AJ188" s="252"/>
    </row>
    <row r="189" spans="2:36" ht="12.75" customHeight="1" x14ac:dyDescent="0.3">
      <c r="B189" s="222" t="s">
        <v>378</v>
      </c>
      <c r="C189" s="222" t="s">
        <v>1176</v>
      </c>
      <c r="D189" s="222" t="s">
        <v>343</v>
      </c>
      <c r="E189" s="223">
        <v>3936</v>
      </c>
      <c r="F189" s="223">
        <v>460.512</v>
      </c>
      <c r="G189" s="224">
        <v>117</v>
      </c>
      <c r="H189" s="222">
        <v>25</v>
      </c>
      <c r="I189" s="222">
        <v>6</v>
      </c>
      <c r="J189" s="222">
        <v>3487</v>
      </c>
      <c r="K189" s="222" t="s">
        <v>54</v>
      </c>
      <c r="L189" s="222" t="s">
        <v>1176</v>
      </c>
      <c r="M189" s="222" t="s">
        <v>197</v>
      </c>
      <c r="N189" s="90" t="s">
        <v>197</v>
      </c>
      <c r="O189" s="222"/>
      <c r="Q189" s="208" t="str">
        <f t="shared" si="2"/>
        <v>50/0Other</v>
      </c>
      <c r="R189" s="204" t="s">
        <v>378</v>
      </c>
      <c r="S189" s="204" t="s">
        <v>343</v>
      </c>
      <c r="T189" s="205">
        <v>4.117</v>
      </c>
      <c r="U189" s="205">
        <v>5.9335000000000004</v>
      </c>
      <c r="W189" s="252"/>
      <c r="X189" s="252"/>
      <c r="Y189" s="252"/>
      <c r="Z189" s="253"/>
      <c r="AA189" s="253"/>
      <c r="AB189" s="252"/>
      <c r="AC189" s="252"/>
      <c r="AD189" s="252"/>
      <c r="AE189" s="252"/>
      <c r="AF189" s="252"/>
      <c r="AG189" s="252"/>
      <c r="AH189" s="252"/>
      <c r="AI189" s="252"/>
      <c r="AJ189" s="252"/>
    </row>
    <row r="190" spans="2:36" ht="12.75" customHeight="1" x14ac:dyDescent="0.3">
      <c r="B190" s="222" t="s">
        <v>379</v>
      </c>
      <c r="C190" s="222" t="s">
        <v>1176</v>
      </c>
      <c r="D190" s="222" t="s">
        <v>374</v>
      </c>
      <c r="E190" s="223">
        <v>1</v>
      </c>
      <c r="F190" s="223">
        <v>1</v>
      </c>
      <c r="G190" s="224">
        <v>128</v>
      </c>
      <c r="H190" s="222">
        <v>34</v>
      </c>
      <c r="I190" s="222">
        <v>6</v>
      </c>
      <c r="J190" s="222">
        <v>4049</v>
      </c>
      <c r="K190" s="222" t="s">
        <v>54</v>
      </c>
      <c r="L190" s="222" t="s">
        <v>1176</v>
      </c>
      <c r="M190" s="222" t="s">
        <v>197</v>
      </c>
      <c r="N190" s="90" t="s">
        <v>197</v>
      </c>
      <c r="O190" s="222"/>
      <c r="Q190" s="208" t="str">
        <f t="shared" si="2"/>
        <v>56/0Biomass</v>
      </c>
      <c r="R190" s="204" t="s">
        <v>379</v>
      </c>
      <c r="S190" s="204" t="s">
        <v>374</v>
      </c>
      <c r="T190" s="205">
        <v>4.4481000000000002</v>
      </c>
      <c r="U190" s="205">
        <v>6.7691999999999997</v>
      </c>
      <c r="W190" s="252"/>
      <c r="X190" s="252"/>
      <c r="Y190" s="252"/>
      <c r="Z190" s="253"/>
      <c r="AA190" s="253"/>
      <c r="AB190" s="252"/>
      <c r="AC190" s="252"/>
      <c r="AD190" s="252"/>
      <c r="AE190" s="252"/>
      <c r="AF190" s="252"/>
      <c r="AG190" s="252"/>
      <c r="AH190" s="252"/>
      <c r="AI190" s="252"/>
      <c r="AJ190" s="252"/>
    </row>
    <row r="191" spans="2:36" ht="12.75" customHeight="1" x14ac:dyDescent="0.3">
      <c r="B191" s="222" t="s">
        <v>379</v>
      </c>
      <c r="C191" s="222" t="s">
        <v>1176</v>
      </c>
      <c r="D191" s="222" t="s">
        <v>350</v>
      </c>
      <c r="E191" s="223">
        <v>1</v>
      </c>
      <c r="F191" s="223">
        <v>1</v>
      </c>
      <c r="G191" s="224">
        <v>128</v>
      </c>
      <c r="H191" s="222">
        <v>16</v>
      </c>
      <c r="I191" s="222">
        <v>6</v>
      </c>
      <c r="J191" s="222">
        <v>4049</v>
      </c>
      <c r="K191" s="222" t="s">
        <v>54</v>
      </c>
      <c r="L191" s="222" t="s">
        <v>1176</v>
      </c>
      <c r="M191" s="222" t="s">
        <v>197</v>
      </c>
      <c r="N191" s="90" t="s">
        <v>197</v>
      </c>
      <c r="O191" s="222"/>
      <c r="Q191" s="208" t="str">
        <f t="shared" si="2"/>
        <v>56/0Chemicals</v>
      </c>
      <c r="R191" s="204" t="s">
        <v>379</v>
      </c>
      <c r="S191" s="204" t="s">
        <v>350</v>
      </c>
      <c r="T191" s="205">
        <v>4.1795</v>
      </c>
      <c r="U191" s="205">
        <v>5.8970000000000002</v>
      </c>
      <c r="W191" s="252"/>
      <c r="X191" s="252"/>
      <c r="Y191" s="252"/>
      <c r="Z191" s="253"/>
      <c r="AA191" s="253"/>
      <c r="AB191" s="252"/>
      <c r="AC191" s="252"/>
      <c r="AD191" s="252"/>
      <c r="AE191" s="252"/>
      <c r="AF191" s="252"/>
      <c r="AG191" s="252"/>
      <c r="AH191" s="252"/>
      <c r="AI191" s="252"/>
      <c r="AJ191" s="252"/>
    </row>
    <row r="192" spans="2:36" ht="12.75" customHeight="1" x14ac:dyDescent="0.3">
      <c r="B192" s="222" t="s">
        <v>379</v>
      </c>
      <c r="C192" s="222" t="s">
        <v>1176</v>
      </c>
      <c r="D192" s="222" t="s">
        <v>347</v>
      </c>
      <c r="E192" s="223">
        <v>1</v>
      </c>
      <c r="F192" s="223">
        <v>1</v>
      </c>
      <c r="G192" s="224">
        <v>128</v>
      </c>
      <c r="H192" s="222">
        <v>24</v>
      </c>
      <c r="I192" s="222">
        <v>6</v>
      </c>
      <c r="J192" s="222">
        <v>4049</v>
      </c>
      <c r="K192" s="222" t="s">
        <v>54</v>
      </c>
      <c r="L192" s="222" t="s">
        <v>1176</v>
      </c>
      <c r="M192" s="222" t="s">
        <v>197</v>
      </c>
      <c r="N192" s="90" t="s">
        <v>197</v>
      </c>
      <c r="O192" s="222"/>
      <c r="Q192" s="208" t="str">
        <f t="shared" si="2"/>
        <v>56/0Coal ESI</v>
      </c>
      <c r="R192" s="204" t="s">
        <v>379</v>
      </c>
      <c r="S192" s="204" t="s">
        <v>347</v>
      </c>
      <c r="T192" s="205">
        <v>4.25</v>
      </c>
      <c r="U192" s="205">
        <v>6.2618999999999998</v>
      </c>
      <c r="W192" s="252"/>
      <c r="X192" s="252"/>
      <c r="Y192" s="252"/>
      <c r="Z192" s="253"/>
      <c r="AA192" s="253"/>
      <c r="AB192" s="252"/>
      <c r="AC192" s="252"/>
      <c r="AD192" s="252"/>
      <c r="AE192" s="252"/>
      <c r="AF192" s="252"/>
      <c r="AG192" s="252"/>
      <c r="AH192" s="252"/>
      <c r="AI192" s="252"/>
      <c r="AJ192" s="252"/>
    </row>
    <row r="193" spans="2:36" ht="12.75" customHeight="1" x14ac:dyDescent="0.3">
      <c r="B193" s="222" t="s">
        <v>379</v>
      </c>
      <c r="C193" s="222" t="s">
        <v>1176</v>
      </c>
      <c r="D193" s="222" t="s">
        <v>364</v>
      </c>
      <c r="E193" s="223">
        <v>1</v>
      </c>
      <c r="F193" s="223">
        <v>1</v>
      </c>
      <c r="G193" s="224">
        <v>128</v>
      </c>
      <c r="H193" s="222">
        <v>25</v>
      </c>
      <c r="I193" s="222">
        <v>6</v>
      </c>
      <c r="J193" s="222">
        <v>4049</v>
      </c>
      <c r="K193" s="222" t="s">
        <v>54</v>
      </c>
      <c r="L193" s="222" t="s">
        <v>1176</v>
      </c>
      <c r="M193" s="222" t="s">
        <v>197</v>
      </c>
      <c r="N193" s="90" t="s">
        <v>197</v>
      </c>
      <c r="O193" s="222"/>
      <c r="Q193" s="208" t="str">
        <f t="shared" si="2"/>
        <v>56/0Coal Other</v>
      </c>
      <c r="R193" s="204" t="s">
        <v>379</v>
      </c>
      <c r="S193" s="204" t="s">
        <v>364</v>
      </c>
      <c r="T193" s="205">
        <v>4.3074000000000003</v>
      </c>
      <c r="U193" s="205">
        <v>6.3102999999999998</v>
      </c>
      <c r="W193" s="252"/>
      <c r="X193" s="252"/>
      <c r="Y193" s="252"/>
      <c r="Z193" s="253"/>
      <c r="AA193" s="253"/>
      <c r="AB193" s="252"/>
      <c r="AC193" s="252"/>
      <c r="AD193" s="252"/>
      <c r="AE193" s="252"/>
      <c r="AF193" s="252"/>
      <c r="AG193" s="252"/>
      <c r="AH193" s="252"/>
      <c r="AI193" s="252"/>
      <c r="AJ193" s="252"/>
    </row>
    <row r="194" spans="2:36" ht="12.75" customHeight="1" x14ac:dyDescent="0.3">
      <c r="B194" s="222" t="s">
        <v>379</v>
      </c>
      <c r="C194" s="222" t="s">
        <v>1176</v>
      </c>
      <c r="D194" s="222" t="s">
        <v>345</v>
      </c>
      <c r="E194" s="223">
        <v>2225</v>
      </c>
      <c r="F194" s="223">
        <v>278.125</v>
      </c>
      <c r="G194" s="224">
        <v>128</v>
      </c>
      <c r="H194" s="222">
        <v>29</v>
      </c>
      <c r="I194" s="222">
        <v>6</v>
      </c>
      <c r="J194" s="222">
        <v>4049</v>
      </c>
      <c r="K194" s="222" t="s">
        <v>54</v>
      </c>
      <c r="L194" s="222" t="s">
        <v>1176</v>
      </c>
      <c r="M194" s="222" t="s">
        <v>197</v>
      </c>
      <c r="N194" s="90" t="s">
        <v>197</v>
      </c>
      <c r="O194" s="222"/>
      <c r="Q194" s="208" t="str">
        <f t="shared" si="2"/>
        <v>56/0Construction Materials</v>
      </c>
      <c r="R194" s="204" t="s">
        <v>379</v>
      </c>
      <c r="S194" s="204" t="s">
        <v>345</v>
      </c>
      <c r="T194" s="205">
        <v>4.3685</v>
      </c>
      <c r="U194" s="205">
        <v>6.5091000000000001</v>
      </c>
      <c r="W194" s="252"/>
      <c r="X194" s="252"/>
      <c r="Y194" s="252"/>
      <c r="Z194" s="253"/>
      <c r="AA194" s="253"/>
      <c r="AB194" s="252"/>
      <c r="AC194" s="252"/>
      <c r="AD194" s="252"/>
      <c r="AE194" s="252"/>
      <c r="AF194" s="252"/>
      <c r="AG194" s="252"/>
      <c r="AH194" s="252"/>
      <c r="AI194" s="252"/>
      <c r="AJ194" s="252"/>
    </row>
    <row r="195" spans="2:36" ht="12.75" customHeight="1" x14ac:dyDescent="0.3">
      <c r="B195" s="222" t="s">
        <v>379</v>
      </c>
      <c r="C195" s="222" t="s">
        <v>1176</v>
      </c>
      <c r="D195" s="222" t="s">
        <v>355</v>
      </c>
      <c r="E195" s="223">
        <v>1</v>
      </c>
      <c r="F195" s="223">
        <v>1</v>
      </c>
      <c r="G195" s="224">
        <v>128</v>
      </c>
      <c r="H195" s="222">
        <v>25</v>
      </c>
      <c r="I195" s="222">
        <v>6</v>
      </c>
      <c r="J195" s="222">
        <v>4049</v>
      </c>
      <c r="K195" s="222" t="s">
        <v>54</v>
      </c>
      <c r="L195" s="222" t="s">
        <v>1176</v>
      </c>
      <c r="M195" s="222" t="s">
        <v>197</v>
      </c>
      <c r="N195" s="90" t="s">
        <v>197</v>
      </c>
      <c r="O195" s="222"/>
      <c r="Q195" s="208" t="str">
        <f t="shared" si="2"/>
        <v>56/0Domestic Automotive</v>
      </c>
      <c r="R195" s="204" t="s">
        <v>379</v>
      </c>
      <c r="S195" s="204" t="s">
        <v>355</v>
      </c>
      <c r="T195" s="205">
        <v>4.5458999999999996</v>
      </c>
      <c r="U195" s="205">
        <v>6.3102999999999998</v>
      </c>
      <c r="W195" s="252"/>
      <c r="X195" s="252"/>
      <c r="Y195" s="252"/>
      <c r="Z195" s="253"/>
      <c r="AA195" s="253"/>
      <c r="AB195" s="252"/>
      <c r="AC195" s="252"/>
      <c r="AD195" s="252"/>
      <c r="AE195" s="252"/>
      <c r="AF195" s="252"/>
      <c r="AG195" s="252"/>
      <c r="AH195" s="252"/>
      <c r="AI195" s="252"/>
      <c r="AJ195" s="252"/>
    </row>
    <row r="196" spans="2:36" ht="12.75" customHeight="1" x14ac:dyDescent="0.3">
      <c r="B196" s="222" t="s">
        <v>379</v>
      </c>
      <c r="C196" s="222" t="s">
        <v>1176</v>
      </c>
      <c r="D196" s="222" t="s">
        <v>351</v>
      </c>
      <c r="E196" s="223">
        <v>1</v>
      </c>
      <c r="F196" s="223">
        <v>1</v>
      </c>
      <c r="G196" s="224">
        <v>128</v>
      </c>
      <c r="H196" s="222">
        <v>33</v>
      </c>
      <c r="I196" s="222">
        <v>6</v>
      </c>
      <c r="J196" s="222">
        <v>4049</v>
      </c>
      <c r="K196" s="222" t="s">
        <v>54</v>
      </c>
      <c r="L196" s="222" t="s">
        <v>1176</v>
      </c>
      <c r="M196" s="222" t="s">
        <v>197</v>
      </c>
      <c r="N196" s="90" t="s">
        <v>197</v>
      </c>
      <c r="O196" s="222"/>
      <c r="Q196" s="208" t="str">
        <f t="shared" si="2"/>
        <v>56/0Domestic Intermodal</v>
      </c>
      <c r="R196" s="204" t="s">
        <v>379</v>
      </c>
      <c r="S196" s="204" t="s">
        <v>351</v>
      </c>
      <c r="T196" s="205">
        <v>4.6704999999999997</v>
      </c>
      <c r="U196" s="205">
        <v>6.7161999999999997</v>
      </c>
      <c r="W196" s="252"/>
      <c r="X196" s="252"/>
      <c r="Y196" s="252"/>
      <c r="Z196" s="253"/>
      <c r="AA196" s="253"/>
      <c r="AB196" s="252"/>
      <c r="AC196" s="252"/>
      <c r="AD196" s="252"/>
      <c r="AE196" s="252"/>
      <c r="AF196" s="252"/>
      <c r="AG196" s="252"/>
      <c r="AH196" s="252"/>
      <c r="AI196" s="252"/>
      <c r="AJ196" s="252"/>
    </row>
    <row r="197" spans="2:36" ht="12.75" customHeight="1" x14ac:dyDescent="0.3">
      <c r="B197" s="222" t="s">
        <v>379</v>
      </c>
      <c r="C197" s="222" t="s">
        <v>1176</v>
      </c>
      <c r="D197" s="222" t="s">
        <v>371</v>
      </c>
      <c r="E197" s="223">
        <v>9685</v>
      </c>
      <c r="F197" s="223">
        <v>1210.7930000000001</v>
      </c>
      <c r="G197" s="224">
        <v>128</v>
      </c>
      <c r="H197" s="222">
        <v>24</v>
      </c>
      <c r="I197" s="222">
        <v>6</v>
      </c>
      <c r="J197" s="222">
        <v>4049</v>
      </c>
      <c r="K197" s="222" t="s">
        <v>54</v>
      </c>
      <c r="L197" s="222" t="s">
        <v>1176</v>
      </c>
      <c r="M197" s="222" t="s">
        <v>197</v>
      </c>
      <c r="N197" s="90" t="s">
        <v>197</v>
      </c>
      <c r="O197" s="222"/>
      <c r="Q197" s="208" t="str">
        <f t="shared" ref="Q197:Q260" si="3">R197&amp;S197</f>
        <v>56/0Domestic Waste</v>
      </c>
      <c r="R197" s="204" t="s">
        <v>379</v>
      </c>
      <c r="S197" s="204" t="s">
        <v>371</v>
      </c>
      <c r="T197" s="205">
        <v>4.4892000000000003</v>
      </c>
      <c r="U197" s="205">
        <v>6.2618999999999998</v>
      </c>
      <c r="W197" s="252"/>
      <c r="X197" s="252"/>
      <c r="Y197" s="252"/>
      <c r="Z197" s="253"/>
      <c r="AA197" s="253"/>
      <c r="AB197" s="252"/>
      <c r="AC197" s="252"/>
      <c r="AD197" s="252"/>
      <c r="AE197" s="252"/>
      <c r="AF197" s="252"/>
      <c r="AG197" s="252"/>
      <c r="AH197" s="252"/>
      <c r="AI197" s="252"/>
      <c r="AJ197" s="252"/>
    </row>
    <row r="198" spans="2:36" ht="12.75" customHeight="1" x14ac:dyDescent="0.3">
      <c r="B198" s="222" t="s">
        <v>379</v>
      </c>
      <c r="C198" s="222" t="s">
        <v>1176</v>
      </c>
      <c r="D198" s="222" t="s">
        <v>356</v>
      </c>
      <c r="E198" s="223">
        <v>1</v>
      </c>
      <c r="F198" s="223">
        <v>1</v>
      </c>
      <c r="G198" s="224">
        <v>128</v>
      </c>
      <c r="H198" s="222">
        <v>27</v>
      </c>
      <c r="I198" s="222">
        <v>6</v>
      </c>
      <c r="J198" s="222">
        <v>4049</v>
      </c>
      <c r="K198" s="222" t="s">
        <v>54</v>
      </c>
      <c r="L198" s="222" t="s">
        <v>1176</v>
      </c>
      <c r="M198" s="222" t="s">
        <v>197</v>
      </c>
      <c r="N198" s="90" t="s">
        <v>197</v>
      </c>
      <c r="O198" s="222"/>
      <c r="Q198" s="208" t="str">
        <f t="shared" si="3"/>
        <v>56/0Enterprise</v>
      </c>
      <c r="R198" s="204" t="s">
        <v>379</v>
      </c>
      <c r="S198" s="204" t="s">
        <v>356</v>
      </c>
      <c r="T198" s="205">
        <v>4.5342000000000002</v>
      </c>
      <c r="U198" s="205">
        <v>6.4085999999999999</v>
      </c>
      <c r="W198" s="252"/>
      <c r="X198" s="252"/>
      <c r="Y198" s="252"/>
      <c r="Z198" s="253"/>
      <c r="AA198" s="253"/>
      <c r="AB198" s="252"/>
      <c r="AC198" s="252"/>
      <c r="AD198" s="252"/>
      <c r="AE198" s="252"/>
      <c r="AF198" s="252"/>
      <c r="AG198" s="252"/>
      <c r="AH198" s="252"/>
      <c r="AI198" s="252"/>
      <c r="AJ198" s="252"/>
    </row>
    <row r="199" spans="2:36" ht="12.75" customHeight="1" x14ac:dyDescent="0.3">
      <c r="B199" s="222" t="s">
        <v>379</v>
      </c>
      <c r="C199" s="222" t="s">
        <v>1176</v>
      </c>
      <c r="D199" s="222" t="s">
        <v>367</v>
      </c>
      <c r="E199" s="223">
        <v>1</v>
      </c>
      <c r="F199" s="223">
        <v>1</v>
      </c>
      <c r="G199" s="224">
        <v>128</v>
      </c>
      <c r="H199" s="222">
        <v>31</v>
      </c>
      <c r="I199" s="222">
        <v>6</v>
      </c>
      <c r="J199" s="222">
        <v>4049</v>
      </c>
      <c r="K199" s="222" t="s">
        <v>54</v>
      </c>
      <c r="L199" s="222" t="s">
        <v>1176</v>
      </c>
      <c r="M199" s="222" t="s">
        <v>197</v>
      </c>
      <c r="N199" s="90" t="s">
        <v>197</v>
      </c>
      <c r="O199" s="222"/>
      <c r="Q199" s="208" t="str">
        <f t="shared" si="3"/>
        <v>56/0European Automotive</v>
      </c>
      <c r="R199" s="204" t="s">
        <v>379</v>
      </c>
      <c r="S199" s="204" t="s">
        <v>367</v>
      </c>
      <c r="T199" s="205">
        <v>4.6384999999999996</v>
      </c>
      <c r="U199" s="205">
        <v>6.6116000000000001</v>
      </c>
      <c r="W199" s="252"/>
      <c r="X199" s="252"/>
      <c r="Y199" s="252"/>
      <c r="Z199" s="253"/>
      <c r="AA199" s="253"/>
      <c r="AB199" s="252"/>
      <c r="AC199" s="252"/>
      <c r="AD199" s="252"/>
      <c r="AE199" s="252"/>
      <c r="AF199" s="252"/>
      <c r="AG199" s="252"/>
      <c r="AH199" s="252"/>
      <c r="AI199" s="252"/>
      <c r="AJ199" s="252"/>
    </row>
    <row r="200" spans="2:36" ht="12.75" customHeight="1" x14ac:dyDescent="0.3">
      <c r="B200" s="222" t="s">
        <v>379</v>
      </c>
      <c r="C200" s="222" t="s">
        <v>1176</v>
      </c>
      <c r="D200" s="222" t="s">
        <v>372</v>
      </c>
      <c r="E200" s="223">
        <v>1</v>
      </c>
      <c r="F200" s="223">
        <v>1</v>
      </c>
      <c r="G200" s="224">
        <v>128</v>
      </c>
      <c r="H200" s="222">
        <v>31</v>
      </c>
      <c r="I200" s="222">
        <v>6</v>
      </c>
      <c r="J200" s="222">
        <v>4049</v>
      </c>
      <c r="K200" s="222" t="s">
        <v>54</v>
      </c>
      <c r="L200" s="222" t="s">
        <v>1176</v>
      </c>
      <c r="M200" s="222" t="s">
        <v>197</v>
      </c>
      <c r="N200" s="90" t="s">
        <v>197</v>
      </c>
      <c r="O200" s="222"/>
      <c r="Q200" s="208" t="str">
        <f t="shared" si="3"/>
        <v>56/0European Conventional</v>
      </c>
      <c r="R200" s="204" t="s">
        <v>379</v>
      </c>
      <c r="S200" s="204" t="s">
        <v>372</v>
      </c>
      <c r="T200" s="205">
        <v>4.5965999999999996</v>
      </c>
      <c r="U200" s="205">
        <v>6.6116000000000001</v>
      </c>
      <c r="W200" s="252"/>
      <c r="X200" s="252"/>
      <c r="Y200" s="252"/>
      <c r="Z200" s="253"/>
      <c r="AA200" s="253"/>
      <c r="AB200" s="252"/>
      <c r="AC200" s="252"/>
      <c r="AD200" s="252"/>
      <c r="AE200" s="252"/>
      <c r="AF200" s="252"/>
      <c r="AG200" s="252"/>
      <c r="AH200" s="252"/>
      <c r="AI200" s="252"/>
      <c r="AJ200" s="252"/>
    </row>
    <row r="201" spans="2:36" ht="12.75" customHeight="1" x14ac:dyDescent="0.3">
      <c r="B201" s="222" t="s">
        <v>379</v>
      </c>
      <c r="C201" s="222" t="s">
        <v>1176</v>
      </c>
      <c r="D201" s="222" t="s">
        <v>368</v>
      </c>
      <c r="E201" s="223">
        <v>1</v>
      </c>
      <c r="F201" s="223">
        <v>1</v>
      </c>
      <c r="G201" s="224">
        <v>128</v>
      </c>
      <c r="H201" s="222">
        <v>38</v>
      </c>
      <c r="I201" s="222">
        <v>6</v>
      </c>
      <c r="J201" s="222">
        <v>4049</v>
      </c>
      <c r="K201" s="222" t="s">
        <v>54</v>
      </c>
      <c r="L201" s="222" t="s">
        <v>1176</v>
      </c>
      <c r="M201" s="222" t="s">
        <v>197</v>
      </c>
      <c r="N201" s="90" t="s">
        <v>197</v>
      </c>
      <c r="O201" s="222"/>
      <c r="Q201" s="208" t="str">
        <f t="shared" si="3"/>
        <v>56/0European Intermodal</v>
      </c>
      <c r="R201" s="204" t="s">
        <v>379</v>
      </c>
      <c r="S201" s="204" t="s">
        <v>368</v>
      </c>
      <c r="T201" s="205">
        <v>4.7527999999999997</v>
      </c>
      <c r="U201" s="205">
        <v>6.9862000000000002</v>
      </c>
      <c r="W201" s="252"/>
      <c r="X201" s="252"/>
      <c r="Y201" s="252"/>
      <c r="Z201" s="253"/>
      <c r="AA201" s="253"/>
      <c r="AB201" s="252"/>
      <c r="AC201" s="252"/>
      <c r="AD201" s="252"/>
      <c r="AE201" s="252"/>
      <c r="AF201" s="252"/>
      <c r="AG201" s="252"/>
      <c r="AH201" s="252"/>
      <c r="AI201" s="252"/>
      <c r="AJ201" s="252"/>
    </row>
    <row r="202" spans="2:36" ht="12.75" customHeight="1" x14ac:dyDescent="0.3">
      <c r="B202" s="222" t="s">
        <v>379</v>
      </c>
      <c r="C202" s="222" t="s">
        <v>1176</v>
      </c>
      <c r="D202" s="222" t="s">
        <v>373</v>
      </c>
      <c r="E202" s="223">
        <v>1</v>
      </c>
      <c r="F202" s="223">
        <v>1</v>
      </c>
      <c r="G202" s="224">
        <v>128</v>
      </c>
      <c r="H202" s="222">
        <v>30</v>
      </c>
      <c r="I202" s="222">
        <v>6</v>
      </c>
      <c r="J202" s="222">
        <v>4049</v>
      </c>
      <c r="K202" s="222" t="s">
        <v>54</v>
      </c>
      <c r="L202" s="222" t="s">
        <v>1176</v>
      </c>
      <c r="M202" s="222" t="s">
        <v>197</v>
      </c>
      <c r="N202" s="90" t="s">
        <v>197</v>
      </c>
      <c r="O202" s="222"/>
      <c r="Q202" s="208" t="str">
        <f t="shared" si="3"/>
        <v>56/0General Merchandise</v>
      </c>
      <c r="R202" s="204" t="s">
        <v>379</v>
      </c>
      <c r="S202" s="204" t="s">
        <v>373</v>
      </c>
      <c r="T202" s="205">
        <v>4.5808</v>
      </c>
      <c r="U202" s="205">
        <v>6.5601000000000003</v>
      </c>
      <c r="W202" s="252"/>
      <c r="X202" s="252"/>
      <c r="Y202" s="252"/>
      <c r="Z202" s="253"/>
      <c r="AA202" s="253"/>
      <c r="AB202" s="252"/>
      <c r="AC202" s="252"/>
      <c r="AD202" s="252"/>
      <c r="AE202" s="252"/>
      <c r="AF202" s="252"/>
      <c r="AG202" s="252"/>
      <c r="AH202" s="252"/>
      <c r="AI202" s="252"/>
      <c r="AJ202" s="252"/>
    </row>
    <row r="203" spans="2:36" ht="12.75" customHeight="1" x14ac:dyDescent="0.3">
      <c r="B203" s="222" t="s">
        <v>379</v>
      </c>
      <c r="C203" s="222" t="s">
        <v>1176</v>
      </c>
      <c r="D203" s="222" t="s">
        <v>348</v>
      </c>
      <c r="E203" s="223">
        <v>1</v>
      </c>
      <c r="F203" s="223">
        <v>1</v>
      </c>
      <c r="G203" s="224">
        <v>128</v>
      </c>
      <c r="H203" s="222">
        <v>18</v>
      </c>
      <c r="I203" s="222">
        <v>6</v>
      </c>
      <c r="J203" s="222">
        <v>4049</v>
      </c>
      <c r="K203" s="222" t="s">
        <v>54</v>
      </c>
      <c r="L203" s="222" t="s">
        <v>1176</v>
      </c>
      <c r="M203" s="222" t="s">
        <v>197</v>
      </c>
      <c r="N203" s="90" t="s">
        <v>197</v>
      </c>
      <c r="O203" s="222"/>
      <c r="Q203" s="208" t="str">
        <f t="shared" si="3"/>
        <v>56/0Industrial Minerals</v>
      </c>
      <c r="R203" s="204" t="s">
        <v>379</v>
      </c>
      <c r="S203" s="204" t="s">
        <v>348</v>
      </c>
      <c r="T203" s="205">
        <v>4.2066999999999997</v>
      </c>
      <c r="U203" s="205">
        <v>5.9844999999999997</v>
      </c>
      <c r="W203" s="252"/>
      <c r="X203" s="252"/>
      <c r="Y203" s="252"/>
      <c r="Z203" s="253"/>
      <c r="AA203" s="253"/>
      <c r="AB203" s="252"/>
      <c r="AC203" s="252"/>
      <c r="AD203" s="252"/>
      <c r="AE203" s="252"/>
      <c r="AF203" s="252"/>
      <c r="AG203" s="252"/>
      <c r="AH203" s="252"/>
      <c r="AI203" s="252"/>
      <c r="AJ203" s="252"/>
    </row>
    <row r="204" spans="2:36" ht="12.75" customHeight="1" x14ac:dyDescent="0.3">
      <c r="B204" s="222" t="s">
        <v>379</v>
      </c>
      <c r="C204" s="222" t="s">
        <v>1176</v>
      </c>
      <c r="D204" s="222" t="s">
        <v>369</v>
      </c>
      <c r="E204" s="223">
        <v>1</v>
      </c>
      <c r="F204" s="223">
        <v>1</v>
      </c>
      <c r="G204" s="224">
        <v>128</v>
      </c>
      <c r="H204" s="222">
        <v>25</v>
      </c>
      <c r="I204" s="222">
        <v>6</v>
      </c>
      <c r="J204" s="222">
        <v>4049</v>
      </c>
      <c r="K204" s="222" t="s">
        <v>54</v>
      </c>
      <c r="L204" s="222" t="s">
        <v>1176</v>
      </c>
      <c r="M204" s="222" t="s">
        <v>197</v>
      </c>
      <c r="N204" s="90" t="s">
        <v>197</v>
      </c>
      <c r="O204" s="222"/>
      <c r="Q204" s="208" t="str">
        <f t="shared" si="3"/>
        <v>56/0Iron Ore</v>
      </c>
      <c r="R204" s="204" t="s">
        <v>379</v>
      </c>
      <c r="S204" s="204" t="s">
        <v>369</v>
      </c>
      <c r="T204" s="205">
        <v>4.2648000000000001</v>
      </c>
      <c r="U204" s="205">
        <v>6.3102999999999998</v>
      </c>
      <c r="W204" s="252"/>
      <c r="X204" s="252"/>
      <c r="Y204" s="252"/>
      <c r="Z204" s="253"/>
      <c r="AA204" s="253"/>
      <c r="AB204" s="252"/>
      <c r="AC204" s="252"/>
      <c r="AD204" s="252"/>
      <c r="AE204" s="252"/>
      <c r="AF204" s="252"/>
      <c r="AG204" s="252"/>
      <c r="AH204" s="252"/>
      <c r="AI204" s="252"/>
      <c r="AJ204" s="252"/>
    </row>
    <row r="205" spans="2:36" ht="12.75" customHeight="1" x14ac:dyDescent="0.3">
      <c r="B205" s="222" t="s">
        <v>379</v>
      </c>
      <c r="C205" s="222" t="s">
        <v>1176</v>
      </c>
      <c r="D205" s="222" t="s">
        <v>352</v>
      </c>
      <c r="E205" s="223">
        <v>1</v>
      </c>
      <c r="F205" s="223">
        <v>1</v>
      </c>
      <c r="G205" s="224">
        <v>128</v>
      </c>
      <c r="H205" s="222">
        <v>78</v>
      </c>
      <c r="I205" s="222">
        <v>6</v>
      </c>
      <c r="J205" s="222">
        <v>4049</v>
      </c>
      <c r="K205" s="222" t="s">
        <v>54</v>
      </c>
      <c r="L205" s="222" t="s">
        <v>1176</v>
      </c>
      <c r="M205" s="222" t="s">
        <v>197</v>
      </c>
      <c r="N205" s="90" t="s">
        <v>197</v>
      </c>
      <c r="O205" s="222"/>
      <c r="Q205" s="208" t="str">
        <f t="shared" si="3"/>
        <v>56/0Mail and Premium Logistics</v>
      </c>
      <c r="R205" s="204" t="s">
        <v>379</v>
      </c>
      <c r="S205" s="204" t="s">
        <v>352</v>
      </c>
      <c r="T205" s="205">
        <v>6.0862999999999996</v>
      </c>
      <c r="U205" s="205">
        <v>9.5136000000000003</v>
      </c>
      <c r="W205" s="252"/>
      <c r="X205" s="252"/>
      <c r="Y205" s="252"/>
      <c r="Z205" s="253"/>
      <c r="AA205" s="253"/>
      <c r="AB205" s="252"/>
      <c r="AC205" s="252"/>
      <c r="AD205" s="252"/>
      <c r="AE205" s="252"/>
      <c r="AF205" s="252"/>
      <c r="AG205" s="252"/>
      <c r="AH205" s="252"/>
      <c r="AI205" s="252"/>
      <c r="AJ205" s="252"/>
    </row>
    <row r="206" spans="2:36" ht="12.75" customHeight="1" x14ac:dyDescent="0.3">
      <c r="B206" s="222" t="s">
        <v>379</v>
      </c>
      <c r="C206" s="222" t="s">
        <v>1176</v>
      </c>
      <c r="D206" s="222" t="s">
        <v>343</v>
      </c>
      <c r="E206" s="223">
        <v>25115</v>
      </c>
      <c r="F206" s="223">
        <v>3140.473</v>
      </c>
      <c r="G206" s="224">
        <v>128</v>
      </c>
      <c r="H206" s="222">
        <v>25</v>
      </c>
      <c r="I206" s="222">
        <v>6</v>
      </c>
      <c r="J206" s="222">
        <v>4049</v>
      </c>
      <c r="K206" s="222" t="s">
        <v>54</v>
      </c>
      <c r="L206" s="222" t="s">
        <v>1176</v>
      </c>
      <c r="M206" s="222" t="s">
        <v>197</v>
      </c>
      <c r="N206" s="90" t="s">
        <v>197</v>
      </c>
      <c r="O206" s="222"/>
      <c r="Q206" s="208" t="str">
        <f t="shared" si="3"/>
        <v>56/0Other</v>
      </c>
      <c r="R206" s="204" t="s">
        <v>379</v>
      </c>
      <c r="S206" s="204" t="s">
        <v>343</v>
      </c>
      <c r="T206" s="205">
        <v>4.3074000000000003</v>
      </c>
      <c r="U206" s="205">
        <v>6.3102999999999998</v>
      </c>
      <c r="W206" s="252"/>
      <c r="X206" s="252"/>
      <c r="Y206" s="252"/>
      <c r="Z206" s="253"/>
      <c r="AA206" s="253"/>
      <c r="AB206" s="252"/>
      <c r="AC206" s="252"/>
      <c r="AD206" s="252"/>
      <c r="AE206" s="252"/>
      <c r="AF206" s="252"/>
      <c r="AG206" s="252"/>
      <c r="AH206" s="252"/>
      <c r="AI206" s="252"/>
      <c r="AJ206" s="252"/>
    </row>
    <row r="207" spans="2:36" ht="12.75" customHeight="1" x14ac:dyDescent="0.3">
      <c r="B207" s="222" t="s">
        <v>379</v>
      </c>
      <c r="C207" s="222" t="s">
        <v>1176</v>
      </c>
      <c r="D207" s="222" t="s">
        <v>359</v>
      </c>
      <c r="E207" s="223">
        <v>3733</v>
      </c>
      <c r="F207" s="223">
        <v>466.649</v>
      </c>
      <c r="G207" s="224">
        <v>128</v>
      </c>
      <c r="H207" s="222">
        <v>23</v>
      </c>
      <c r="I207" s="222">
        <v>6</v>
      </c>
      <c r="J207" s="222">
        <v>4049</v>
      </c>
      <c r="K207" s="222" t="s">
        <v>54</v>
      </c>
      <c r="L207" s="222" t="s">
        <v>1176</v>
      </c>
      <c r="M207" s="222" t="s">
        <v>197</v>
      </c>
      <c r="N207" s="90" t="s">
        <v>197</v>
      </c>
      <c r="O207" s="222"/>
      <c r="Q207" s="208" t="str">
        <f t="shared" si="3"/>
        <v>56/0Petroleum</v>
      </c>
      <c r="R207" s="204" t="s">
        <v>379</v>
      </c>
      <c r="S207" s="204" t="s">
        <v>359</v>
      </c>
      <c r="T207" s="205">
        <v>4.2778</v>
      </c>
      <c r="U207" s="205">
        <v>6.2141999999999999</v>
      </c>
      <c r="W207" s="252"/>
      <c r="X207" s="252"/>
      <c r="Y207" s="252"/>
      <c r="Z207" s="253"/>
      <c r="AA207" s="253"/>
      <c r="AB207" s="252"/>
      <c r="AC207" s="252"/>
      <c r="AD207" s="252"/>
      <c r="AE207" s="252"/>
      <c r="AF207" s="252"/>
      <c r="AG207" s="252"/>
      <c r="AH207" s="252"/>
      <c r="AI207" s="252"/>
      <c r="AJ207" s="252"/>
    </row>
    <row r="208" spans="2:36" ht="12.75" customHeight="1" x14ac:dyDescent="0.3">
      <c r="B208" s="222" t="s">
        <v>379</v>
      </c>
      <c r="C208" s="222" t="s">
        <v>1176</v>
      </c>
      <c r="D208" s="222" t="s">
        <v>370</v>
      </c>
      <c r="E208" s="223">
        <v>1</v>
      </c>
      <c r="F208" s="223">
        <v>1</v>
      </c>
      <c r="G208" s="224">
        <v>128</v>
      </c>
      <c r="H208" s="222">
        <v>78</v>
      </c>
      <c r="I208" s="222">
        <v>6</v>
      </c>
      <c r="J208" s="222">
        <v>4049</v>
      </c>
      <c r="K208" s="222" t="s">
        <v>54</v>
      </c>
      <c r="L208" s="222" t="s">
        <v>1176</v>
      </c>
      <c r="M208" s="222" t="s">
        <v>197</v>
      </c>
      <c r="N208" s="90" t="s">
        <v>197</v>
      </c>
      <c r="O208" s="222"/>
      <c r="Q208" s="208" t="str">
        <f t="shared" si="3"/>
        <v>56/0Royal Mail</v>
      </c>
      <c r="R208" s="204" t="s">
        <v>379</v>
      </c>
      <c r="S208" s="204" t="s">
        <v>370</v>
      </c>
      <c r="T208" s="205">
        <v>6.0862999999999996</v>
      </c>
      <c r="U208" s="205">
        <v>9.5136000000000003</v>
      </c>
      <c r="W208" s="252"/>
      <c r="X208" s="252"/>
      <c r="Y208" s="252"/>
      <c r="Z208" s="253"/>
      <c r="AA208" s="253"/>
      <c r="AB208" s="252"/>
      <c r="AC208" s="252"/>
      <c r="AD208" s="252"/>
      <c r="AE208" s="252"/>
      <c r="AF208" s="252"/>
      <c r="AG208" s="252"/>
      <c r="AH208" s="252"/>
      <c r="AI208" s="252"/>
      <c r="AJ208" s="252"/>
    </row>
    <row r="209" spans="2:36" ht="12.75" customHeight="1" x14ac:dyDescent="0.3">
      <c r="B209" s="222" t="s">
        <v>379</v>
      </c>
      <c r="C209" s="222" t="s">
        <v>1176</v>
      </c>
      <c r="D209" s="222" t="s">
        <v>353</v>
      </c>
      <c r="E209" s="223">
        <v>44576</v>
      </c>
      <c r="F209" s="223">
        <v>5572.357</v>
      </c>
      <c r="G209" s="224">
        <v>128</v>
      </c>
      <c r="H209" s="222">
        <v>25</v>
      </c>
      <c r="I209" s="222">
        <v>6</v>
      </c>
      <c r="J209" s="222">
        <v>4049</v>
      </c>
      <c r="K209" s="222" t="s">
        <v>54</v>
      </c>
      <c r="L209" s="222" t="s">
        <v>1176</v>
      </c>
      <c r="M209" s="222" t="s">
        <v>197</v>
      </c>
      <c r="N209" s="90" t="s">
        <v>197</v>
      </c>
      <c r="O209" s="222"/>
      <c r="Q209" s="208" t="str">
        <f t="shared" si="3"/>
        <v>56/0Steel</v>
      </c>
      <c r="R209" s="204" t="s">
        <v>379</v>
      </c>
      <c r="S209" s="204" t="s">
        <v>353</v>
      </c>
      <c r="T209" s="205">
        <v>4.3074000000000003</v>
      </c>
      <c r="U209" s="205">
        <v>6.3102999999999998</v>
      </c>
      <c r="W209" s="252"/>
      <c r="X209" s="252"/>
      <c r="Y209" s="252"/>
      <c r="Z209" s="253"/>
      <c r="AA209" s="253"/>
      <c r="AB209" s="252"/>
      <c r="AC209" s="252"/>
      <c r="AD209" s="252"/>
      <c r="AE209" s="252"/>
      <c r="AF209" s="252"/>
      <c r="AG209" s="252"/>
      <c r="AH209" s="252"/>
      <c r="AI209" s="252"/>
      <c r="AJ209" s="252"/>
    </row>
    <row r="210" spans="2:36" ht="12.75" customHeight="1" x14ac:dyDescent="0.3">
      <c r="B210" s="222" t="s">
        <v>320</v>
      </c>
      <c r="C210" s="222" t="s">
        <v>1176</v>
      </c>
      <c r="D210" s="222" t="s">
        <v>374</v>
      </c>
      <c r="E210" s="223">
        <v>1</v>
      </c>
      <c r="F210" s="223">
        <v>1</v>
      </c>
      <c r="G210" s="224">
        <v>114</v>
      </c>
      <c r="H210" s="222">
        <v>34</v>
      </c>
      <c r="I210" s="222">
        <v>6</v>
      </c>
      <c r="J210" s="222">
        <v>3487</v>
      </c>
      <c r="K210" s="222" t="s">
        <v>54</v>
      </c>
      <c r="L210" s="222" t="s">
        <v>1176</v>
      </c>
      <c r="M210" s="222" t="s">
        <v>197</v>
      </c>
      <c r="N210" s="90" t="s">
        <v>197</v>
      </c>
      <c r="O210" s="222"/>
      <c r="Q210" s="208" t="str">
        <f t="shared" si="3"/>
        <v>57/0Biomass</v>
      </c>
      <c r="R210" s="204" t="s">
        <v>320</v>
      </c>
      <c r="S210" s="204" t="s">
        <v>374</v>
      </c>
      <c r="T210" s="205">
        <v>4.2047999999999996</v>
      </c>
      <c r="U210" s="205">
        <v>6.2336999999999998</v>
      </c>
      <c r="W210" s="252"/>
      <c r="X210" s="252"/>
      <c r="Y210" s="252"/>
      <c r="Z210" s="253"/>
      <c r="AA210" s="253"/>
      <c r="AB210" s="252"/>
      <c r="AC210" s="252"/>
      <c r="AD210" s="252"/>
      <c r="AE210" s="252"/>
      <c r="AF210" s="252"/>
      <c r="AG210" s="252"/>
      <c r="AH210" s="252"/>
      <c r="AI210" s="252"/>
      <c r="AJ210" s="252"/>
    </row>
    <row r="211" spans="2:36" ht="12.75" customHeight="1" x14ac:dyDescent="0.3">
      <c r="B211" s="222" t="s">
        <v>320</v>
      </c>
      <c r="C211" s="222" t="s">
        <v>1176</v>
      </c>
      <c r="D211" s="222" t="s">
        <v>350</v>
      </c>
      <c r="E211" s="223">
        <v>1</v>
      </c>
      <c r="F211" s="223">
        <v>0</v>
      </c>
      <c r="G211" s="224">
        <v>114</v>
      </c>
      <c r="H211" s="222">
        <v>16</v>
      </c>
      <c r="I211" s="222">
        <v>6</v>
      </c>
      <c r="J211" s="222">
        <v>3487</v>
      </c>
      <c r="K211" s="222" t="s">
        <v>54</v>
      </c>
      <c r="L211" s="222" t="s">
        <v>1176</v>
      </c>
      <c r="M211" s="222" t="s">
        <v>197</v>
      </c>
      <c r="N211" s="90" t="s">
        <v>197</v>
      </c>
      <c r="O211" s="222"/>
      <c r="Q211" s="208" t="str">
        <f t="shared" si="3"/>
        <v>57/0Chemicals</v>
      </c>
      <c r="R211" s="204" t="s">
        <v>320</v>
      </c>
      <c r="S211" s="204" t="s">
        <v>350</v>
      </c>
      <c r="T211" s="205">
        <v>3.9841000000000002</v>
      </c>
      <c r="U211" s="205">
        <v>5.5266000000000002</v>
      </c>
      <c r="W211" s="252"/>
      <c r="X211" s="252"/>
      <c r="Y211" s="252"/>
      <c r="Z211" s="253"/>
      <c r="AA211" s="253"/>
      <c r="AB211" s="252"/>
      <c r="AC211" s="252"/>
      <c r="AD211" s="252"/>
      <c r="AE211" s="252"/>
      <c r="AF211" s="252"/>
      <c r="AG211" s="252"/>
      <c r="AH211" s="252"/>
      <c r="AI211" s="252"/>
      <c r="AJ211" s="252"/>
    </row>
    <row r="212" spans="2:36" ht="12.75" customHeight="1" x14ac:dyDescent="0.3">
      <c r="B212" s="222" t="s">
        <v>320</v>
      </c>
      <c r="C212" s="222" t="s">
        <v>1176</v>
      </c>
      <c r="D212" s="222" t="s">
        <v>347</v>
      </c>
      <c r="E212" s="223">
        <v>1</v>
      </c>
      <c r="F212" s="223">
        <v>1</v>
      </c>
      <c r="G212" s="224">
        <v>114</v>
      </c>
      <c r="H212" s="222">
        <v>24</v>
      </c>
      <c r="I212" s="222">
        <v>6</v>
      </c>
      <c r="J212" s="222">
        <v>3487</v>
      </c>
      <c r="K212" s="222" t="s">
        <v>54</v>
      </c>
      <c r="L212" s="222" t="s">
        <v>1176</v>
      </c>
      <c r="M212" s="222" t="s">
        <v>197</v>
      </c>
      <c r="N212" s="90" t="s">
        <v>197</v>
      </c>
      <c r="O212" s="222"/>
      <c r="Q212" s="208" t="str">
        <f t="shared" si="3"/>
        <v>57/0Coal ESI</v>
      </c>
      <c r="R212" s="204" t="s">
        <v>320</v>
      </c>
      <c r="S212" s="204" t="s">
        <v>347</v>
      </c>
      <c r="T212" s="205">
        <v>4.0423999999999998</v>
      </c>
      <c r="U212" s="205">
        <v>5.8247999999999998</v>
      </c>
      <c r="W212" s="252"/>
      <c r="X212" s="252"/>
      <c r="Y212" s="252"/>
      <c r="Z212" s="253"/>
      <c r="AA212" s="253"/>
      <c r="AB212" s="252"/>
      <c r="AC212" s="252"/>
      <c r="AD212" s="252"/>
      <c r="AE212" s="252"/>
      <c r="AF212" s="252"/>
      <c r="AG212" s="252"/>
      <c r="AH212" s="252"/>
      <c r="AI212" s="252"/>
      <c r="AJ212" s="252"/>
    </row>
    <row r="213" spans="2:36" ht="12.75" customHeight="1" x14ac:dyDescent="0.3">
      <c r="B213" s="222" t="s">
        <v>320</v>
      </c>
      <c r="C213" s="222" t="s">
        <v>1176</v>
      </c>
      <c r="D213" s="222" t="s">
        <v>364</v>
      </c>
      <c r="E213" s="223">
        <v>1</v>
      </c>
      <c r="F213" s="223">
        <v>1</v>
      </c>
      <c r="G213" s="224">
        <v>114</v>
      </c>
      <c r="H213" s="222">
        <v>25</v>
      </c>
      <c r="I213" s="222">
        <v>6</v>
      </c>
      <c r="J213" s="222">
        <v>3487</v>
      </c>
      <c r="K213" s="222" t="s">
        <v>54</v>
      </c>
      <c r="L213" s="222" t="s">
        <v>1176</v>
      </c>
      <c r="M213" s="222" t="s">
        <v>197</v>
      </c>
      <c r="N213" s="90" t="s">
        <v>197</v>
      </c>
      <c r="O213" s="222"/>
      <c r="Q213" s="208" t="str">
        <f t="shared" si="3"/>
        <v>57/0Coal Other</v>
      </c>
      <c r="R213" s="204" t="s">
        <v>320</v>
      </c>
      <c r="S213" s="204" t="s">
        <v>364</v>
      </c>
      <c r="T213" s="205">
        <v>4.0899000000000001</v>
      </c>
      <c r="U213" s="205">
        <v>5.8639999999999999</v>
      </c>
      <c r="W213" s="252"/>
      <c r="X213" s="252"/>
      <c r="Y213" s="252"/>
      <c r="Z213" s="253"/>
      <c r="AA213" s="253"/>
      <c r="AB213" s="252"/>
      <c r="AC213" s="252"/>
      <c r="AD213" s="252"/>
      <c r="AE213" s="252"/>
      <c r="AF213" s="252"/>
      <c r="AG213" s="252"/>
      <c r="AH213" s="252"/>
      <c r="AI213" s="252"/>
      <c r="AJ213" s="252"/>
    </row>
    <row r="214" spans="2:36" ht="12.75" customHeight="1" x14ac:dyDescent="0.3">
      <c r="B214" s="222" t="s">
        <v>320</v>
      </c>
      <c r="C214" s="222" t="s">
        <v>1176</v>
      </c>
      <c r="D214" s="222" t="s">
        <v>345</v>
      </c>
      <c r="E214" s="223">
        <v>1</v>
      </c>
      <c r="F214" s="223">
        <v>1</v>
      </c>
      <c r="G214" s="224">
        <v>114</v>
      </c>
      <c r="H214" s="222">
        <v>29</v>
      </c>
      <c r="I214" s="222">
        <v>6</v>
      </c>
      <c r="J214" s="222">
        <v>3487</v>
      </c>
      <c r="K214" s="222" t="s">
        <v>54</v>
      </c>
      <c r="L214" s="222" t="s">
        <v>1176</v>
      </c>
      <c r="M214" s="222" t="s">
        <v>197</v>
      </c>
      <c r="N214" s="90" t="s">
        <v>197</v>
      </c>
      <c r="O214" s="222"/>
      <c r="Q214" s="208" t="str">
        <f t="shared" si="3"/>
        <v>57/0Construction Materials</v>
      </c>
      <c r="R214" s="204" t="s">
        <v>320</v>
      </c>
      <c r="S214" s="204" t="s">
        <v>345</v>
      </c>
      <c r="T214" s="205">
        <v>4.1398999999999999</v>
      </c>
      <c r="U214" s="205">
        <v>6.0247000000000002</v>
      </c>
      <c r="W214" s="252"/>
      <c r="X214" s="252"/>
      <c r="Y214" s="252"/>
      <c r="Z214" s="253"/>
      <c r="AA214" s="253"/>
      <c r="AB214" s="252"/>
      <c r="AC214" s="252"/>
      <c r="AD214" s="252"/>
      <c r="AE214" s="252"/>
      <c r="AF214" s="252"/>
      <c r="AG214" s="252"/>
      <c r="AH214" s="252"/>
      <c r="AI214" s="252"/>
      <c r="AJ214" s="252"/>
    </row>
    <row r="215" spans="2:36" ht="12.75" customHeight="1" x14ac:dyDescent="0.3">
      <c r="B215" s="222" t="s">
        <v>320</v>
      </c>
      <c r="C215" s="222" t="s">
        <v>1176</v>
      </c>
      <c r="D215" s="222" t="s">
        <v>355</v>
      </c>
      <c r="E215" s="223">
        <v>1</v>
      </c>
      <c r="F215" s="223">
        <v>1</v>
      </c>
      <c r="G215" s="224">
        <v>114</v>
      </c>
      <c r="H215" s="222">
        <v>25</v>
      </c>
      <c r="I215" s="222">
        <v>6</v>
      </c>
      <c r="J215" s="222">
        <v>3487</v>
      </c>
      <c r="K215" s="222" t="s">
        <v>54</v>
      </c>
      <c r="L215" s="222" t="s">
        <v>1176</v>
      </c>
      <c r="M215" s="222" t="s">
        <v>197</v>
      </c>
      <c r="N215" s="90" t="s">
        <v>197</v>
      </c>
      <c r="O215" s="222"/>
      <c r="Q215" s="208" t="str">
        <f t="shared" si="3"/>
        <v>57/0Domestic Automotive</v>
      </c>
      <c r="R215" s="204" t="s">
        <v>320</v>
      </c>
      <c r="S215" s="204" t="s">
        <v>355</v>
      </c>
      <c r="T215" s="205">
        <v>4.2865000000000002</v>
      </c>
      <c r="U215" s="205">
        <v>5.8639999999999999</v>
      </c>
      <c r="W215" s="252"/>
      <c r="X215" s="252"/>
      <c r="Y215" s="252"/>
      <c r="Z215" s="253"/>
      <c r="AA215" s="253"/>
      <c r="AB215" s="252"/>
      <c r="AC215" s="252"/>
      <c r="AD215" s="252"/>
      <c r="AE215" s="252"/>
      <c r="AF215" s="252"/>
      <c r="AG215" s="252"/>
      <c r="AH215" s="252"/>
      <c r="AI215" s="252"/>
      <c r="AJ215" s="252"/>
    </row>
    <row r="216" spans="2:36" ht="12.75" customHeight="1" x14ac:dyDescent="0.3">
      <c r="B216" s="222" t="s">
        <v>320</v>
      </c>
      <c r="C216" s="222" t="s">
        <v>1176</v>
      </c>
      <c r="D216" s="222" t="s">
        <v>351</v>
      </c>
      <c r="E216" s="223">
        <v>1</v>
      </c>
      <c r="F216" s="223">
        <v>1</v>
      </c>
      <c r="G216" s="224">
        <v>114</v>
      </c>
      <c r="H216" s="222">
        <v>33</v>
      </c>
      <c r="I216" s="222">
        <v>6</v>
      </c>
      <c r="J216" s="222">
        <v>3487</v>
      </c>
      <c r="K216" s="222" t="s">
        <v>54</v>
      </c>
      <c r="L216" s="222" t="s">
        <v>1176</v>
      </c>
      <c r="M216" s="222" t="s">
        <v>197</v>
      </c>
      <c r="N216" s="90" t="s">
        <v>197</v>
      </c>
      <c r="O216" s="222"/>
      <c r="Q216" s="208" t="str">
        <f t="shared" si="3"/>
        <v>57/0Domestic Intermodal</v>
      </c>
      <c r="R216" s="204" t="s">
        <v>320</v>
      </c>
      <c r="S216" s="204" t="s">
        <v>351</v>
      </c>
      <c r="T216" s="205">
        <v>4.3882000000000003</v>
      </c>
      <c r="U216" s="205">
        <v>6.1912000000000003</v>
      </c>
      <c r="W216" s="252"/>
      <c r="X216" s="252"/>
      <c r="Y216" s="252"/>
      <c r="Z216" s="253"/>
      <c r="AA216" s="253"/>
      <c r="AB216" s="252"/>
      <c r="AC216" s="252"/>
      <c r="AD216" s="252"/>
      <c r="AE216" s="252"/>
      <c r="AF216" s="252"/>
      <c r="AG216" s="252"/>
      <c r="AH216" s="252"/>
      <c r="AI216" s="252"/>
      <c r="AJ216" s="252"/>
    </row>
    <row r="217" spans="2:36" ht="12.75" customHeight="1" x14ac:dyDescent="0.3">
      <c r="B217" s="222" t="s">
        <v>320</v>
      </c>
      <c r="C217" s="222" t="s">
        <v>1176</v>
      </c>
      <c r="D217" s="222" t="s">
        <v>371</v>
      </c>
      <c r="E217" s="223">
        <v>1</v>
      </c>
      <c r="F217" s="223">
        <v>1</v>
      </c>
      <c r="G217" s="224">
        <v>114</v>
      </c>
      <c r="H217" s="222">
        <v>24</v>
      </c>
      <c r="I217" s="222">
        <v>6</v>
      </c>
      <c r="J217" s="222">
        <v>3487</v>
      </c>
      <c r="K217" s="222" t="s">
        <v>54</v>
      </c>
      <c r="L217" s="222" t="s">
        <v>1176</v>
      </c>
      <c r="M217" s="222" t="s">
        <v>197</v>
      </c>
      <c r="N217" s="90" t="s">
        <v>197</v>
      </c>
      <c r="O217" s="222"/>
      <c r="Q217" s="208" t="str">
        <f t="shared" si="3"/>
        <v>57/0Domestic Waste</v>
      </c>
      <c r="R217" s="204" t="s">
        <v>320</v>
      </c>
      <c r="S217" s="204" t="s">
        <v>371</v>
      </c>
      <c r="T217" s="205">
        <v>4.2397999999999998</v>
      </c>
      <c r="U217" s="205">
        <v>5.8247999999999998</v>
      </c>
      <c r="W217" s="252"/>
      <c r="X217" s="252"/>
      <c r="Y217" s="252"/>
      <c r="Z217" s="253"/>
      <c r="AA217" s="253"/>
      <c r="AB217" s="252"/>
      <c r="AC217" s="252"/>
      <c r="AD217" s="252"/>
      <c r="AE217" s="252"/>
      <c r="AF217" s="252"/>
      <c r="AG217" s="252"/>
      <c r="AH217" s="252"/>
      <c r="AI217" s="252"/>
      <c r="AJ217" s="252"/>
    </row>
    <row r="218" spans="2:36" ht="12.75" customHeight="1" x14ac:dyDescent="0.3">
      <c r="B218" s="222" t="s">
        <v>320</v>
      </c>
      <c r="C218" s="222" t="s">
        <v>1176</v>
      </c>
      <c r="D218" s="222" t="s">
        <v>356</v>
      </c>
      <c r="E218" s="223">
        <v>1</v>
      </c>
      <c r="F218" s="223">
        <v>1</v>
      </c>
      <c r="G218" s="224">
        <v>114</v>
      </c>
      <c r="H218" s="222">
        <v>27</v>
      </c>
      <c r="I218" s="222">
        <v>6</v>
      </c>
      <c r="J218" s="222">
        <v>3487</v>
      </c>
      <c r="K218" s="222" t="s">
        <v>54</v>
      </c>
      <c r="L218" s="222" t="s">
        <v>1176</v>
      </c>
      <c r="M218" s="222" t="s">
        <v>197</v>
      </c>
      <c r="N218" s="90" t="s">
        <v>197</v>
      </c>
      <c r="O218" s="222"/>
      <c r="Q218" s="208" t="str">
        <f t="shared" si="3"/>
        <v>57/0Enterprise</v>
      </c>
      <c r="R218" s="204" t="s">
        <v>320</v>
      </c>
      <c r="S218" s="204" t="s">
        <v>356</v>
      </c>
      <c r="T218" s="205">
        <v>4.2769000000000004</v>
      </c>
      <c r="U218" s="205">
        <v>5.9436</v>
      </c>
      <c r="W218" s="252"/>
      <c r="X218" s="252"/>
      <c r="Y218" s="252"/>
      <c r="Z218" s="253"/>
      <c r="AA218" s="253"/>
      <c r="AB218" s="252"/>
      <c r="AC218" s="252"/>
      <c r="AD218" s="252"/>
      <c r="AE218" s="252"/>
      <c r="AF218" s="252"/>
      <c r="AG218" s="252"/>
      <c r="AH218" s="252"/>
      <c r="AI218" s="252"/>
      <c r="AJ218" s="252"/>
    </row>
    <row r="219" spans="2:36" ht="12.75" customHeight="1" x14ac:dyDescent="0.3">
      <c r="B219" s="222" t="s">
        <v>320</v>
      </c>
      <c r="C219" s="222" t="s">
        <v>1176</v>
      </c>
      <c r="D219" s="222" t="s">
        <v>367</v>
      </c>
      <c r="E219" s="223">
        <v>1</v>
      </c>
      <c r="F219" s="223">
        <v>1</v>
      </c>
      <c r="G219" s="224">
        <v>114</v>
      </c>
      <c r="H219" s="222">
        <v>31</v>
      </c>
      <c r="I219" s="222">
        <v>6</v>
      </c>
      <c r="J219" s="222">
        <v>3487</v>
      </c>
      <c r="K219" s="222" t="s">
        <v>54</v>
      </c>
      <c r="L219" s="222" t="s">
        <v>1176</v>
      </c>
      <c r="M219" s="222" t="s">
        <v>197</v>
      </c>
      <c r="N219" s="90" t="s">
        <v>197</v>
      </c>
      <c r="O219" s="222"/>
      <c r="Q219" s="208" t="str">
        <f t="shared" si="3"/>
        <v>57/0European Automotive</v>
      </c>
      <c r="R219" s="204" t="s">
        <v>320</v>
      </c>
      <c r="S219" s="204" t="s">
        <v>367</v>
      </c>
      <c r="T219" s="205">
        <v>4.3620999999999999</v>
      </c>
      <c r="U219" s="205">
        <v>6.1071999999999997</v>
      </c>
      <c r="W219" s="252"/>
      <c r="X219" s="252"/>
      <c r="Y219" s="252"/>
      <c r="Z219" s="253"/>
      <c r="AA219" s="253"/>
      <c r="AB219" s="252"/>
      <c r="AC219" s="252"/>
      <c r="AD219" s="252"/>
      <c r="AE219" s="252"/>
      <c r="AF219" s="252"/>
      <c r="AG219" s="252"/>
      <c r="AH219" s="252"/>
      <c r="AI219" s="252"/>
      <c r="AJ219" s="252"/>
    </row>
    <row r="220" spans="2:36" ht="12.75" customHeight="1" x14ac:dyDescent="0.3">
      <c r="B220" s="222" t="s">
        <v>320</v>
      </c>
      <c r="C220" s="222" t="s">
        <v>1176</v>
      </c>
      <c r="D220" s="222" t="s">
        <v>372</v>
      </c>
      <c r="E220" s="223">
        <v>1</v>
      </c>
      <c r="F220" s="223">
        <v>1</v>
      </c>
      <c r="G220" s="224">
        <v>114</v>
      </c>
      <c r="H220" s="222">
        <v>31</v>
      </c>
      <c r="I220" s="222">
        <v>6</v>
      </c>
      <c r="J220" s="222">
        <v>3487</v>
      </c>
      <c r="K220" s="222" t="s">
        <v>54</v>
      </c>
      <c r="L220" s="222" t="s">
        <v>1176</v>
      </c>
      <c r="M220" s="222" t="s">
        <v>197</v>
      </c>
      <c r="N220" s="90" t="s">
        <v>197</v>
      </c>
      <c r="O220" s="222"/>
      <c r="Q220" s="208" t="str">
        <f t="shared" si="3"/>
        <v>57/0European Conventional</v>
      </c>
      <c r="R220" s="204" t="s">
        <v>320</v>
      </c>
      <c r="S220" s="204" t="s">
        <v>372</v>
      </c>
      <c r="T220" s="205">
        <v>4.3277000000000001</v>
      </c>
      <c r="U220" s="205">
        <v>6.1071999999999997</v>
      </c>
      <c r="W220" s="252"/>
      <c r="X220" s="252"/>
      <c r="Y220" s="252"/>
      <c r="Z220" s="253"/>
      <c r="AA220" s="253"/>
      <c r="AB220" s="252"/>
      <c r="AC220" s="252"/>
      <c r="AD220" s="252"/>
      <c r="AE220" s="252"/>
      <c r="AF220" s="252"/>
      <c r="AG220" s="252"/>
      <c r="AH220" s="252"/>
      <c r="AI220" s="252"/>
      <c r="AJ220" s="252"/>
    </row>
    <row r="221" spans="2:36" ht="12.75" customHeight="1" x14ac:dyDescent="0.3">
      <c r="B221" s="222" t="s">
        <v>320</v>
      </c>
      <c r="C221" s="222" t="s">
        <v>1176</v>
      </c>
      <c r="D221" s="222" t="s">
        <v>368</v>
      </c>
      <c r="E221" s="223">
        <v>1</v>
      </c>
      <c r="F221" s="223">
        <v>1</v>
      </c>
      <c r="G221" s="224">
        <v>114</v>
      </c>
      <c r="H221" s="222">
        <v>38</v>
      </c>
      <c r="I221" s="222">
        <v>6</v>
      </c>
      <c r="J221" s="222">
        <v>3487</v>
      </c>
      <c r="K221" s="222" t="s">
        <v>54</v>
      </c>
      <c r="L221" s="222" t="s">
        <v>1176</v>
      </c>
      <c r="M221" s="222" t="s">
        <v>197</v>
      </c>
      <c r="N221" s="90" t="s">
        <v>197</v>
      </c>
      <c r="O221" s="222"/>
      <c r="Q221" s="208" t="str">
        <f t="shared" si="3"/>
        <v>57/0European Intermodal</v>
      </c>
      <c r="R221" s="204" t="s">
        <v>320</v>
      </c>
      <c r="S221" s="204" t="s">
        <v>368</v>
      </c>
      <c r="T221" s="205">
        <v>4.4550000000000001</v>
      </c>
      <c r="U221" s="205">
        <v>6.4071999999999996</v>
      </c>
      <c r="W221" s="252"/>
      <c r="X221" s="252"/>
      <c r="Y221" s="252"/>
      <c r="Z221" s="253"/>
      <c r="AA221" s="253"/>
      <c r="AB221" s="252"/>
      <c r="AC221" s="252"/>
      <c r="AD221" s="252"/>
      <c r="AE221" s="252"/>
      <c r="AF221" s="252"/>
      <c r="AG221" s="252"/>
      <c r="AH221" s="252"/>
      <c r="AI221" s="252"/>
      <c r="AJ221" s="252"/>
    </row>
    <row r="222" spans="2:36" ht="12.75" customHeight="1" x14ac:dyDescent="0.3">
      <c r="B222" s="222" t="s">
        <v>320</v>
      </c>
      <c r="C222" s="222" t="s">
        <v>1176</v>
      </c>
      <c r="D222" s="222" t="s">
        <v>373</v>
      </c>
      <c r="E222" s="223">
        <v>1</v>
      </c>
      <c r="F222" s="223">
        <v>1</v>
      </c>
      <c r="G222" s="224">
        <v>114</v>
      </c>
      <c r="H222" s="222">
        <v>30</v>
      </c>
      <c r="I222" s="222">
        <v>6</v>
      </c>
      <c r="J222" s="222">
        <v>3487</v>
      </c>
      <c r="K222" s="222" t="s">
        <v>54</v>
      </c>
      <c r="L222" s="222" t="s">
        <v>1176</v>
      </c>
      <c r="M222" s="222" t="s">
        <v>197</v>
      </c>
      <c r="N222" s="90" t="s">
        <v>197</v>
      </c>
      <c r="O222" s="222"/>
      <c r="Q222" s="208" t="str">
        <f t="shared" si="3"/>
        <v>57/0General Merchandise</v>
      </c>
      <c r="R222" s="204" t="s">
        <v>320</v>
      </c>
      <c r="S222" s="204" t="s">
        <v>373</v>
      </c>
      <c r="T222" s="205">
        <v>4.3148999999999997</v>
      </c>
      <c r="U222" s="205">
        <v>6.0658000000000003</v>
      </c>
      <c r="W222" s="252"/>
      <c r="X222" s="252"/>
      <c r="Y222" s="252"/>
      <c r="Z222" s="253"/>
      <c r="AA222" s="253"/>
      <c r="AB222" s="252"/>
      <c r="AC222" s="252"/>
      <c r="AD222" s="252"/>
      <c r="AE222" s="252"/>
      <c r="AF222" s="252"/>
      <c r="AG222" s="252"/>
      <c r="AH222" s="252"/>
      <c r="AI222" s="252"/>
      <c r="AJ222" s="252"/>
    </row>
    <row r="223" spans="2:36" ht="12.75" customHeight="1" x14ac:dyDescent="0.3">
      <c r="B223" s="222" t="s">
        <v>320</v>
      </c>
      <c r="C223" s="222" t="s">
        <v>1176</v>
      </c>
      <c r="D223" s="222" t="s">
        <v>348</v>
      </c>
      <c r="E223" s="223">
        <v>1</v>
      </c>
      <c r="F223" s="223">
        <v>1</v>
      </c>
      <c r="G223" s="224">
        <v>114</v>
      </c>
      <c r="H223" s="222">
        <v>18</v>
      </c>
      <c r="I223" s="222">
        <v>6</v>
      </c>
      <c r="J223" s="222">
        <v>3487</v>
      </c>
      <c r="K223" s="222" t="s">
        <v>54</v>
      </c>
      <c r="L223" s="222" t="s">
        <v>1176</v>
      </c>
      <c r="M223" s="222" t="s">
        <v>197</v>
      </c>
      <c r="N223" s="90" t="s">
        <v>197</v>
      </c>
      <c r="O223" s="222"/>
      <c r="Q223" s="208" t="str">
        <f t="shared" si="3"/>
        <v>57/0Industrial Minerals</v>
      </c>
      <c r="R223" s="204" t="s">
        <v>320</v>
      </c>
      <c r="S223" s="204" t="s">
        <v>348</v>
      </c>
      <c r="T223" s="205">
        <v>4.0067000000000004</v>
      </c>
      <c r="U223" s="205">
        <v>5.5983999999999998</v>
      </c>
      <c r="W223" s="252"/>
      <c r="X223" s="252"/>
      <c r="Y223" s="252"/>
      <c r="Z223" s="253"/>
      <c r="AA223" s="253"/>
      <c r="AB223" s="252"/>
      <c r="AC223" s="252"/>
      <c r="AD223" s="252"/>
      <c r="AE223" s="252"/>
      <c r="AF223" s="252"/>
      <c r="AG223" s="252"/>
      <c r="AH223" s="252"/>
      <c r="AI223" s="252"/>
      <c r="AJ223" s="252"/>
    </row>
    <row r="224" spans="2:36" ht="12.75" customHeight="1" x14ac:dyDescent="0.3">
      <c r="B224" s="222" t="s">
        <v>320</v>
      </c>
      <c r="C224" s="222" t="s">
        <v>1176</v>
      </c>
      <c r="D224" s="222" t="s">
        <v>369</v>
      </c>
      <c r="E224" s="223">
        <v>1</v>
      </c>
      <c r="F224" s="223">
        <v>1</v>
      </c>
      <c r="G224" s="224">
        <v>114</v>
      </c>
      <c r="H224" s="222">
        <v>25</v>
      </c>
      <c r="I224" s="222">
        <v>6</v>
      </c>
      <c r="J224" s="222">
        <v>3487</v>
      </c>
      <c r="K224" s="222" t="s">
        <v>54</v>
      </c>
      <c r="L224" s="222" t="s">
        <v>1176</v>
      </c>
      <c r="M224" s="222" t="s">
        <v>197</v>
      </c>
      <c r="N224" s="90" t="s">
        <v>197</v>
      </c>
      <c r="O224" s="222"/>
      <c r="Q224" s="208" t="str">
        <f t="shared" si="3"/>
        <v>57/0Iron Ore</v>
      </c>
      <c r="R224" s="204" t="s">
        <v>320</v>
      </c>
      <c r="S224" s="204" t="s">
        <v>369</v>
      </c>
      <c r="T224" s="205">
        <v>4.0545999999999998</v>
      </c>
      <c r="U224" s="205">
        <v>5.8639999999999999</v>
      </c>
      <c r="W224" s="252"/>
      <c r="X224" s="252"/>
      <c r="Y224" s="252"/>
      <c r="Z224" s="253"/>
      <c r="AA224" s="253"/>
      <c r="AB224" s="252"/>
      <c r="AC224" s="252"/>
      <c r="AD224" s="252"/>
      <c r="AE224" s="252"/>
      <c r="AF224" s="252"/>
      <c r="AG224" s="252"/>
      <c r="AH224" s="252"/>
      <c r="AI224" s="252"/>
      <c r="AJ224" s="252"/>
    </row>
    <row r="225" spans="2:36" ht="12.75" customHeight="1" x14ac:dyDescent="0.3">
      <c r="B225" s="222" t="s">
        <v>320</v>
      </c>
      <c r="C225" s="222" t="s">
        <v>1176</v>
      </c>
      <c r="D225" s="222" t="s">
        <v>352</v>
      </c>
      <c r="E225" s="223">
        <v>1</v>
      </c>
      <c r="F225" s="223">
        <v>1</v>
      </c>
      <c r="G225" s="224">
        <v>114</v>
      </c>
      <c r="H225" s="222">
        <v>78</v>
      </c>
      <c r="I225" s="222">
        <v>6</v>
      </c>
      <c r="J225" s="222">
        <v>3487</v>
      </c>
      <c r="K225" s="222" t="s">
        <v>54</v>
      </c>
      <c r="L225" s="222" t="s">
        <v>1176</v>
      </c>
      <c r="M225" s="222" t="s">
        <v>197</v>
      </c>
      <c r="N225" s="90" t="s">
        <v>197</v>
      </c>
      <c r="O225" s="222"/>
      <c r="Q225" s="208" t="str">
        <f t="shared" si="3"/>
        <v>57/0Mail and Premium Logistics</v>
      </c>
      <c r="R225" s="204" t="s">
        <v>320</v>
      </c>
      <c r="S225" s="204" t="s">
        <v>352</v>
      </c>
      <c r="T225" s="205">
        <v>5.5232999999999999</v>
      </c>
      <c r="U225" s="205">
        <v>8.3948999999999998</v>
      </c>
      <c r="W225" s="252"/>
      <c r="X225" s="252"/>
      <c r="Y225" s="252"/>
      <c r="Z225" s="253"/>
      <c r="AA225" s="253"/>
      <c r="AB225" s="252"/>
      <c r="AC225" s="252"/>
      <c r="AD225" s="252"/>
      <c r="AE225" s="252"/>
      <c r="AF225" s="252"/>
      <c r="AG225" s="252"/>
      <c r="AH225" s="252"/>
      <c r="AI225" s="252"/>
      <c r="AJ225" s="252"/>
    </row>
    <row r="226" spans="2:36" ht="12.75" customHeight="1" x14ac:dyDescent="0.3">
      <c r="B226" s="222" t="s">
        <v>320</v>
      </c>
      <c r="C226" s="222" t="s">
        <v>1176</v>
      </c>
      <c r="D226" s="222" t="s">
        <v>343</v>
      </c>
      <c r="E226" s="223">
        <v>20404</v>
      </c>
      <c r="F226" s="223">
        <v>2326.056</v>
      </c>
      <c r="G226" s="224">
        <v>114</v>
      </c>
      <c r="H226" s="222">
        <v>25</v>
      </c>
      <c r="I226" s="222">
        <v>6</v>
      </c>
      <c r="J226" s="222">
        <v>3487</v>
      </c>
      <c r="K226" s="222" t="s">
        <v>54</v>
      </c>
      <c r="L226" s="222" t="s">
        <v>1176</v>
      </c>
      <c r="M226" s="222" t="s">
        <v>197</v>
      </c>
      <c r="N226" s="90" t="s">
        <v>197</v>
      </c>
      <c r="O226" s="222"/>
      <c r="Q226" s="208" t="str">
        <f t="shared" si="3"/>
        <v>57/0Other</v>
      </c>
      <c r="R226" s="204" t="s">
        <v>320</v>
      </c>
      <c r="S226" s="204" t="s">
        <v>343</v>
      </c>
      <c r="T226" s="205">
        <v>4.0899000000000001</v>
      </c>
      <c r="U226" s="205">
        <v>5.8639999999999999</v>
      </c>
      <c r="W226" s="252"/>
      <c r="X226" s="252"/>
      <c r="Y226" s="252"/>
      <c r="Z226" s="253"/>
      <c r="AA226" s="253"/>
      <c r="AB226" s="252"/>
      <c r="AC226" s="252"/>
      <c r="AD226" s="252"/>
      <c r="AE226" s="252"/>
      <c r="AF226" s="252"/>
      <c r="AG226" s="252"/>
      <c r="AH226" s="252"/>
      <c r="AI226" s="252"/>
      <c r="AJ226" s="252"/>
    </row>
    <row r="227" spans="2:36" ht="12.75" customHeight="1" x14ac:dyDescent="0.3">
      <c r="B227" s="222" t="s">
        <v>320</v>
      </c>
      <c r="C227" s="222" t="s">
        <v>1176</v>
      </c>
      <c r="D227" s="222" t="s">
        <v>359</v>
      </c>
      <c r="E227" s="223">
        <v>1</v>
      </c>
      <c r="F227" s="223">
        <v>1</v>
      </c>
      <c r="G227" s="224">
        <v>114</v>
      </c>
      <c r="H227" s="222">
        <v>23</v>
      </c>
      <c r="I227" s="222">
        <v>6</v>
      </c>
      <c r="J227" s="222">
        <v>3487</v>
      </c>
      <c r="K227" s="222" t="s">
        <v>54</v>
      </c>
      <c r="L227" s="222" t="s">
        <v>1176</v>
      </c>
      <c r="M227" s="222" t="s">
        <v>197</v>
      </c>
      <c r="N227" s="90" t="s">
        <v>197</v>
      </c>
      <c r="O227" s="222"/>
      <c r="Q227" s="208" t="str">
        <f t="shared" si="3"/>
        <v>57/0Petroleum</v>
      </c>
      <c r="R227" s="204" t="s">
        <v>320</v>
      </c>
      <c r="S227" s="204" t="s">
        <v>359</v>
      </c>
      <c r="T227" s="205">
        <v>4.0655000000000001</v>
      </c>
      <c r="U227" s="205">
        <v>5.7859999999999996</v>
      </c>
      <c r="W227" s="252"/>
      <c r="X227" s="252"/>
      <c r="Y227" s="252"/>
      <c r="Z227" s="253"/>
      <c r="AA227" s="253"/>
      <c r="AB227" s="252"/>
      <c r="AC227" s="252"/>
      <c r="AD227" s="252"/>
      <c r="AE227" s="252"/>
      <c r="AF227" s="252"/>
      <c r="AG227" s="252"/>
      <c r="AH227" s="252"/>
      <c r="AI227" s="252"/>
      <c r="AJ227" s="252"/>
    </row>
    <row r="228" spans="2:36" ht="12.75" customHeight="1" x14ac:dyDescent="0.3">
      <c r="B228" s="222" t="s">
        <v>320</v>
      </c>
      <c r="C228" s="222" t="s">
        <v>1176</v>
      </c>
      <c r="D228" s="222" t="s">
        <v>370</v>
      </c>
      <c r="E228" s="223">
        <v>1</v>
      </c>
      <c r="F228" s="223">
        <v>1</v>
      </c>
      <c r="G228" s="224">
        <v>114</v>
      </c>
      <c r="H228" s="222">
        <v>78</v>
      </c>
      <c r="I228" s="222">
        <v>6</v>
      </c>
      <c r="J228" s="222">
        <v>3487</v>
      </c>
      <c r="K228" s="222" t="s">
        <v>54</v>
      </c>
      <c r="L228" s="222" t="s">
        <v>1176</v>
      </c>
      <c r="M228" s="222" t="s">
        <v>197</v>
      </c>
      <c r="N228" s="90" t="s">
        <v>197</v>
      </c>
      <c r="O228" s="222"/>
      <c r="Q228" s="208" t="str">
        <f t="shared" si="3"/>
        <v>57/0Royal Mail</v>
      </c>
      <c r="R228" s="204" t="s">
        <v>320</v>
      </c>
      <c r="S228" s="204" t="s">
        <v>370</v>
      </c>
      <c r="T228" s="205">
        <v>5.5232999999999999</v>
      </c>
      <c r="U228" s="205">
        <v>8.3948999999999998</v>
      </c>
      <c r="W228" s="252"/>
      <c r="X228" s="252"/>
      <c r="Y228" s="252"/>
      <c r="Z228" s="253"/>
      <c r="AA228" s="253"/>
      <c r="AB228" s="252"/>
      <c r="AC228" s="252"/>
      <c r="AD228" s="252"/>
      <c r="AE228" s="252"/>
      <c r="AF228" s="252"/>
      <c r="AG228" s="252"/>
      <c r="AH228" s="252"/>
      <c r="AI228" s="252"/>
      <c r="AJ228" s="252"/>
    </row>
    <row r="229" spans="2:36" ht="12.75" customHeight="1" x14ac:dyDescent="0.3">
      <c r="B229" s="222" t="s">
        <v>320</v>
      </c>
      <c r="C229" s="222" t="s">
        <v>1176</v>
      </c>
      <c r="D229" s="222" t="s">
        <v>353</v>
      </c>
      <c r="E229" s="223">
        <v>1</v>
      </c>
      <c r="F229" s="223">
        <v>1</v>
      </c>
      <c r="G229" s="224">
        <v>114</v>
      </c>
      <c r="H229" s="222">
        <v>25</v>
      </c>
      <c r="I229" s="222">
        <v>6</v>
      </c>
      <c r="J229" s="222">
        <v>3487</v>
      </c>
      <c r="K229" s="222" t="s">
        <v>54</v>
      </c>
      <c r="L229" s="222" t="s">
        <v>1176</v>
      </c>
      <c r="M229" s="222" t="s">
        <v>197</v>
      </c>
      <c r="N229" s="90" t="s">
        <v>197</v>
      </c>
      <c r="O229" s="222"/>
      <c r="Q229" s="208" t="str">
        <f t="shared" si="3"/>
        <v>57/0Steel</v>
      </c>
      <c r="R229" s="204" t="s">
        <v>320</v>
      </c>
      <c r="S229" s="204" t="s">
        <v>353</v>
      </c>
      <c r="T229" s="205">
        <v>4.0899000000000001</v>
      </c>
      <c r="U229" s="205">
        <v>5.8639999999999999</v>
      </c>
      <c r="W229" s="252"/>
      <c r="X229" s="252"/>
      <c r="Y229" s="252"/>
      <c r="Z229" s="253"/>
      <c r="AA229" s="253"/>
      <c r="AB229" s="252"/>
      <c r="AC229" s="252"/>
      <c r="AD229" s="252"/>
      <c r="AE229" s="252"/>
      <c r="AF229" s="252"/>
      <c r="AG229" s="252"/>
      <c r="AH229" s="252"/>
      <c r="AI229" s="252"/>
      <c r="AJ229" s="252"/>
    </row>
    <row r="230" spans="2:36" ht="12.75" customHeight="1" x14ac:dyDescent="0.3">
      <c r="B230" s="222" t="s">
        <v>321</v>
      </c>
      <c r="C230" s="222" t="s">
        <v>1176</v>
      </c>
      <c r="D230" s="222" t="s">
        <v>374</v>
      </c>
      <c r="E230" s="223">
        <v>1</v>
      </c>
      <c r="F230" s="223">
        <v>1</v>
      </c>
      <c r="G230" s="224">
        <v>117</v>
      </c>
      <c r="H230" s="222">
        <v>34</v>
      </c>
      <c r="I230" s="222">
        <v>6</v>
      </c>
      <c r="J230" s="222">
        <v>3487</v>
      </c>
      <c r="K230" s="222" t="s">
        <v>54</v>
      </c>
      <c r="L230" s="222" t="s">
        <v>1176</v>
      </c>
      <c r="M230" s="222" t="s">
        <v>197</v>
      </c>
      <c r="N230" s="90" t="s">
        <v>197</v>
      </c>
      <c r="O230" s="222"/>
      <c r="Q230" s="208" t="str">
        <f t="shared" si="3"/>
        <v>57/3Biomass</v>
      </c>
      <c r="R230" s="204" t="s">
        <v>321</v>
      </c>
      <c r="S230" s="204" t="s">
        <v>374</v>
      </c>
      <c r="T230" s="205">
        <v>4.2344999999999997</v>
      </c>
      <c r="U230" s="205">
        <v>6.3136999999999999</v>
      </c>
      <c r="W230" s="252"/>
      <c r="X230" s="252"/>
      <c r="Y230" s="252"/>
      <c r="Z230" s="253"/>
      <c r="AA230" s="253"/>
      <c r="AB230" s="252"/>
      <c r="AC230" s="252"/>
      <c r="AD230" s="252"/>
      <c r="AE230" s="252"/>
      <c r="AF230" s="252"/>
      <c r="AG230" s="252"/>
      <c r="AH230" s="252"/>
      <c r="AI230" s="252"/>
      <c r="AJ230" s="252"/>
    </row>
    <row r="231" spans="2:36" ht="12.75" customHeight="1" x14ac:dyDescent="0.3">
      <c r="B231" s="222" t="s">
        <v>321</v>
      </c>
      <c r="C231" s="222" t="s">
        <v>1176</v>
      </c>
      <c r="D231" s="222" t="s">
        <v>350</v>
      </c>
      <c r="E231" s="223">
        <v>1</v>
      </c>
      <c r="F231" s="223">
        <v>1</v>
      </c>
      <c r="G231" s="224">
        <v>117</v>
      </c>
      <c r="H231" s="222">
        <v>16</v>
      </c>
      <c r="I231" s="222">
        <v>6</v>
      </c>
      <c r="J231" s="222">
        <v>3487</v>
      </c>
      <c r="K231" s="222" t="s">
        <v>54</v>
      </c>
      <c r="L231" s="222" t="s">
        <v>1176</v>
      </c>
      <c r="M231" s="222" t="s">
        <v>197</v>
      </c>
      <c r="N231" s="90" t="s">
        <v>197</v>
      </c>
      <c r="O231" s="222"/>
      <c r="Q231" s="208" t="str">
        <f t="shared" si="3"/>
        <v>57/3Chemicals</v>
      </c>
      <c r="R231" s="204" t="s">
        <v>321</v>
      </c>
      <c r="S231" s="204" t="s">
        <v>350</v>
      </c>
      <c r="T231" s="205">
        <v>4.0091999999999999</v>
      </c>
      <c r="U231" s="205">
        <v>5.5883000000000003</v>
      </c>
      <c r="W231" s="252"/>
      <c r="X231" s="252"/>
      <c r="Y231" s="252"/>
      <c r="Z231" s="253"/>
      <c r="AA231" s="253"/>
      <c r="AB231" s="252"/>
      <c r="AC231" s="252"/>
      <c r="AD231" s="252"/>
      <c r="AE231" s="252"/>
      <c r="AF231" s="252"/>
      <c r="AG231" s="252"/>
      <c r="AH231" s="252"/>
      <c r="AI231" s="252"/>
      <c r="AJ231" s="252"/>
    </row>
    <row r="232" spans="2:36" ht="12.75" customHeight="1" x14ac:dyDescent="0.3">
      <c r="B232" s="222" t="s">
        <v>321</v>
      </c>
      <c r="C232" s="222" t="s">
        <v>1176</v>
      </c>
      <c r="D232" s="222" t="s">
        <v>347</v>
      </c>
      <c r="E232" s="223">
        <v>1</v>
      </c>
      <c r="F232" s="223">
        <v>1</v>
      </c>
      <c r="G232" s="224">
        <v>117</v>
      </c>
      <c r="H232" s="222">
        <v>24</v>
      </c>
      <c r="I232" s="222">
        <v>6</v>
      </c>
      <c r="J232" s="222">
        <v>3487</v>
      </c>
      <c r="K232" s="222" t="s">
        <v>54</v>
      </c>
      <c r="L232" s="222" t="s">
        <v>1176</v>
      </c>
      <c r="M232" s="222" t="s">
        <v>197</v>
      </c>
      <c r="N232" s="90" t="s">
        <v>197</v>
      </c>
      <c r="O232" s="222"/>
      <c r="Q232" s="208" t="str">
        <f t="shared" si="3"/>
        <v>57/3Coal ESI</v>
      </c>
      <c r="R232" s="204" t="s">
        <v>321</v>
      </c>
      <c r="S232" s="204" t="s">
        <v>347</v>
      </c>
      <c r="T232" s="205">
        <v>4.0678999999999998</v>
      </c>
      <c r="U232" s="205">
        <v>5.8933</v>
      </c>
      <c r="W232" s="252"/>
      <c r="X232" s="252"/>
      <c r="Y232" s="252"/>
      <c r="Z232" s="253"/>
      <c r="AA232" s="253"/>
      <c r="AB232" s="252"/>
      <c r="AC232" s="252"/>
      <c r="AD232" s="252"/>
      <c r="AE232" s="252"/>
      <c r="AF232" s="252"/>
      <c r="AG232" s="252"/>
      <c r="AH232" s="252"/>
      <c r="AI232" s="252"/>
      <c r="AJ232" s="252"/>
    </row>
    <row r="233" spans="2:36" ht="12.75" customHeight="1" x14ac:dyDescent="0.3">
      <c r="B233" s="222" t="s">
        <v>321</v>
      </c>
      <c r="C233" s="222" t="s">
        <v>1176</v>
      </c>
      <c r="D233" s="222" t="s">
        <v>364</v>
      </c>
      <c r="E233" s="223">
        <v>1</v>
      </c>
      <c r="F233" s="223">
        <v>1</v>
      </c>
      <c r="G233" s="224">
        <v>117</v>
      </c>
      <c r="H233" s="222">
        <v>25</v>
      </c>
      <c r="I233" s="222">
        <v>6</v>
      </c>
      <c r="J233" s="222">
        <v>3487</v>
      </c>
      <c r="K233" s="222" t="s">
        <v>54</v>
      </c>
      <c r="L233" s="222" t="s">
        <v>1176</v>
      </c>
      <c r="M233" s="222" t="s">
        <v>197</v>
      </c>
      <c r="N233" s="90" t="s">
        <v>197</v>
      </c>
      <c r="O233" s="222"/>
      <c r="Q233" s="208" t="str">
        <f t="shared" si="3"/>
        <v>57/3Coal Other</v>
      </c>
      <c r="R233" s="204" t="s">
        <v>321</v>
      </c>
      <c r="S233" s="204" t="s">
        <v>364</v>
      </c>
      <c r="T233" s="205">
        <v>4.117</v>
      </c>
      <c r="U233" s="205">
        <v>5.9335000000000004</v>
      </c>
      <c r="W233" s="252"/>
      <c r="X233" s="252"/>
      <c r="Y233" s="252"/>
      <c r="Z233" s="253"/>
      <c r="AA233" s="253"/>
      <c r="AB233" s="252"/>
      <c r="AC233" s="252"/>
      <c r="AD233" s="252"/>
      <c r="AE233" s="252"/>
      <c r="AF233" s="252"/>
      <c r="AG233" s="252"/>
      <c r="AH233" s="252"/>
      <c r="AI233" s="252"/>
      <c r="AJ233" s="252"/>
    </row>
    <row r="234" spans="2:36" ht="12.75" customHeight="1" x14ac:dyDescent="0.3">
      <c r="B234" s="222" t="s">
        <v>321</v>
      </c>
      <c r="C234" s="222" t="s">
        <v>1176</v>
      </c>
      <c r="D234" s="222" t="s">
        <v>345</v>
      </c>
      <c r="E234" s="223">
        <v>9</v>
      </c>
      <c r="F234" s="223">
        <v>1.0530000000000002</v>
      </c>
      <c r="G234" s="224">
        <v>117</v>
      </c>
      <c r="H234" s="222">
        <v>29</v>
      </c>
      <c r="I234" s="222">
        <v>6</v>
      </c>
      <c r="J234" s="222">
        <v>3487</v>
      </c>
      <c r="K234" s="222" t="s">
        <v>54</v>
      </c>
      <c r="L234" s="222" t="s">
        <v>1176</v>
      </c>
      <c r="M234" s="222" t="s">
        <v>197</v>
      </c>
      <c r="N234" s="90" t="s">
        <v>197</v>
      </c>
      <c r="O234" s="222"/>
      <c r="Q234" s="208" t="str">
        <f t="shared" si="3"/>
        <v>57/3Construction Materials</v>
      </c>
      <c r="R234" s="204" t="s">
        <v>321</v>
      </c>
      <c r="S234" s="204" t="s">
        <v>345</v>
      </c>
      <c r="T234" s="205">
        <v>4.1680999999999999</v>
      </c>
      <c r="U234" s="205">
        <v>6.0984999999999996</v>
      </c>
      <c r="W234" s="252"/>
      <c r="X234" s="252"/>
      <c r="Y234" s="252"/>
      <c r="Z234" s="253"/>
      <c r="AA234" s="253"/>
      <c r="AB234" s="252"/>
      <c r="AC234" s="252"/>
      <c r="AD234" s="252"/>
      <c r="AE234" s="252"/>
      <c r="AF234" s="252"/>
      <c r="AG234" s="252"/>
      <c r="AH234" s="252"/>
      <c r="AI234" s="252"/>
      <c r="AJ234" s="252"/>
    </row>
    <row r="235" spans="2:36" ht="12.75" customHeight="1" x14ac:dyDescent="0.3">
      <c r="B235" s="222" t="s">
        <v>321</v>
      </c>
      <c r="C235" s="222" t="s">
        <v>1176</v>
      </c>
      <c r="D235" s="222" t="s">
        <v>355</v>
      </c>
      <c r="E235" s="223">
        <v>1</v>
      </c>
      <c r="F235" s="223">
        <v>1</v>
      </c>
      <c r="G235" s="224">
        <v>117</v>
      </c>
      <c r="H235" s="222">
        <v>25</v>
      </c>
      <c r="I235" s="222">
        <v>6</v>
      </c>
      <c r="J235" s="222">
        <v>3487</v>
      </c>
      <c r="K235" s="222" t="s">
        <v>54</v>
      </c>
      <c r="L235" s="222" t="s">
        <v>1176</v>
      </c>
      <c r="M235" s="222" t="s">
        <v>197</v>
      </c>
      <c r="N235" s="90" t="s">
        <v>197</v>
      </c>
      <c r="O235" s="222"/>
      <c r="Q235" s="208" t="str">
        <f t="shared" si="3"/>
        <v>57/3Domestic Automotive</v>
      </c>
      <c r="R235" s="204" t="s">
        <v>321</v>
      </c>
      <c r="S235" s="204" t="s">
        <v>355</v>
      </c>
      <c r="T235" s="205">
        <v>4.3209</v>
      </c>
      <c r="U235" s="205">
        <v>5.9335000000000004</v>
      </c>
      <c r="W235" s="252"/>
      <c r="X235" s="252"/>
      <c r="Y235" s="252"/>
      <c r="Z235" s="253"/>
      <c r="AA235" s="253"/>
      <c r="AB235" s="252"/>
      <c r="AC235" s="252"/>
      <c r="AD235" s="252"/>
      <c r="AE235" s="252"/>
      <c r="AF235" s="252"/>
      <c r="AG235" s="252"/>
      <c r="AH235" s="252"/>
      <c r="AI235" s="252"/>
      <c r="AJ235" s="252"/>
    </row>
    <row r="236" spans="2:36" ht="12.75" customHeight="1" x14ac:dyDescent="0.3">
      <c r="B236" s="222" t="s">
        <v>321</v>
      </c>
      <c r="C236" s="222" t="s">
        <v>1176</v>
      </c>
      <c r="D236" s="222" t="s">
        <v>351</v>
      </c>
      <c r="E236" s="223">
        <v>173</v>
      </c>
      <c r="F236" s="223">
        <v>20.241</v>
      </c>
      <c r="G236" s="224">
        <v>117</v>
      </c>
      <c r="H236" s="222">
        <v>33</v>
      </c>
      <c r="I236" s="222">
        <v>6</v>
      </c>
      <c r="J236" s="222">
        <v>3487</v>
      </c>
      <c r="K236" s="222" t="s">
        <v>54</v>
      </c>
      <c r="L236" s="222" t="s">
        <v>1176</v>
      </c>
      <c r="M236" s="222" t="s">
        <v>197</v>
      </c>
      <c r="N236" s="90" t="s">
        <v>197</v>
      </c>
      <c r="O236" s="222"/>
      <c r="Q236" s="208" t="str">
        <f t="shared" si="3"/>
        <v>57/3Domestic Intermodal</v>
      </c>
      <c r="R236" s="204" t="s">
        <v>321</v>
      </c>
      <c r="S236" s="204" t="s">
        <v>351</v>
      </c>
      <c r="T236" s="205">
        <v>4.4249999999999998</v>
      </c>
      <c r="U236" s="205">
        <v>6.2698999999999998</v>
      </c>
      <c r="W236" s="252"/>
      <c r="X236" s="252"/>
      <c r="Y236" s="252"/>
      <c r="Z236" s="253"/>
      <c r="AA236" s="253"/>
      <c r="AB236" s="252"/>
      <c r="AC236" s="252"/>
      <c r="AD236" s="252"/>
      <c r="AE236" s="252"/>
      <c r="AF236" s="252"/>
      <c r="AG236" s="252"/>
      <c r="AH236" s="252"/>
      <c r="AI236" s="252"/>
      <c r="AJ236" s="252"/>
    </row>
    <row r="237" spans="2:36" ht="12.75" customHeight="1" x14ac:dyDescent="0.3">
      <c r="B237" s="222" t="s">
        <v>321</v>
      </c>
      <c r="C237" s="222" t="s">
        <v>1176</v>
      </c>
      <c r="D237" s="222" t="s">
        <v>371</v>
      </c>
      <c r="E237" s="223">
        <v>1</v>
      </c>
      <c r="F237" s="223">
        <v>1</v>
      </c>
      <c r="G237" s="224">
        <v>117</v>
      </c>
      <c r="H237" s="222">
        <v>24</v>
      </c>
      <c r="I237" s="222">
        <v>6</v>
      </c>
      <c r="J237" s="222">
        <v>3487</v>
      </c>
      <c r="K237" s="222" t="s">
        <v>54</v>
      </c>
      <c r="L237" s="222" t="s">
        <v>1176</v>
      </c>
      <c r="M237" s="222" t="s">
        <v>197</v>
      </c>
      <c r="N237" s="90" t="s">
        <v>197</v>
      </c>
      <c r="O237" s="222"/>
      <c r="Q237" s="208" t="str">
        <f t="shared" si="3"/>
        <v>57/3Domestic Waste</v>
      </c>
      <c r="R237" s="204" t="s">
        <v>321</v>
      </c>
      <c r="S237" s="204" t="s">
        <v>371</v>
      </c>
      <c r="T237" s="205">
        <v>4.2725999999999997</v>
      </c>
      <c r="U237" s="205">
        <v>5.8933</v>
      </c>
      <c r="W237" s="252"/>
      <c r="X237" s="252"/>
      <c r="Y237" s="252"/>
      <c r="Z237" s="253"/>
      <c r="AA237" s="253"/>
      <c r="AB237" s="252"/>
      <c r="AC237" s="252"/>
      <c r="AD237" s="252"/>
      <c r="AE237" s="252"/>
      <c r="AF237" s="252"/>
      <c r="AG237" s="252"/>
      <c r="AH237" s="252"/>
      <c r="AI237" s="252"/>
      <c r="AJ237" s="252"/>
    </row>
    <row r="238" spans="2:36" ht="12.75" customHeight="1" x14ac:dyDescent="0.3">
      <c r="B238" s="222" t="s">
        <v>321</v>
      </c>
      <c r="C238" s="222" t="s">
        <v>1176</v>
      </c>
      <c r="D238" s="222" t="s">
        <v>356</v>
      </c>
      <c r="E238" s="223">
        <v>1</v>
      </c>
      <c r="F238" s="223">
        <v>1</v>
      </c>
      <c r="G238" s="224">
        <v>117</v>
      </c>
      <c r="H238" s="222">
        <v>27</v>
      </c>
      <c r="I238" s="222">
        <v>6</v>
      </c>
      <c r="J238" s="222">
        <v>3487</v>
      </c>
      <c r="K238" s="222" t="s">
        <v>54</v>
      </c>
      <c r="L238" s="222" t="s">
        <v>1176</v>
      </c>
      <c r="M238" s="222" t="s">
        <v>197</v>
      </c>
      <c r="N238" s="90" t="s">
        <v>197</v>
      </c>
      <c r="O238" s="222"/>
      <c r="Q238" s="208" t="str">
        <f t="shared" si="3"/>
        <v>57/3Enterprise</v>
      </c>
      <c r="R238" s="204" t="s">
        <v>321</v>
      </c>
      <c r="S238" s="204" t="s">
        <v>356</v>
      </c>
      <c r="T238" s="205">
        <v>4.3105000000000002</v>
      </c>
      <c r="U238" s="205">
        <v>6.0152000000000001</v>
      </c>
      <c r="W238" s="252"/>
      <c r="X238" s="252"/>
      <c r="Y238" s="252"/>
      <c r="Z238" s="253"/>
      <c r="AA238" s="253"/>
      <c r="AB238" s="252"/>
      <c r="AC238" s="252"/>
      <c r="AD238" s="252"/>
      <c r="AE238" s="252"/>
      <c r="AF238" s="252"/>
      <c r="AG238" s="252"/>
      <c r="AH238" s="252"/>
      <c r="AI238" s="252"/>
      <c r="AJ238" s="252"/>
    </row>
    <row r="239" spans="2:36" ht="12.75" customHeight="1" x14ac:dyDescent="0.3">
      <c r="B239" s="222" t="s">
        <v>321</v>
      </c>
      <c r="C239" s="222" t="s">
        <v>1176</v>
      </c>
      <c r="D239" s="222" t="s">
        <v>367</v>
      </c>
      <c r="E239" s="223">
        <v>1</v>
      </c>
      <c r="F239" s="223">
        <v>1</v>
      </c>
      <c r="G239" s="224">
        <v>117</v>
      </c>
      <c r="H239" s="222">
        <v>31</v>
      </c>
      <c r="I239" s="222">
        <v>6</v>
      </c>
      <c r="J239" s="222">
        <v>3487</v>
      </c>
      <c r="K239" s="222" t="s">
        <v>54</v>
      </c>
      <c r="L239" s="222" t="s">
        <v>1176</v>
      </c>
      <c r="M239" s="222" t="s">
        <v>197</v>
      </c>
      <c r="N239" s="90" t="s">
        <v>197</v>
      </c>
      <c r="O239" s="222"/>
      <c r="Q239" s="208" t="str">
        <f t="shared" si="3"/>
        <v>57/3European Automotive</v>
      </c>
      <c r="R239" s="204" t="s">
        <v>321</v>
      </c>
      <c r="S239" s="204" t="s">
        <v>367</v>
      </c>
      <c r="T239" s="205">
        <v>4.3982999999999999</v>
      </c>
      <c r="U239" s="205">
        <v>6.1833999999999998</v>
      </c>
      <c r="W239" s="252"/>
      <c r="X239" s="252"/>
      <c r="Y239" s="252"/>
      <c r="Z239" s="253"/>
      <c r="AA239" s="253"/>
      <c r="AB239" s="252"/>
      <c r="AC239" s="252"/>
      <c r="AD239" s="252"/>
      <c r="AE239" s="252"/>
      <c r="AF239" s="252"/>
      <c r="AG239" s="252"/>
      <c r="AH239" s="252"/>
      <c r="AI239" s="252"/>
      <c r="AJ239" s="252"/>
    </row>
    <row r="240" spans="2:36" ht="12.75" customHeight="1" x14ac:dyDescent="0.3">
      <c r="B240" s="222" t="s">
        <v>321</v>
      </c>
      <c r="C240" s="222" t="s">
        <v>1176</v>
      </c>
      <c r="D240" s="222" t="s">
        <v>372</v>
      </c>
      <c r="E240" s="223">
        <v>1</v>
      </c>
      <c r="F240" s="223">
        <v>1</v>
      </c>
      <c r="G240" s="224">
        <v>117</v>
      </c>
      <c r="H240" s="222">
        <v>31</v>
      </c>
      <c r="I240" s="222">
        <v>6</v>
      </c>
      <c r="J240" s="222">
        <v>3487</v>
      </c>
      <c r="K240" s="222" t="s">
        <v>54</v>
      </c>
      <c r="L240" s="222" t="s">
        <v>1176</v>
      </c>
      <c r="M240" s="222" t="s">
        <v>197</v>
      </c>
      <c r="N240" s="90" t="s">
        <v>197</v>
      </c>
      <c r="O240" s="222"/>
      <c r="Q240" s="208" t="str">
        <f t="shared" si="3"/>
        <v>57/3European Conventional</v>
      </c>
      <c r="R240" s="204" t="s">
        <v>321</v>
      </c>
      <c r="S240" s="204" t="s">
        <v>372</v>
      </c>
      <c r="T240" s="205">
        <v>4.3625999999999996</v>
      </c>
      <c r="U240" s="205">
        <v>6.1833999999999998</v>
      </c>
      <c r="W240" s="252"/>
      <c r="X240" s="252"/>
      <c r="Y240" s="252"/>
      <c r="Z240" s="253"/>
      <c r="AA240" s="253"/>
      <c r="AB240" s="252"/>
      <c r="AC240" s="252"/>
      <c r="AD240" s="252"/>
      <c r="AE240" s="252"/>
      <c r="AF240" s="252"/>
      <c r="AG240" s="252"/>
      <c r="AH240" s="252"/>
      <c r="AI240" s="252"/>
      <c r="AJ240" s="252"/>
    </row>
    <row r="241" spans="2:36" ht="12.75" customHeight="1" x14ac:dyDescent="0.3">
      <c r="B241" s="222" t="s">
        <v>321</v>
      </c>
      <c r="C241" s="222" t="s">
        <v>1176</v>
      </c>
      <c r="D241" s="222" t="s">
        <v>368</v>
      </c>
      <c r="E241" s="223">
        <v>1</v>
      </c>
      <c r="F241" s="223">
        <v>1</v>
      </c>
      <c r="G241" s="224">
        <v>117</v>
      </c>
      <c r="H241" s="222">
        <v>38</v>
      </c>
      <c r="I241" s="222">
        <v>6</v>
      </c>
      <c r="J241" s="222">
        <v>3487</v>
      </c>
      <c r="K241" s="222" t="s">
        <v>54</v>
      </c>
      <c r="L241" s="222" t="s">
        <v>1176</v>
      </c>
      <c r="M241" s="222" t="s">
        <v>197</v>
      </c>
      <c r="N241" s="90" t="s">
        <v>197</v>
      </c>
      <c r="O241" s="222"/>
      <c r="Q241" s="208" t="str">
        <f t="shared" si="3"/>
        <v>57/3European Intermodal</v>
      </c>
      <c r="R241" s="204" t="s">
        <v>321</v>
      </c>
      <c r="S241" s="204" t="s">
        <v>368</v>
      </c>
      <c r="T241" s="205">
        <v>4.4935999999999998</v>
      </c>
      <c r="U241" s="205">
        <v>6.4924999999999997</v>
      </c>
      <c r="W241" s="252"/>
      <c r="X241" s="252"/>
      <c r="Y241" s="252"/>
      <c r="Z241" s="253"/>
      <c r="AA241" s="253"/>
      <c r="AB241" s="252"/>
      <c r="AC241" s="252"/>
      <c r="AD241" s="252"/>
      <c r="AE241" s="252"/>
      <c r="AF241" s="252"/>
      <c r="AG241" s="252"/>
      <c r="AH241" s="252"/>
      <c r="AI241" s="252"/>
      <c r="AJ241" s="252"/>
    </row>
    <row r="242" spans="2:36" ht="12.75" customHeight="1" x14ac:dyDescent="0.3">
      <c r="B242" s="222" t="s">
        <v>321</v>
      </c>
      <c r="C242" s="222" t="s">
        <v>1176</v>
      </c>
      <c r="D242" s="222" t="s">
        <v>373</v>
      </c>
      <c r="E242" s="223">
        <v>1</v>
      </c>
      <c r="F242" s="223">
        <v>1</v>
      </c>
      <c r="G242" s="224">
        <v>117</v>
      </c>
      <c r="H242" s="222">
        <v>30</v>
      </c>
      <c r="I242" s="222">
        <v>6</v>
      </c>
      <c r="J242" s="222">
        <v>3487</v>
      </c>
      <c r="K242" s="222" t="s">
        <v>54</v>
      </c>
      <c r="L242" s="222" t="s">
        <v>1176</v>
      </c>
      <c r="M242" s="222" t="s">
        <v>197</v>
      </c>
      <c r="N242" s="90" t="s">
        <v>197</v>
      </c>
      <c r="O242" s="222"/>
      <c r="Q242" s="208" t="str">
        <f t="shared" si="3"/>
        <v>57/3General Merchandise</v>
      </c>
      <c r="R242" s="204" t="s">
        <v>321</v>
      </c>
      <c r="S242" s="204" t="s">
        <v>373</v>
      </c>
      <c r="T242" s="205">
        <v>4.3494000000000002</v>
      </c>
      <c r="U242" s="205">
        <v>6.1406999999999998</v>
      </c>
      <c r="W242" s="252"/>
      <c r="X242" s="252"/>
      <c r="Y242" s="252"/>
      <c r="Z242" s="253"/>
      <c r="AA242" s="253"/>
      <c r="AB242" s="252"/>
      <c r="AC242" s="252"/>
      <c r="AD242" s="252"/>
      <c r="AE242" s="252"/>
      <c r="AF242" s="252"/>
      <c r="AG242" s="252"/>
      <c r="AH242" s="252"/>
      <c r="AI242" s="252"/>
      <c r="AJ242" s="252"/>
    </row>
    <row r="243" spans="2:36" ht="12.75" customHeight="1" x14ac:dyDescent="0.3">
      <c r="B243" s="222" t="s">
        <v>321</v>
      </c>
      <c r="C243" s="222" t="s">
        <v>1176</v>
      </c>
      <c r="D243" s="222" t="s">
        <v>348</v>
      </c>
      <c r="E243" s="223">
        <v>1</v>
      </c>
      <c r="F243" s="223">
        <v>1</v>
      </c>
      <c r="G243" s="224">
        <v>117</v>
      </c>
      <c r="H243" s="222">
        <v>18</v>
      </c>
      <c r="I243" s="222">
        <v>6</v>
      </c>
      <c r="J243" s="222">
        <v>3487</v>
      </c>
      <c r="K243" s="222" t="s">
        <v>54</v>
      </c>
      <c r="L243" s="222" t="s">
        <v>1176</v>
      </c>
      <c r="M243" s="222" t="s">
        <v>197</v>
      </c>
      <c r="N243" s="90" t="s">
        <v>197</v>
      </c>
      <c r="O243" s="222"/>
      <c r="Q243" s="208" t="str">
        <f t="shared" si="3"/>
        <v>57/3Industrial Minerals</v>
      </c>
      <c r="R243" s="204" t="s">
        <v>321</v>
      </c>
      <c r="S243" s="204" t="s">
        <v>348</v>
      </c>
      <c r="T243" s="205">
        <v>4.0323000000000002</v>
      </c>
      <c r="U243" s="205">
        <v>5.6616</v>
      </c>
      <c r="W243" s="252"/>
      <c r="X243" s="252"/>
      <c r="Y243" s="252"/>
      <c r="Z243" s="253"/>
      <c r="AA243" s="253"/>
      <c r="AB243" s="252"/>
      <c r="AC243" s="252"/>
      <c r="AD243" s="252"/>
      <c r="AE243" s="252"/>
      <c r="AF243" s="252"/>
      <c r="AG243" s="252"/>
      <c r="AH243" s="252"/>
      <c r="AI243" s="252"/>
      <c r="AJ243" s="252"/>
    </row>
    <row r="244" spans="2:36" ht="12.75" customHeight="1" x14ac:dyDescent="0.3">
      <c r="B244" s="222" t="s">
        <v>321</v>
      </c>
      <c r="C244" s="222" t="s">
        <v>1176</v>
      </c>
      <c r="D244" s="222" t="s">
        <v>369</v>
      </c>
      <c r="E244" s="223">
        <v>1</v>
      </c>
      <c r="F244" s="223">
        <v>1</v>
      </c>
      <c r="G244" s="224">
        <v>117</v>
      </c>
      <c r="H244" s="222">
        <v>25</v>
      </c>
      <c r="I244" s="222">
        <v>6</v>
      </c>
      <c r="J244" s="222">
        <v>3487</v>
      </c>
      <c r="K244" s="222" t="s">
        <v>54</v>
      </c>
      <c r="L244" s="222" t="s">
        <v>1176</v>
      </c>
      <c r="M244" s="222" t="s">
        <v>197</v>
      </c>
      <c r="N244" s="90" t="s">
        <v>197</v>
      </c>
      <c r="O244" s="222"/>
      <c r="Q244" s="208" t="str">
        <f t="shared" si="3"/>
        <v>57/3Iron Ore</v>
      </c>
      <c r="R244" s="204" t="s">
        <v>321</v>
      </c>
      <c r="S244" s="204" t="s">
        <v>369</v>
      </c>
      <c r="T244" s="205">
        <v>4.0804</v>
      </c>
      <c r="U244" s="205">
        <v>5.9335000000000004</v>
      </c>
      <c r="W244" s="252"/>
      <c r="X244" s="252"/>
      <c r="Y244" s="252"/>
      <c r="Z244" s="253"/>
      <c r="AA244" s="253"/>
      <c r="AB244" s="252"/>
      <c r="AC244" s="252"/>
      <c r="AD244" s="252"/>
      <c r="AE244" s="252"/>
      <c r="AF244" s="252"/>
      <c r="AG244" s="252"/>
      <c r="AH244" s="252"/>
      <c r="AI244" s="252"/>
      <c r="AJ244" s="252"/>
    </row>
    <row r="245" spans="2:36" ht="12.75" customHeight="1" x14ac:dyDescent="0.3">
      <c r="B245" s="222" t="s">
        <v>321</v>
      </c>
      <c r="C245" s="222" t="s">
        <v>1176</v>
      </c>
      <c r="D245" s="222" t="s">
        <v>352</v>
      </c>
      <c r="E245" s="223">
        <v>1</v>
      </c>
      <c r="F245" s="223">
        <v>1</v>
      </c>
      <c r="G245" s="224">
        <v>117</v>
      </c>
      <c r="H245" s="222">
        <v>78</v>
      </c>
      <c r="I245" s="222">
        <v>6</v>
      </c>
      <c r="J245" s="222">
        <v>3487</v>
      </c>
      <c r="K245" s="222" t="s">
        <v>54</v>
      </c>
      <c r="L245" s="222" t="s">
        <v>1176</v>
      </c>
      <c r="M245" s="222" t="s">
        <v>197</v>
      </c>
      <c r="N245" s="90" t="s">
        <v>197</v>
      </c>
      <c r="O245" s="222"/>
      <c r="Q245" s="208" t="str">
        <f t="shared" si="3"/>
        <v>57/3Mail and Premium Logistics</v>
      </c>
      <c r="R245" s="204" t="s">
        <v>321</v>
      </c>
      <c r="S245" s="204" t="s">
        <v>352</v>
      </c>
      <c r="T245" s="205">
        <v>5.6009000000000002</v>
      </c>
      <c r="U245" s="205">
        <v>8.5543999999999993</v>
      </c>
      <c r="W245" s="252"/>
      <c r="X245" s="252"/>
      <c r="Y245" s="252"/>
      <c r="Z245" s="253"/>
      <c r="AA245" s="253"/>
      <c r="AB245" s="252"/>
      <c r="AC245" s="252"/>
      <c r="AD245" s="252"/>
      <c r="AE245" s="252"/>
      <c r="AF245" s="252"/>
      <c r="AG245" s="252"/>
      <c r="AH245" s="252"/>
      <c r="AI245" s="252"/>
      <c r="AJ245" s="252"/>
    </row>
    <row r="246" spans="2:36" ht="12.75" customHeight="1" x14ac:dyDescent="0.3">
      <c r="B246" s="222" t="s">
        <v>321</v>
      </c>
      <c r="C246" s="222" t="s">
        <v>1176</v>
      </c>
      <c r="D246" s="222" t="s">
        <v>343</v>
      </c>
      <c r="E246" s="223">
        <v>50125</v>
      </c>
      <c r="F246" s="223">
        <v>5864.625</v>
      </c>
      <c r="G246" s="224">
        <v>117</v>
      </c>
      <c r="H246" s="222">
        <v>25</v>
      </c>
      <c r="I246" s="222">
        <v>6</v>
      </c>
      <c r="J246" s="222">
        <v>3487</v>
      </c>
      <c r="K246" s="222" t="s">
        <v>54</v>
      </c>
      <c r="L246" s="222" t="s">
        <v>1176</v>
      </c>
      <c r="M246" s="222" t="s">
        <v>197</v>
      </c>
      <c r="N246" s="90" t="s">
        <v>197</v>
      </c>
      <c r="O246" s="222"/>
      <c r="Q246" s="208" t="str">
        <f t="shared" si="3"/>
        <v>57/3Other</v>
      </c>
      <c r="R246" s="204" t="s">
        <v>321</v>
      </c>
      <c r="S246" s="204" t="s">
        <v>343</v>
      </c>
      <c r="T246" s="205">
        <v>4.117</v>
      </c>
      <c r="U246" s="205">
        <v>5.9335000000000004</v>
      </c>
      <c r="W246" s="252"/>
      <c r="X246" s="252"/>
      <c r="Y246" s="252"/>
      <c r="Z246" s="253"/>
      <c r="AA246" s="253"/>
      <c r="AB246" s="252"/>
      <c r="AC246" s="252"/>
      <c r="AD246" s="252"/>
      <c r="AE246" s="252"/>
      <c r="AF246" s="252"/>
      <c r="AG246" s="252"/>
      <c r="AH246" s="252"/>
      <c r="AI246" s="252"/>
      <c r="AJ246" s="252"/>
    </row>
    <row r="247" spans="2:36" ht="12.75" customHeight="1" x14ac:dyDescent="0.3">
      <c r="B247" s="222" t="s">
        <v>321</v>
      </c>
      <c r="C247" s="222" t="s">
        <v>1176</v>
      </c>
      <c r="D247" s="222" t="s">
        <v>359</v>
      </c>
      <c r="E247" s="223">
        <v>1</v>
      </c>
      <c r="F247" s="223">
        <v>1</v>
      </c>
      <c r="G247" s="224">
        <v>117</v>
      </c>
      <c r="H247" s="222">
        <v>23</v>
      </c>
      <c r="I247" s="222">
        <v>6</v>
      </c>
      <c r="J247" s="222">
        <v>3487</v>
      </c>
      <c r="K247" s="222" t="s">
        <v>54</v>
      </c>
      <c r="L247" s="222" t="s">
        <v>1176</v>
      </c>
      <c r="M247" s="222" t="s">
        <v>197</v>
      </c>
      <c r="N247" s="90" t="s">
        <v>197</v>
      </c>
      <c r="O247" s="222"/>
      <c r="Q247" s="208" t="str">
        <f t="shared" si="3"/>
        <v>57/3Petroleum</v>
      </c>
      <c r="R247" s="204" t="s">
        <v>321</v>
      </c>
      <c r="S247" s="204" t="s">
        <v>359</v>
      </c>
      <c r="T247" s="205">
        <v>4.0921000000000003</v>
      </c>
      <c r="U247" s="205">
        <v>5.8535000000000004</v>
      </c>
      <c r="W247" s="252"/>
      <c r="X247" s="252"/>
      <c r="Y247" s="252"/>
      <c r="Z247" s="253"/>
      <c r="AA247" s="253"/>
      <c r="AB247" s="252"/>
      <c r="AC247" s="252"/>
      <c r="AD247" s="252"/>
      <c r="AE247" s="252"/>
      <c r="AF247" s="252"/>
      <c r="AG247" s="252"/>
      <c r="AH247" s="252"/>
      <c r="AI247" s="252"/>
      <c r="AJ247" s="252"/>
    </row>
    <row r="248" spans="2:36" ht="12.75" customHeight="1" x14ac:dyDescent="0.3">
      <c r="B248" s="222" t="s">
        <v>321</v>
      </c>
      <c r="C248" s="222" t="s">
        <v>1176</v>
      </c>
      <c r="D248" s="222" t="s">
        <v>370</v>
      </c>
      <c r="E248" s="223">
        <v>1</v>
      </c>
      <c r="F248" s="223">
        <v>1</v>
      </c>
      <c r="G248" s="224">
        <v>117</v>
      </c>
      <c r="H248" s="222">
        <v>78</v>
      </c>
      <c r="I248" s="222">
        <v>6</v>
      </c>
      <c r="J248" s="222">
        <v>3487</v>
      </c>
      <c r="K248" s="222" t="s">
        <v>54</v>
      </c>
      <c r="L248" s="222" t="s">
        <v>1176</v>
      </c>
      <c r="M248" s="222" t="s">
        <v>197</v>
      </c>
      <c r="N248" s="90" t="s">
        <v>197</v>
      </c>
      <c r="O248" s="222"/>
      <c r="Q248" s="208" t="str">
        <f t="shared" si="3"/>
        <v>57/3Royal Mail</v>
      </c>
      <c r="R248" s="204" t="s">
        <v>321</v>
      </c>
      <c r="S248" s="204" t="s">
        <v>370</v>
      </c>
      <c r="T248" s="205">
        <v>5.6009000000000002</v>
      </c>
      <c r="U248" s="205">
        <v>8.5543999999999993</v>
      </c>
      <c r="W248" s="252"/>
      <c r="X248" s="252"/>
      <c r="Y248" s="252"/>
      <c r="Z248" s="253"/>
      <c r="AA248" s="253"/>
      <c r="AB248" s="252"/>
      <c r="AC248" s="252"/>
      <c r="AD248" s="252"/>
      <c r="AE248" s="252"/>
      <c r="AF248" s="252"/>
      <c r="AG248" s="252"/>
      <c r="AH248" s="252"/>
      <c r="AI248" s="252"/>
      <c r="AJ248" s="252"/>
    </row>
    <row r="249" spans="2:36" ht="12.75" customHeight="1" x14ac:dyDescent="0.3">
      <c r="B249" s="222" t="s">
        <v>321</v>
      </c>
      <c r="C249" s="222" t="s">
        <v>1176</v>
      </c>
      <c r="D249" s="222" t="s">
        <v>353</v>
      </c>
      <c r="E249" s="223">
        <v>1</v>
      </c>
      <c r="F249" s="223">
        <v>1</v>
      </c>
      <c r="G249" s="224">
        <v>117</v>
      </c>
      <c r="H249" s="222">
        <v>25</v>
      </c>
      <c r="I249" s="222">
        <v>6</v>
      </c>
      <c r="J249" s="222">
        <v>3487</v>
      </c>
      <c r="K249" s="222" t="s">
        <v>54</v>
      </c>
      <c r="L249" s="222" t="s">
        <v>1176</v>
      </c>
      <c r="M249" s="222" t="s">
        <v>197</v>
      </c>
      <c r="N249" s="90" t="s">
        <v>197</v>
      </c>
      <c r="O249" s="222"/>
      <c r="Q249" s="208" t="str">
        <f t="shared" si="3"/>
        <v>57/3Steel</v>
      </c>
      <c r="R249" s="204" t="s">
        <v>321</v>
      </c>
      <c r="S249" s="204" t="s">
        <v>353</v>
      </c>
      <c r="T249" s="205">
        <v>4.117</v>
      </c>
      <c r="U249" s="205">
        <v>5.9335000000000004</v>
      </c>
      <c r="W249" s="252"/>
      <c r="X249" s="252"/>
      <c r="Y249" s="252"/>
      <c r="Z249" s="253"/>
      <c r="AA249" s="253"/>
      <c r="AB249" s="252"/>
      <c r="AC249" s="252"/>
      <c r="AD249" s="252"/>
      <c r="AE249" s="252"/>
      <c r="AF249" s="252"/>
      <c r="AG249" s="252"/>
      <c r="AH249" s="252"/>
      <c r="AI249" s="252"/>
      <c r="AJ249" s="252"/>
    </row>
    <row r="250" spans="2:36" ht="12.75" customHeight="1" x14ac:dyDescent="0.3">
      <c r="B250" s="222" t="s">
        <v>380</v>
      </c>
      <c r="C250" s="222" t="s">
        <v>1176</v>
      </c>
      <c r="D250" s="222" t="s">
        <v>374</v>
      </c>
      <c r="E250" s="223">
        <v>1</v>
      </c>
      <c r="F250" s="223">
        <v>1</v>
      </c>
      <c r="G250" s="224">
        <v>126</v>
      </c>
      <c r="H250" s="222">
        <v>34</v>
      </c>
      <c r="I250" s="222">
        <v>6</v>
      </c>
      <c r="J250" s="222">
        <v>3613</v>
      </c>
      <c r="K250" s="222" t="s">
        <v>54</v>
      </c>
      <c r="L250" s="222" t="s">
        <v>1176</v>
      </c>
      <c r="M250" s="222" t="s">
        <v>197</v>
      </c>
      <c r="N250" s="90" t="s">
        <v>197</v>
      </c>
      <c r="O250" s="222"/>
      <c r="Q250" s="208" t="str">
        <f t="shared" si="3"/>
        <v>59/0Biomass</v>
      </c>
      <c r="R250" s="204" t="s">
        <v>380</v>
      </c>
      <c r="S250" s="204" t="s">
        <v>374</v>
      </c>
      <c r="T250" s="205">
        <v>4.3735999999999997</v>
      </c>
      <c r="U250" s="205">
        <v>6.6420000000000003</v>
      </c>
      <c r="W250" s="252"/>
      <c r="X250" s="252"/>
      <c r="Y250" s="252"/>
      <c r="Z250" s="253"/>
      <c r="AA250" s="253"/>
      <c r="AB250" s="252"/>
      <c r="AC250" s="252"/>
      <c r="AD250" s="252"/>
      <c r="AE250" s="252"/>
      <c r="AF250" s="252"/>
      <c r="AG250" s="252"/>
      <c r="AH250" s="252"/>
      <c r="AI250" s="252"/>
      <c r="AJ250" s="252"/>
    </row>
    <row r="251" spans="2:36" ht="12.75" customHeight="1" x14ac:dyDescent="0.3">
      <c r="B251" s="222" t="s">
        <v>380</v>
      </c>
      <c r="C251" s="222" t="s">
        <v>1176</v>
      </c>
      <c r="D251" s="222" t="s">
        <v>350</v>
      </c>
      <c r="E251" s="223">
        <v>1</v>
      </c>
      <c r="F251" s="223">
        <v>1</v>
      </c>
      <c r="G251" s="224">
        <v>126</v>
      </c>
      <c r="H251" s="222">
        <v>16</v>
      </c>
      <c r="I251" s="222">
        <v>6</v>
      </c>
      <c r="J251" s="222">
        <v>3613</v>
      </c>
      <c r="K251" s="222" t="s">
        <v>54</v>
      </c>
      <c r="L251" s="222" t="s">
        <v>1176</v>
      </c>
      <c r="M251" s="222" t="s">
        <v>197</v>
      </c>
      <c r="N251" s="90" t="s">
        <v>197</v>
      </c>
      <c r="O251" s="222"/>
      <c r="Q251" s="208" t="str">
        <f t="shared" si="3"/>
        <v>59/0Chemicals</v>
      </c>
      <c r="R251" s="204" t="s">
        <v>380</v>
      </c>
      <c r="S251" s="204" t="s">
        <v>350</v>
      </c>
      <c r="T251" s="205">
        <v>4.1261000000000001</v>
      </c>
      <c r="U251" s="205">
        <v>5.8358999999999996</v>
      </c>
      <c r="W251" s="252"/>
      <c r="X251" s="252"/>
      <c r="Y251" s="252"/>
      <c r="Z251" s="253"/>
      <c r="AA251" s="253"/>
      <c r="AB251" s="252"/>
      <c r="AC251" s="252"/>
      <c r="AD251" s="252"/>
      <c r="AE251" s="252"/>
      <c r="AF251" s="252"/>
      <c r="AG251" s="252"/>
      <c r="AH251" s="252"/>
      <c r="AI251" s="252"/>
      <c r="AJ251" s="252"/>
    </row>
    <row r="252" spans="2:36" ht="12.75" customHeight="1" x14ac:dyDescent="0.3">
      <c r="B252" s="222" t="s">
        <v>380</v>
      </c>
      <c r="C252" s="222" t="s">
        <v>1176</v>
      </c>
      <c r="D252" s="222" t="s">
        <v>347</v>
      </c>
      <c r="E252" s="223">
        <v>1</v>
      </c>
      <c r="F252" s="223">
        <v>1</v>
      </c>
      <c r="G252" s="224">
        <v>126</v>
      </c>
      <c r="H252" s="222">
        <v>24</v>
      </c>
      <c r="I252" s="222">
        <v>6</v>
      </c>
      <c r="J252" s="222">
        <v>3613</v>
      </c>
      <c r="K252" s="222" t="s">
        <v>54</v>
      </c>
      <c r="L252" s="222" t="s">
        <v>1176</v>
      </c>
      <c r="M252" s="222" t="s">
        <v>197</v>
      </c>
      <c r="N252" s="90" t="s">
        <v>197</v>
      </c>
      <c r="O252" s="222"/>
      <c r="Q252" s="208" t="str">
        <f t="shared" si="3"/>
        <v>59/0Coal ESI</v>
      </c>
      <c r="R252" s="204" t="s">
        <v>380</v>
      </c>
      <c r="S252" s="204" t="s">
        <v>347</v>
      </c>
      <c r="T252" s="205">
        <v>4.1890999999999998</v>
      </c>
      <c r="U252" s="205">
        <v>6.1725000000000003</v>
      </c>
      <c r="W252" s="252"/>
      <c r="X252" s="252"/>
      <c r="Y252" s="252"/>
      <c r="Z252" s="253"/>
      <c r="AA252" s="253"/>
      <c r="AB252" s="252"/>
      <c r="AC252" s="252"/>
      <c r="AD252" s="252"/>
      <c r="AE252" s="252"/>
      <c r="AF252" s="252"/>
      <c r="AG252" s="252"/>
      <c r="AH252" s="252"/>
      <c r="AI252" s="252"/>
      <c r="AJ252" s="252"/>
    </row>
    <row r="253" spans="2:36" ht="12.75" customHeight="1" x14ac:dyDescent="0.3">
      <c r="B253" s="222" t="s">
        <v>380</v>
      </c>
      <c r="C253" s="222" t="s">
        <v>1176</v>
      </c>
      <c r="D253" s="222" t="s">
        <v>364</v>
      </c>
      <c r="E253" s="223">
        <v>1</v>
      </c>
      <c r="F253" s="223">
        <v>1</v>
      </c>
      <c r="G253" s="224">
        <v>126</v>
      </c>
      <c r="H253" s="222">
        <v>25</v>
      </c>
      <c r="I253" s="222">
        <v>6</v>
      </c>
      <c r="J253" s="222">
        <v>3613</v>
      </c>
      <c r="K253" s="222" t="s">
        <v>54</v>
      </c>
      <c r="L253" s="222" t="s">
        <v>1176</v>
      </c>
      <c r="M253" s="222" t="s">
        <v>197</v>
      </c>
      <c r="N253" s="90" t="s">
        <v>197</v>
      </c>
      <c r="O253" s="222"/>
      <c r="Q253" s="208" t="str">
        <f t="shared" si="3"/>
        <v>59/0Coal Other</v>
      </c>
      <c r="R253" s="204" t="s">
        <v>380</v>
      </c>
      <c r="S253" s="204" t="s">
        <v>364</v>
      </c>
      <c r="T253" s="205">
        <v>4.2436999999999996</v>
      </c>
      <c r="U253" s="205">
        <v>6.2171000000000003</v>
      </c>
      <c r="W253" s="252"/>
      <c r="X253" s="252"/>
      <c r="Y253" s="252"/>
      <c r="Z253" s="253"/>
      <c r="AA253" s="253"/>
      <c r="AB253" s="252"/>
      <c r="AC253" s="252"/>
      <c r="AD253" s="252"/>
      <c r="AE253" s="252"/>
      <c r="AF253" s="252"/>
      <c r="AG253" s="252"/>
      <c r="AH253" s="252"/>
      <c r="AI253" s="252"/>
      <c r="AJ253" s="252"/>
    </row>
    <row r="254" spans="2:36" ht="12.75" customHeight="1" x14ac:dyDescent="0.3">
      <c r="B254" s="222" t="s">
        <v>380</v>
      </c>
      <c r="C254" s="222" t="s">
        <v>1176</v>
      </c>
      <c r="D254" s="222" t="s">
        <v>345</v>
      </c>
      <c r="E254" s="223">
        <v>213046</v>
      </c>
      <c r="F254" s="223">
        <v>25778.565999999999</v>
      </c>
      <c r="G254" s="224">
        <v>126</v>
      </c>
      <c r="H254" s="222">
        <v>29</v>
      </c>
      <c r="I254" s="222">
        <v>6</v>
      </c>
      <c r="J254" s="222">
        <v>3613</v>
      </c>
      <c r="K254" s="222" t="s">
        <v>54</v>
      </c>
      <c r="L254" s="222" t="s">
        <v>1176</v>
      </c>
      <c r="M254" s="222" t="s">
        <v>197</v>
      </c>
      <c r="N254" s="90" t="s">
        <v>197</v>
      </c>
      <c r="O254" s="222"/>
      <c r="Q254" s="208" t="str">
        <f t="shared" si="3"/>
        <v>59/0Construction Materials</v>
      </c>
      <c r="R254" s="204" t="s">
        <v>380</v>
      </c>
      <c r="S254" s="204" t="s">
        <v>345</v>
      </c>
      <c r="T254" s="205">
        <v>4.3</v>
      </c>
      <c r="U254" s="205">
        <v>6.4009999999999998</v>
      </c>
      <c r="W254" s="252"/>
      <c r="X254" s="252"/>
      <c r="Y254" s="252"/>
      <c r="Z254" s="253"/>
      <c r="AA254" s="253"/>
      <c r="AB254" s="252"/>
      <c r="AC254" s="252"/>
      <c r="AD254" s="252"/>
      <c r="AE254" s="252"/>
      <c r="AF254" s="252"/>
      <c r="AG254" s="252"/>
      <c r="AH254" s="252"/>
      <c r="AI254" s="252"/>
      <c r="AJ254" s="252"/>
    </row>
    <row r="255" spans="2:36" ht="12.75" customHeight="1" x14ac:dyDescent="0.3">
      <c r="B255" s="222" t="s">
        <v>380</v>
      </c>
      <c r="C255" s="222" t="s">
        <v>1176</v>
      </c>
      <c r="D255" s="222" t="s">
        <v>355</v>
      </c>
      <c r="E255" s="223">
        <v>1</v>
      </c>
      <c r="F255" s="223">
        <v>1</v>
      </c>
      <c r="G255" s="224">
        <v>126</v>
      </c>
      <c r="H255" s="222">
        <v>25</v>
      </c>
      <c r="I255" s="222">
        <v>6</v>
      </c>
      <c r="J255" s="222">
        <v>3613</v>
      </c>
      <c r="K255" s="222" t="s">
        <v>54</v>
      </c>
      <c r="L255" s="222" t="s">
        <v>1176</v>
      </c>
      <c r="M255" s="222" t="s">
        <v>197</v>
      </c>
      <c r="N255" s="90" t="s">
        <v>197</v>
      </c>
      <c r="O255" s="222"/>
      <c r="Q255" s="208" t="str">
        <f t="shared" si="3"/>
        <v>59/0Domestic Automotive</v>
      </c>
      <c r="R255" s="204" t="s">
        <v>380</v>
      </c>
      <c r="S255" s="204" t="s">
        <v>355</v>
      </c>
      <c r="T255" s="205">
        <v>4.4729000000000001</v>
      </c>
      <c r="U255" s="205">
        <v>6.2171000000000003</v>
      </c>
      <c r="W255" s="252"/>
      <c r="X255" s="252"/>
      <c r="Y255" s="252"/>
      <c r="Z255" s="253"/>
      <c r="AA255" s="253"/>
      <c r="AB255" s="252"/>
      <c r="AC255" s="252"/>
      <c r="AD255" s="252"/>
      <c r="AE255" s="252"/>
      <c r="AF255" s="252"/>
      <c r="AG255" s="252"/>
      <c r="AH255" s="252"/>
      <c r="AI255" s="252"/>
      <c r="AJ255" s="252"/>
    </row>
    <row r="256" spans="2:36" ht="12.75" customHeight="1" x14ac:dyDescent="0.3">
      <c r="B256" s="222" t="s">
        <v>380</v>
      </c>
      <c r="C256" s="222" t="s">
        <v>1176</v>
      </c>
      <c r="D256" s="222" t="s">
        <v>351</v>
      </c>
      <c r="E256" s="223">
        <v>145</v>
      </c>
      <c r="F256" s="223">
        <v>17.545000000000002</v>
      </c>
      <c r="G256" s="224">
        <v>126</v>
      </c>
      <c r="H256" s="222">
        <v>33</v>
      </c>
      <c r="I256" s="222">
        <v>6</v>
      </c>
      <c r="J256" s="222">
        <v>3613</v>
      </c>
      <c r="K256" s="222" t="s">
        <v>54</v>
      </c>
      <c r="L256" s="222" t="s">
        <v>1176</v>
      </c>
      <c r="M256" s="222" t="s">
        <v>197</v>
      </c>
      <c r="N256" s="90" t="s">
        <v>197</v>
      </c>
      <c r="O256" s="222"/>
      <c r="Q256" s="208" t="str">
        <f t="shared" si="3"/>
        <v>59/0Domestic Intermodal</v>
      </c>
      <c r="R256" s="204" t="s">
        <v>380</v>
      </c>
      <c r="S256" s="204" t="s">
        <v>351</v>
      </c>
      <c r="T256" s="205">
        <v>4.5879000000000003</v>
      </c>
      <c r="U256" s="205">
        <v>6.5929000000000002</v>
      </c>
      <c r="W256" s="252"/>
      <c r="X256" s="252"/>
      <c r="Y256" s="252"/>
      <c r="Z256" s="253"/>
      <c r="AA256" s="253"/>
      <c r="AB256" s="252"/>
      <c r="AC256" s="252"/>
      <c r="AD256" s="252"/>
      <c r="AE256" s="252"/>
      <c r="AF256" s="252"/>
      <c r="AG256" s="252"/>
      <c r="AH256" s="252"/>
      <c r="AI256" s="252"/>
      <c r="AJ256" s="252"/>
    </row>
    <row r="257" spans="2:36" ht="12.75" customHeight="1" x14ac:dyDescent="0.3">
      <c r="B257" s="222" t="s">
        <v>380</v>
      </c>
      <c r="C257" s="222" t="s">
        <v>1176</v>
      </c>
      <c r="D257" s="222" t="s">
        <v>371</v>
      </c>
      <c r="E257" s="223">
        <v>1</v>
      </c>
      <c r="F257" s="223">
        <v>1</v>
      </c>
      <c r="G257" s="224">
        <v>126</v>
      </c>
      <c r="H257" s="222">
        <v>24</v>
      </c>
      <c r="I257" s="222">
        <v>6</v>
      </c>
      <c r="J257" s="222">
        <v>3613</v>
      </c>
      <c r="K257" s="222" t="s">
        <v>54</v>
      </c>
      <c r="L257" s="222" t="s">
        <v>1176</v>
      </c>
      <c r="M257" s="222" t="s">
        <v>197</v>
      </c>
      <c r="N257" s="90" t="s">
        <v>197</v>
      </c>
      <c r="O257" s="222"/>
      <c r="Q257" s="208" t="str">
        <f t="shared" si="3"/>
        <v>59/0Domestic Waste</v>
      </c>
      <c r="R257" s="204" t="s">
        <v>380</v>
      </c>
      <c r="S257" s="204" t="s">
        <v>371</v>
      </c>
      <c r="T257" s="205">
        <v>4.4189999999999996</v>
      </c>
      <c r="U257" s="205">
        <v>6.1725000000000003</v>
      </c>
      <c r="W257" s="252"/>
      <c r="X257" s="252"/>
      <c r="Y257" s="252"/>
      <c r="Z257" s="253"/>
      <c r="AA257" s="253"/>
      <c r="AB257" s="252"/>
      <c r="AC257" s="252"/>
      <c r="AD257" s="252"/>
      <c r="AE257" s="252"/>
      <c r="AF257" s="252"/>
      <c r="AG257" s="252"/>
      <c r="AH257" s="252"/>
      <c r="AI257" s="252"/>
      <c r="AJ257" s="252"/>
    </row>
    <row r="258" spans="2:36" ht="12.75" customHeight="1" x14ac:dyDescent="0.3">
      <c r="B258" s="222" t="s">
        <v>380</v>
      </c>
      <c r="C258" s="222" t="s">
        <v>1176</v>
      </c>
      <c r="D258" s="222" t="s">
        <v>356</v>
      </c>
      <c r="E258" s="223">
        <v>680</v>
      </c>
      <c r="F258" s="223">
        <v>82.28</v>
      </c>
      <c r="G258" s="224">
        <v>126</v>
      </c>
      <c r="H258" s="222">
        <v>27</v>
      </c>
      <c r="I258" s="222">
        <v>6</v>
      </c>
      <c r="J258" s="222">
        <v>3613</v>
      </c>
      <c r="K258" s="222" t="s">
        <v>54</v>
      </c>
      <c r="L258" s="222" t="s">
        <v>1176</v>
      </c>
      <c r="M258" s="222" t="s">
        <v>197</v>
      </c>
      <c r="N258" s="90" t="s">
        <v>197</v>
      </c>
      <c r="O258" s="222"/>
      <c r="Q258" s="208" t="str">
        <f t="shared" si="3"/>
        <v>59/0Enterprise</v>
      </c>
      <c r="R258" s="204" t="s">
        <v>380</v>
      </c>
      <c r="S258" s="204" t="s">
        <v>356</v>
      </c>
      <c r="T258" s="205">
        <v>4.4606000000000003</v>
      </c>
      <c r="U258" s="205">
        <v>6.3080999999999996</v>
      </c>
      <c r="W258" s="252"/>
      <c r="X258" s="252"/>
      <c r="Y258" s="252"/>
      <c r="Z258" s="253"/>
      <c r="AA258" s="253"/>
      <c r="AB258" s="252"/>
      <c r="AC258" s="252"/>
      <c r="AD258" s="252"/>
      <c r="AE258" s="252"/>
      <c r="AF258" s="252"/>
      <c r="AG258" s="252"/>
      <c r="AH258" s="252"/>
      <c r="AI258" s="252"/>
      <c r="AJ258" s="252"/>
    </row>
    <row r="259" spans="2:36" ht="12.75" customHeight="1" x14ac:dyDescent="0.3">
      <c r="B259" s="222" t="s">
        <v>380</v>
      </c>
      <c r="C259" s="222" t="s">
        <v>1176</v>
      </c>
      <c r="D259" s="222" t="s">
        <v>367</v>
      </c>
      <c r="E259" s="223">
        <v>1</v>
      </c>
      <c r="F259" s="223">
        <v>1</v>
      </c>
      <c r="G259" s="224">
        <v>126</v>
      </c>
      <c r="H259" s="222">
        <v>31</v>
      </c>
      <c r="I259" s="222">
        <v>6</v>
      </c>
      <c r="J259" s="222">
        <v>3613</v>
      </c>
      <c r="K259" s="222" t="s">
        <v>54</v>
      </c>
      <c r="L259" s="222" t="s">
        <v>1176</v>
      </c>
      <c r="M259" s="222" t="s">
        <v>197</v>
      </c>
      <c r="N259" s="90" t="s">
        <v>197</v>
      </c>
      <c r="O259" s="222"/>
      <c r="Q259" s="208" t="str">
        <f t="shared" si="3"/>
        <v>59/0European Automotive</v>
      </c>
      <c r="R259" s="204" t="s">
        <v>380</v>
      </c>
      <c r="S259" s="204" t="s">
        <v>367</v>
      </c>
      <c r="T259" s="205">
        <v>4.5583</v>
      </c>
      <c r="U259" s="205">
        <v>6.4960000000000004</v>
      </c>
      <c r="W259" s="252"/>
      <c r="X259" s="252"/>
      <c r="Y259" s="252"/>
      <c r="Z259" s="253"/>
      <c r="AA259" s="253"/>
      <c r="AB259" s="252"/>
      <c r="AC259" s="252"/>
      <c r="AD259" s="252"/>
      <c r="AE259" s="252"/>
      <c r="AF259" s="252"/>
      <c r="AG259" s="252"/>
      <c r="AH259" s="252"/>
      <c r="AI259" s="252"/>
      <c r="AJ259" s="252"/>
    </row>
    <row r="260" spans="2:36" ht="12.75" customHeight="1" x14ac:dyDescent="0.3">
      <c r="B260" s="222" t="s">
        <v>380</v>
      </c>
      <c r="C260" s="222" t="s">
        <v>1176</v>
      </c>
      <c r="D260" s="222" t="s">
        <v>372</v>
      </c>
      <c r="E260" s="223">
        <v>1</v>
      </c>
      <c r="F260" s="223">
        <v>1</v>
      </c>
      <c r="G260" s="224">
        <v>126</v>
      </c>
      <c r="H260" s="222">
        <v>31</v>
      </c>
      <c r="I260" s="222">
        <v>6</v>
      </c>
      <c r="J260" s="222">
        <v>3613</v>
      </c>
      <c r="K260" s="222" t="s">
        <v>54</v>
      </c>
      <c r="L260" s="222" t="s">
        <v>1176</v>
      </c>
      <c r="M260" s="222" t="s">
        <v>197</v>
      </c>
      <c r="N260" s="90" t="s">
        <v>197</v>
      </c>
      <c r="O260" s="222"/>
      <c r="Q260" s="208" t="str">
        <f t="shared" si="3"/>
        <v>59/0European Conventional</v>
      </c>
      <c r="R260" s="204" t="s">
        <v>380</v>
      </c>
      <c r="S260" s="204" t="s">
        <v>372</v>
      </c>
      <c r="T260" s="205">
        <v>4.5179999999999998</v>
      </c>
      <c r="U260" s="205">
        <v>6.4960000000000004</v>
      </c>
      <c r="W260" s="252"/>
      <c r="X260" s="252"/>
      <c r="Y260" s="252"/>
      <c r="Z260" s="253"/>
      <c r="AA260" s="253"/>
      <c r="AB260" s="252"/>
      <c r="AC260" s="252"/>
      <c r="AD260" s="252"/>
      <c r="AE260" s="252"/>
      <c r="AF260" s="252"/>
      <c r="AG260" s="252"/>
      <c r="AH260" s="252"/>
      <c r="AI260" s="252"/>
      <c r="AJ260" s="252"/>
    </row>
    <row r="261" spans="2:36" ht="12.75" customHeight="1" x14ac:dyDescent="0.3">
      <c r="B261" s="222" t="s">
        <v>380</v>
      </c>
      <c r="C261" s="222" t="s">
        <v>1176</v>
      </c>
      <c r="D261" s="222" t="s">
        <v>368</v>
      </c>
      <c r="E261" s="223">
        <v>1</v>
      </c>
      <c r="F261" s="223">
        <v>1</v>
      </c>
      <c r="G261" s="224">
        <v>126</v>
      </c>
      <c r="H261" s="222">
        <v>38</v>
      </c>
      <c r="I261" s="222">
        <v>6</v>
      </c>
      <c r="J261" s="222">
        <v>3613</v>
      </c>
      <c r="K261" s="222" t="s">
        <v>54</v>
      </c>
      <c r="L261" s="222" t="s">
        <v>1176</v>
      </c>
      <c r="M261" s="222" t="s">
        <v>197</v>
      </c>
      <c r="N261" s="90" t="s">
        <v>197</v>
      </c>
      <c r="O261" s="222"/>
      <c r="Q261" s="208" t="str">
        <f t="shared" ref="Q261:Q324" si="4">R261&amp;S261</f>
        <v>59/0European Intermodal</v>
      </c>
      <c r="R261" s="204" t="s">
        <v>380</v>
      </c>
      <c r="S261" s="204" t="s">
        <v>368</v>
      </c>
      <c r="T261" s="205">
        <v>4.6639999999999997</v>
      </c>
      <c r="U261" s="205">
        <v>6.8430999999999997</v>
      </c>
      <c r="W261" s="252"/>
      <c r="X261" s="252"/>
      <c r="Y261" s="252"/>
      <c r="Z261" s="253"/>
      <c r="AA261" s="253"/>
      <c r="AB261" s="252"/>
      <c r="AC261" s="252"/>
      <c r="AD261" s="252"/>
      <c r="AE261" s="252"/>
      <c r="AF261" s="252"/>
      <c r="AG261" s="252"/>
      <c r="AH261" s="252"/>
      <c r="AI261" s="252"/>
      <c r="AJ261" s="252"/>
    </row>
    <row r="262" spans="2:36" ht="12.75" customHeight="1" x14ac:dyDescent="0.3">
      <c r="B262" s="222" t="s">
        <v>380</v>
      </c>
      <c r="C262" s="222" t="s">
        <v>1176</v>
      </c>
      <c r="D262" s="222" t="s">
        <v>373</v>
      </c>
      <c r="E262" s="223">
        <v>1</v>
      </c>
      <c r="F262" s="223">
        <v>1</v>
      </c>
      <c r="G262" s="224">
        <v>126</v>
      </c>
      <c r="H262" s="222">
        <v>30</v>
      </c>
      <c r="I262" s="222">
        <v>6</v>
      </c>
      <c r="J262" s="222">
        <v>3613</v>
      </c>
      <c r="K262" s="222" t="s">
        <v>54</v>
      </c>
      <c r="L262" s="222" t="s">
        <v>1176</v>
      </c>
      <c r="M262" s="222" t="s">
        <v>197</v>
      </c>
      <c r="N262" s="90" t="s">
        <v>197</v>
      </c>
      <c r="O262" s="222"/>
      <c r="Q262" s="208" t="str">
        <f t="shared" si="4"/>
        <v>59/0General Merchandise</v>
      </c>
      <c r="R262" s="204" t="s">
        <v>380</v>
      </c>
      <c r="S262" s="204" t="s">
        <v>373</v>
      </c>
      <c r="T262" s="205">
        <v>4.5034999999999998</v>
      </c>
      <c r="U262" s="205">
        <v>6.4481999999999999</v>
      </c>
      <c r="W262" s="252"/>
      <c r="X262" s="252"/>
      <c r="Y262" s="252"/>
      <c r="Z262" s="253"/>
      <c r="AA262" s="253"/>
      <c r="AB262" s="252"/>
      <c r="AC262" s="252"/>
      <c r="AD262" s="252"/>
      <c r="AE262" s="252"/>
      <c r="AF262" s="252"/>
      <c r="AG262" s="252"/>
      <c r="AH262" s="252"/>
      <c r="AI262" s="252"/>
      <c r="AJ262" s="252"/>
    </row>
    <row r="263" spans="2:36" ht="12.75" customHeight="1" x14ac:dyDescent="0.3">
      <c r="B263" s="222" t="s">
        <v>380</v>
      </c>
      <c r="C263" s="222" t="s">
        <v>1176</v>
      </c>
      <c r="D263" s="222" t="s">
        <v>348</v>
      </c>
      <c r="E263" s="223">
        <v>1</v>
      </c>
      <c r="F263" s="223">
        <v>1</v>
      </c>
      <c r="G263" s="224">
        <v>126</v>
      </c>
      <c r="H263" s="222">
        <v>18</v>
      </c>
      <c r="I263" s="222">
        <v>6</v>
      </c>
      <c r="J263" s="222">
        <v>3613</v>
      </c>
      <c r="K263" s="222" t="s">
        <v>54</v>
      </c>
      <c r="L263" s="222" t="s">
        <v>1176</v>
      </c>
      <c r="M263" s="222" t="s">
        <v>197</v>
      </c>
      <c r="N263" s="90" t="s">
        <v>197</v>
      </c>
      <c r="O263" s="222"/>
      <c r="Q263" s="208" t="str">
        <f t="shared" si="4"/>
        <v>59/0Industrial Minerals</v>
      </c>
      <c r="R263" s="204" t="s">
        <v>380</v>
      </c>
      <c r="S263" s="204" t="s">
        <v>348</v>
      </c>
      <c r="T263" s="205">
        <v>4.1510999999999996</v>
      </c>
      <c r="U263" s="205">
        <v>5.9164000000000003</v>
      </c>
      <c r="W263" s="252"/>
      <c r="X263" s="252"/>
      <c r="Y263" s="252"/>
      <c r="Z263" s="253"/>
      <c r="AA263" s="253"/>
      <c r="AB263" s="252"/>
      <c r="AC263" s="252"/>
      <c r="AD263" s="252"/>
      <c r="AE263" s="252"/>
      <c r="AF263" s="252"/>
      <c r="AG263" s="252"/>
      <c r="AH263" s="252"/>
      <c r="AI263" s="252"/>
      <c r="AJ263" s="252"/>
    </row>
    <row r="264" spans="2:36" ht="12.75" customHeight="1" x14ac:dyDescent="0.3">
      <c r="B264" s="222" t="s">
        <v>380</v>
      </c>
      <c r="C264" s="222" t="s">
        <v>1176</v>
      </c>
      <c r="D264" s="222" t="s">
        <v>369</v>
      </c>
      <c r="E264" s="223">
        <v>1</v>
      </c>
      <c r="F264" s="223">
        <v>1</v>
      </c>
      <c r="G264" s="224">
        <v>126</v>
      </c>
      <c r="H264" s="222">
        <v>25</v>
      </c>
      <c r="I264" s="222">
        <v>6</v>
      </c>
      <c r="J264" s="222">
        <v>3613</v>
      </c>
      <c r="K264" s="222" t="s">
        <v>54</v>
      </c>
      <c r="L264" s="222" t="s">
        <v>1176</v>
      </c>
      <c r="M264" s="222" t="s">
        <v>197</v>
      </c>
      <c r="N264" s="90" t="s">
        <v>197</v>
      </c>
      <c r="O264" s="222"/>
      <c r="Q264" s="208" t="str">
        <f t="shared" si="4"/>
        <v>59/0Iron Ore</v>
      </c>
      <c r="R264" s="204" t="s">
        <v>380</v>
      </c>
      <c r="S264" s="204" t="s">
        <v>369</v>
      </c>
      <c r="T264" s="205">
        <v>4.2027999999999999</v>
      </c>
      <c r="U264" s="205">
        <v>6.2171000000000003</v>
      </c>
      <c r="W264" s="252"/>
      <c r="X264" s="252"/>
      <c r="Y264" s="252"/>
      <c r="Z264" s="253"/>
      <c r="AA264" s="253"/>
      <c r="AB264" s="252"/>
      <c r="AC264" s="252"/>
      <c r="AD264" s="252"/>
      <c r="AE264" s="252"/>
      <c r="AF264" s="252"/>
      <c r="AG264" s="252"/>
      <c r="AH264" s="252"/>
      <c r="AI264" s="252"/>
      <c r="AJ264" s="252"/>
    </row>
    <row r="265" spans="2:36" ht="12.75" customHeight="1" x14ac:dyDescent="0.3">
      <c r="B265" s="222" t="s">
        <v>380</v>
      </c>
      <c r="C265" s="222" t="s">
        <v>1176</v>
      </c>
      <c r="D265" s="222" t="s">
        <v>352</v>
      </c>
      <c r="E265" s="223">
        <v>1</v>
      </c>
      <c r="F265" s="223">
        <v>1</v>
      </c>
      <c r="G265" s="224">
        <v>126</v>
      </c>
      <c r="H265" s="222">
        <v>78</v>
      </c>
      <c r="I265" s="222">
        <v>6</v>
      </c>
      <c r="J265" s="222">
        <v>3613</v>
      </c>
      <c r="K265" s="222" t="s">
        <v>54</v>
      </c>
      <c r="L265" s="222" t="s">
        <v>1176</v>
      </c>
      <c r="M265" s="222" t="s">
        <v>197</v>
      </c>
      <c r="N265" s="90" t="s">
        <v>197</v>
      </c>
      <c r="O265" s="222"/>
      <c r="Q265" s="208" t="str">
        <f t="shared" si="4"/>
        <v>59/0Mail and Premium Logistics</v>
      </c>
      <c r="R265" s="204" t="s">
        <v>380</v>
      </c>
      <c r="S265" s="204" t="s">
        <v>352</v>
      </c>
      <c r="T265" s="205">
        <v>5.9194000000000004</v>
      </c>
      <c r="U265" s="205">
        <v>9.1964000000000006</v>
      </c>
      <c r="W265" s="252"/>
      <c r="X265" s="252"/>
      <c r="Y265" s="252"/>
      <c r="Z265" s="253"/>
      <c r="AA265" s="253"/>
      <c r="AB265" s="252"/>
      <c r="AC265" s="252"/>
      <c r="AD265" s="252"/>
      <c r="AE265" s="252"/>
      <c r="AF265" s="252"/>
      <c r="AG265" s="252"/>
      <c r="AH265" s="252"/>
      <c r="AI265" s="252"/>
      <c r="AJ265" s="252"/>
    </row>
    <row r="266" spans="2:36" ht="12.75" customHeight="1" x14ac:dyDescent="0.3">
      <c r="B266" s="222" t="s">
        <v>380</v>
      </c>
      <c r="C266" s="222" t="s">
        <v>1176</v>
      </c>
      <c r="D266" s="222" t="s">
        <v>343</v>
      </c>
      <c r="E266" s="223">
        <v>1234</v>
      </c>
      <c r="F266" s="223">
        <v>149.31399999999999</v>
      </c>
      <c r="G266" s="224">
        <v>126</v>
      </c>
      <c r="H266" s="222">
        <v>25</v>
      </c>
      <c r="I266" s="222">
        <v>6</v>
      </c>
      <c r="J266" s="222">
        <v>3613</v>
      </c>
      <c r="K266" s="222" t="s">
        <v>54</v>
      </c>
      <c r="L266" s="222" t="s">
        <v>1176</v>
      </c>
      <c r="M266" s="222" t="s">
        <v>197</v>
      </c>
      <c r="N266" s="90" t="s">
        <v>197</v>
      </c>
      <c r="O266" s="222"/>
      <c r="Q266" s="208" t="str">
        <f t="shared" si="4"/>
        <v>59/0Other</v>
      </c>
      <c r="R266" s="204" t="s">
        <v>380</v>
      </c>
      <c r="S266" s="204" t="s">
        <v>343</v>
      </c>
      <c r="T266" s="205">
        <v>4.2436999999999996</v>
      </c>
      <c r="U266" s="205">
        <v>6.2171000000000003</v>
      </c>
      <c r="W266" s="252"/>
      <c r="X266" s="252"/>
      <c r="Y266" s="252"/>
      <c r="Z266" s="253"/>
      <c r="AA266" s="253"/>
      <c r="AB266" s="252"/>
      <c r="AC266" s="252"/>
      <c r="AD266" s="252"/>
      <c r="AE266" s="252"/>
      <c r="AF266" s="252"/>
      <c r="AG266" s="252"/>
      <c r="AH266" s="252"/>
      <c r="AI266" s="252"/>
      <c r="AJ266" s="252"/>
    </row>
    <row r="267" spans="2:36" ht="12.75" customHeight="1" x14ac:dyDescent="0.3">
      <c r="B267" s="222" t="s">
        <v>380</v>
      </c>
      <c r="C267" s="222" t="s">
        <v>1176</v>
      </c>
      <c r="D267" s="222" t="s">
        <v>359</v>
      </c>
      <c r="E267" s="223">
        <v>338</v>
      </c>
      <c r="F267" s="223">
        <v>40.898000000000003</v>
      </c>
      <c r="G267" s="224">
        <v>126</v>
      </c>
      <c r="H267" s="222">
        <v>23</v>
      </c>
      <c r="I267" s="222">
        <v>6</v>
      </c>
      <c r="J267" s="222">
        <v>3613</v>
      </c>
      <c r="K267" s="222" t="s">
        <v>54</v>
      </c>
      <c r="L267" s="222" t="s">
        <v>1176</v>
      </c>
      <c r="M267" s="222" t="s">
        <v>197</v>
      </c>
      <c r="N267" s="90" t="s">
        <v>197</v>
      </c>
      <c r="O267" s="222"/>
      <c r="Q267" s="208" t="str">
        <f t="shared" si="4"/>
        <v>59/0Petroleum</v>
      </c>
      <c r="R267" s="204" t="s">
        <v>380</v>
      </c>
      <c r="S267" s="204" t="s">
        <v>359</v>
      </c>
      <c r="T267" s="205">
        <v>4.2164999999999999</v>
      </c>
      <c r="U267" s="205">
        <v>6.1284000000000001</v>
      </c>
      <c r="W267" s="252"/>
      <c r="X267" s="252"/>
      <c r="Y267" s="252"/>
      <c r="Z267" s="253"/>
      <c r="AA267" s="253"/>
      <c r="AB267" s="252"/>
      <c r="AC267" s="252"/>
      <c r="AD267" s="252"/>
      <c r="AE267" s="252"/>
      <c r="AF267" s="252"/>
      <c r="AG267" s="252"/>
      <c r="AH267" s="252"/>
      <c r="AI267" s="252"/>
      <c r="AJ267" s="252"/>
    </row>
    <row r="268" spans="2:36" ht="12.75" customHeight="1" x14ac:dyDescent="0.3">
      <c r="B268" s="222" t="s">
        <v>380</v>
      </c>
      <c r="C268" s="222" t="s">
        <v>1176</v>
      </c>
      <c r="D268" s="222" t="s">
        <v>370</v>
      </c>
      <c r="E268" s="223">
        <v>1</v>
      </c>
      <c r="F268" s="223">
        <v>1</v>
      </c>
      <c r="G268" s="224">
        <v>126</v>
      </c>
      <c r="H268" s="222">
        <v>78</v>
      </c>
      <c r="I268" s="222">
        <v>6</v>
      </c>
      <c r="J268" s="222">
        <v>3613</v>
      </c>
      <c r="K268" s="222" t="s">
        <v>54</v>
      </c>
      <c r="L268" s="222" t="s">
        <v>1176</v>
      </c>
      <c r="M268" s="222" t="s">
        <v>197</v>
      </c>
      <c r="N268" s="90" t="s">
        <v>197</v>
      </c>
      <c r="O268" s="222"/>
      <c r="Q268" s="208" t="str">
        <f t="shared" si="4"/>
        <v>59/0Royal Mail</v>
      </c>
      <c r="R268" s="204" t="s">
        <v>380</v>
      </c>
      <c r="S268" s="204" t="s">
        <v>370</v>
      </c>
      <c r="T268" s="205">
        <v>5.9194000000000004</v>
      </c>
      <c r="U268" s="205">
        <v>9.1964000000000006</v>
      </c>
      <c r="W268" s="252"/>
      <c r="X268" s="252"/>
      <c r="Y268" s="252"/>
      <c r="Z268" s="253"/>
      <c r="AA268" s="253"/>
      <c r="AB268" s="252"/>
      <c r="AC268" s="252"/>
      <c r="AD268" s="252"/>
      <c r="AE268" s="252"/>
      <c r="AF268" s="252"/>
      <c r="AG268" s="252"/>
      <c r="AH268" s="252"/>
      <c r="AI268" s="252"/>
      <c r="AJ268" s="252"/>
    </row>
    <row r="269" spans="2:36" ht="12.75" customHeight="1" x14ac:dyDescent="0.3">
      <c r="B269" s="222" t="s">
        <v>380</v>
      </c>
      <c r="C269" s="222" t="s">
        <v>1176</v>
      </c>
      <c r="D269" s="222" t="s">
        <v>353</v>
      </c>
      <c r="E269" s="223">
        <v>1</v>
      </c>
      <c r="F269" s="223">
        <v>1</v>
      </c>
      <c r="G269" s="224">
        <v>126</v>
      </c>
      <c r="H269" s="222">
        <v>25</v>
      </c>
      <c r="I269" s="222">
        <v>6</v>
      </c>
      <c r="J269" s="222">
        <v>3613</v>
      </c>
      <c r="K269" s="222" t="s">
        <v>54</v>
      </c>
      <c r="L269" s="222" t="s">
        <v>1176</v>
      </c>
      <c r="M269" s="222" t="s">
        <v>197</v>
      </c>
      <c r="N269" s="90" t="s">
        <v>197</v>
      </c>
      <c r="O269" s="222"/>
      <c r="Q269" s="208" t="str">
        <f t="shared" si="4"/>
        <v>59/0Steel</v>
      </c>
      <c r="R269" s="204" t="s">
        <v>380</v>
      </c>
      <c r="S269" s="204" t="s">
        <v>353</v>
      </c>
      <c r="T269" s="205">
        <v>4.2436999999999996</v>
      </c>
      <c r="U269" s="205">
        <v>6.2171000000000003</v>
      </c>
      <c r="W269" s="252"/>
      <c r="X269" s="252"/>
      <c r="Y269" s="252"/>
      <c r="Z269" s="253"/>
      <c r="AA269" s="253"/>
      <c r="AB269" s="252"/>
      <c r="AC269" s="252"/>
      <c r="AD269" s="252"/>
      <c r="AE269" s="252"/>
      <c r="AF269" s="252"/>
      <c r="AG269" s="252"/>
      <c r="AH269" s="252"/>
      <c r="AI269" s="252"/>
      <c r="AJ269" s="252"/>
    </row>
    <row r="270" spans="2:36" ht="12.75" customHeight="1" x14ac:dyDescent="0.3">
      <c r="B270" s="222" t="s">
        <v>381</v>
      </c>
      <c r="C270" s="222" t="s">
        <v>1176</v>
      </c>
      <c r="D270" s="222" t="s">
        <v>374</v>
      </c>
      <c r="E270" s="223">
        <v>1</v>
      </c>
      <c r="F270" s="223">
        <v>1</v>
      </c>
      <c r="G270" s="224">
        <v>126</v>
      </c>
      <c r="H270" s="222">
        <v>34</v>
      </c>
      <c r="I270" s="222">
        <v>6</v>
      </c>
      <c r="J270" s="222">
        <v>3613</v>
      </c>
      <c r="K270" s="222" t="s">
        <v>54</v>
      </c>
      <c r="L270" s="222" t="s">
        <v>1176</v>
      </c>
      <c r="M270" s="222" t="s">
        <v>197</v>
      </c>
      <c r="N270" s="90" t="s">
        <v>197</v>
      </c>
      <c r="O270" s="222"/>
      <c r="Q270" s="208" t="str">
        <f t="shared" si="4"/>
        <v>59/1Biomass</v>
      </c>
      <c r="R270" s="204" t="s">
        <v>381</v>
      </c>
      <c r="S270" s="204" t="s">
        <v>374</v>
      </c>
      <c r="T270" s="205">
        <v>4.3735999999999997</v>
      </c>
      <c r="U270" s="205">
        <v>6.6420000000000003</v>
      </c>
      <c r="W270" s="252"/>
      <c r="X270" s="252"/>
      <c r="Y270" s="252"/>
      <c r="Z270" s="253"/>
      <c r="AA270" s="253"/>
      <c r="AB270" s="252"/>
      <c r="AC270" s="252"/>
      <c r="AD270" s="252"/>
      <c r="AE270" s="252"/>
      <c r="AF270" s="252"/>
      <c r="AG270" s="252"/>
      <c r="AH270" s="252"/>
      <c r="AI270" s="252"/>
      <c r="AJ270" s="252"/>
    </row>
    <row r="271" spans="2:36" ht="12.75" customHeight="1" x14ac:dyDescent="0.3">
      <c r="B271" s="222" t="s">
        <v>381</v>
      </c>
      <c r="C271" s="222" t="s">
        <v>1176</v>
      </c>
      <c r="D271" s="222" t="s">
        <v>350</v>
      </c>
      <c r="E271" s="223">
        <v>1</v>
      </c>
      <c r="F271" s="223">
        <v>1</v>
      </c>
      <c r="G271" s="224">
        <v>126</v>
      </c>
      <c r="H271" s="222">
        <v>16</v>
      </c>
      <c r="I271" s="222">
        <v>6</v>
      </c>
      <c r="J271" s="222">
        <v>3613</v>
      </c>
      <c r="K271" s="222" t="s">
        <v>54</v>
      </c>
      <c r="L271" s="222" t="s">
        <v>1176</v>
      </c>
      <c r="M271" s="222" t="s">
        <v>197</v>
      </c>
      <c r="N271" s="90" t="s">
        <v>197</v>
      </c>
      <c r="O271" s="222"/>
      <c r="Q271" s="208" t="str">
        <f t="shared" si="4"/>
        <v>59/1Chemicals</v>
      </c>
      <c r="R271" s="204" t="s">
        <v>381</v>
      </c>
      <c r="S271" s="204" t="s">
        <v>350</v>
      </c>
      <c r="T271" s="205">
        <v>4.1261000000000001</v>
      </c>
      <c r="U271" s="205">
        <v>5.8358999999999996</v>
      </c>
      <c r="W271" s="252"/>
      <c r="X271" s="252"/>
      <c r="Y271" s="252"/>
      <c r="Z271" s="253"/>
      <c r="AA271" s="253"/>
      <c r="AB271" s="252"/>
      <c r="AC271" s="252"/>
      <c r="AD271" s="252"/>
      <c r="AE271" s="252"/>
      <c r="AF271" s="252"/>
      <c r="AG271" s="252"/>
      <c r="AH271" s="252"/>
      <c r="AI271" s="252"/>
      <c r="AJ271" s="252"/>
    </row>
    <row r="272" spans="2:36" ht="12.75" customHeight="1" x14ac:dyDescent="0.3">
      <c r="B272" s="222" t="s">
        <v>381</v>
      </c>
      <c r="C272" s="222" t="s">
        <v>1176</v>
      </c>
      <c r="D272" s="222" t="s">
        <v>347</v>
      </c>
      <c r="E272" s="223">
        <v>1</v>
      </c>
      <c r="F272" s="223">
        <v>1</v>
      </c>
      <c r="G272" s="224">
        <v>126</v>
      </c>
      <c r="H272" s="222">
        <v>24</v>
      </c>
      <c r="I272" s="222">
        <v>6</v>
      </c>
      <c r="J272" s="222">
        <v>3613</v>
      </c>
      <c r="K272" s="222" t="s">
        <v>54</v>
      </c>
      <c r="L272" s="222" t="s">
        <v>1176</v>
      </c>
      <c r="M272" s="222" t="s">
        <v>197</v>
      </c>
      <c r="N272" s="90" t="s">
        <v>197</v>
      </c>
      <c r="O272" s="222"/>
      <c r="Q272" s="208" t="str">
        <f t="shared" si="4"/>
        <v>59/1Coal ESI</v>
      </c>
      <c r="R272" s="204" t="s">
        <v>381</v>
      </c>
      <c r="S272" s="204" t="s">
        <v>347</v>
      </c>
      <c r="T272" s="205">
        <v>4.1890999999999998</v>
      </c>
      <c r="U272" s="205">
        <v>6.1725000000000003</v>
      </c>
      <c r="W272" s="252"/>
      <c r="X272" s="252"/>
      <c r="Y272" s="252"/>
      <c r="Z272" s="253"/>
      <c r="AA272" s="253"/>
      <c r="AB272" s="252"/>
      <c r="AC272" s="252"/>
      <c r="AD272" s="252"/>
      <c r="AE272" s="252"/>
      <c r="AF272" s="252"/>
      <c r="AG272" s="252"/>
      <c r="AH272" s="252"/>
      <c r="AI272" s="252"/>
      <c r="AJ272" s="252"/>
    </row>
    <row r="273" spans="2:36" ht="12.75" customHeight="1" x14ac:dyDescent="0.3">
      <c r="B273" s="222" t="s">
        <v>381</v>
      </c>
      <c r="C273" s="222" t="s">
        <v>1176</v>
      </c>
      <c r="D273" s="222" t="s">
        <v>364</v>
      </c>
      <c r="E273" s="223">
        <v>1</v>
      </c>
      <c r="F273" s="223">
        <v>1</v>
      </c>
      <c r="G273" s="224">
        <v>126</v>
      </c>
      <c r="H273" s="222">
        <v>25</v>
      </c>
      <c r="I273" s="222">
        <v>6</v>
      </c>
      <c r="J273" s="222">
        <v>3613</v>
      </c>
      <c r="K273" s="222" t="s">
        <v>54</v>
      </c>
      <c r="L273" s="222" t="s">
        <v>1176</v>
      </c>
      <c r="M273" s="222" t="s">
        <v>197</v>
      </c>
      <c r="N273" s="90" t="s">
        <v>197</v>
      </c>
      <c r="O273" s="222"/>
      <c r="Q273" s="208" t="str">
        <f t="shared" si="4"/>
        <v>59/1Coal Other</v>
      </c>
      <c r="R273" s="204" t="s">
        <v>381</v>
      </c>
      <c r="S273" s="204" t="s">
        <v>364</v>
      </c>
      <c r="T273" s="205">
        <v>4.2436999999999996</v>
      </c>
      <c r="U273" s="205">
        <v>6.2171000000000003</v>
      </c>
      <c r="W273" s="252"/>
      <c r="X273" s="252"/>
      <c r="Y273" s="252"/>
      <c r="Z273" s="253"/>
      <c r="AA273" s="253"/>
      <c r="AB273" s="252"/>
      <c r="AC273" s="252"/>
      <c r="AD273" s="252"/>
      <c r="AE273" s="252"/>
      <c r="AF273" s="252"/>
      <c r="AG273" s="252"/>
      <c r="AH273" s="252"/>
      <c r="AI273" s="252"/>
      <c r="AJ273" s="252"/>
    </row>
    <row r="274" spans="2:36" ht="12.75" customHeight="1" x14ac:dyDescent="0.3">
      <c r="B274" s="222" t="s">
        <v>381</v>
      </c>
      <c r="C274" s="222" t="s">
        <v>1176</v>
      </c>
      <c r="D274" s="222" t="s">
        <v>345</v>
      </c>
      <c r="E274" s="223">
        <v>193192</v>
      </c>
      <c r="F274" s="223">
        <v>23376.392</v>
      </c>
      <c r="G274" s="224">
        <v>126</v>
      </c>
      <c r="H274" s="222">
        <v>29</v>
      </c>
      <c r="I274" s="222">
        <v>6</v>
      </c>
      <c r="J274" s="222">
        <v>3613</v>
      </c>
      <c r="K274" s="222" t="s">
        <v>54</v>
      </c>
      <c r="L274" s="222" t="s">
        <v>1176</v>
      </c>
      <c r="M274" s="222" t="s">
        <v>197</v>
      </c>
      <c r="N274" s="90" t="s">
        <v>197</v>
      </c>
      <c r="O274" s="222"/>
      <c r="Q274" s="208" t="str">
        <f t="shared" si="4"/>
        <v>59/1Construction Materials</v>
      </c>
      <c r="R274" s="204" t="s">
        <v>381</v>
      </c>
      <c r="S274" s="204" t="s">
        <v>345</v>
      </c>
      <c r="T274" s="205">
        <v>4.3</v>
      </c>
      <c r="U274" s="205">
        <v>6.4009999999999998</v>
      </c>
      <c r="W274" s="252"/>
      <c r="X274" s="252"/>
      <c r="Y274" s="252"/>
      <c r="Z274" s="253"/>
      <c r="AA274" s="253"/>
      <c r="AB274" s="252"/>
      <c r="AC274" s="252"/>
      <c r="AD274" s="252"/>
      <c r="AE274" s="252"/>
      <c r="AF274" s="252"/>
      <c r="AG274" s="252"/>
      <c r="AH274" s="252"/>
      <c r="AI274" s="252"/>
      <c r="AJ274" s="252"/>
    </row>
    <row r="275" spans="2:36" ht="12.75" customHeight="1" x14ac:dyDescent="0.3">
      <c r="B275" s="222" t="s">
        <v>381</v>
      </c>
      <c r="C275" s="222" t="s">
        <v>1176</v>
      </c>
      <c r="D275" s="222" t="s">
        <v>355</v>
      </c>
      <c r="E275" s="223">
        <v>1</v>
      </c>
      <c r="F275" s="223">
        <v>1</v>
      </c>
      <c r="G275" s="224">
        <v>126</v>
      </c>
      <c r="H275" s="222">
        <v>25</v>
      </c>
      <c r="I275" s="222">
        <v>6</v>
      </c>
      <c r="J275" s="222">
        <v>3613</v>
      </c>
      <c r="K275" s="222" t="s">
        <v>54</v>
      </c>
      <c r="L275" s="222" t="s">
        <v>1176</v>
      </c>
      <c r="M275" s="222" t="s">
        <v>197</v>
      </c>
      <c r="N275" s="90" t="s">
        <v>197</v>
      </c>
      <c r="O275" s="222"/>
      <c r="Q275" s="208" t="str">
        <f t="shared" si="4"/>
        <v>59/1Domestic Automotive</v>
      </c>
      <c r="R275" s="204" t="s">
        <v>381</v>
      </c>
      <c r="S275" s="204" t="s">
        <v>355</v>
      </c>
      <c r="T275" s="205">
        <v>4.4729000000000001</v>
      </c>
      <c r="U275" s="205">
        <v>6.2171000000000003</v>
      </c>
      <c r="W275" s="252"/>
      <c r="X275" s="252"/>
      <c r="Y275" s="252"/>
      <c r="Z275" s="253"/>
      <c r="AA275" s="253"/>
      <c r="AB275" s="252"/>
      <c r="AC275" s="252"/>
      <c r="AD275" s="252"/>
      <c r="AE275" s="252"/>
      <c r="AF275" s="252"/>
      <c r="AG275" s="252"/>
      <c r="AH275" s="252"/>
      <c r="AI275" s="252"/>
      <c r="AJ275" s="252"/>
    </row>
    <row r="276" spans="2:36" ht="12.75" customHeight="1" x14ac:dyDescent="0.3">
      <c r="B276" s="222" t="s">
        <v>381</v>
      </c>
      <c r="C276" s="222" t="s">
        <v>1176</v>
      </c>
      <c r="D276" s="222" t="s">
        <v>351</v>
      </c>
      <c r="E276" s="223">
        <v>1</v>
      </c>
      <c r="F276" s="223">
        <v>1</v>
      </c>
      <c r="G276" s="224">
        <v>126</v>
      </c>
      <c r="H276" s="222">
        <v>33</v>
      </c>
      <c r="I276" s="222">
        <v>6</v>
      </c>
      <c r="J276" s="222">
        <v>3613</v>
      </c>
      <c r="K276" s="222" t="s">
        <v>54</v>
      </c>
      <c r="L276" s="222" t="s">
        <v>1176</v>
      </c>
      <c r="M276" s="222" t="s">
        <v>197</v>
      </c>
      <c r="N276" s="90" t="s">
        <v>197</v>
      </c>
      <c r="O276" s="222"/>
      <c r="Q276" s="208" t="str">
        <f t="shared" si="4"/>
        <v>59/1Domestic Intermodal</v>
      </c>
      <c r="R276" s="204" t="s">
        <v>381</v>
      </c>
      <c r="S276" s="204" t="s">
        <v>351</v>
      </c>
      <c r="T276" s="205">
        <v>4.5879000000000003</v>
      </c>
      <c r="U276" s="205">
        <v>6.5929000000000002</v>
      </c>
      <c r="W276" s="252"/>
      <c r="X276" s="252"/>
      <c r="Y276" s="252"/>
      <c r="Z276" s="253"/>
      <c r="AA276" s="253"/>
      <c r="AB276" s="252"/>
      <c r="AC276" s="252"/>
      <c r="AD276" s="252"/>
      <c r="AE276" s="252"/>
      <c r="AF276" s="252"/>
      <c r="AG276" s="252"/>
      <c r="AH276" s="252"/>
      <c r="AI276" s="252"/>
      <c r="AJ276" s="252"/>
    </row>
    <row r="277" spans="2:36" ht="12.75" customHeight="1" x14ac:dyDescent="0.3">
      <c r="B277" s="222" t="s">
        <v>381</v>
      </c>
      <c r="C277" s="222" t="s">
        <v>1176</v>
      </c>
      <c r="D277" s="222" t="s">
        <v>371</v>
      </c>
      <c r="E277" s="223">
        <v>1</v>
      </c>
      <c r="F277" s="223">
        <v>1</v>
      </c>
      <c r="G277" s="224">
        <v>126</v>
      </c>
      <c r="H277" s="222">
        <v>24</v>
      </c>
      <c r="I277" s="222">
        <v>6</v>
      </c>
      <c r="J277" s="222">
        <v>3613</v>
      </c>
      <c r="K277" s="222" t="s">
        <v>54</v>
      </c>
      <c r="L277" s="222" t="s">
        <v>1176</v>
      </c>
      <c r="M277" s="222" t="s">
        <v>197</v>
      </c>
      <c r="N277" s="90" t="s">
        <v>197</v>
      </c>
      <c r="O277" s="222"/>
      <c r="Q277" s="208" t="str">
        <f t="shared" si="4"/>
        <v>59/1Domestic Waste</v>
      </c>
      <c r="R277" s="204" t="s">
        <v>381</v>
      </c>
      <c r="S277" s="204" t="s">
        <v>371</v>
      </c>
      <c r="T277" s="205">
        <v>4.4189999999999996</v>
      </c>
      <c r="U277" s="205">
        <v>6.1725000000000003</v>
      </c>
      <c r="W277" s="252"/>
      <c r="X277" s="252"/>
      <c r="Y277" s="252"/>
      <c r="Z277" s="253"/>
      <c r="AA277" s="253"/>
      <c r="AB277" s="252"/>
      <c r="AC277" s="252"/>
      <c r="AD277" s="252"/>
      <c r="AE277" s="252"/>
      <c r="AF277" s="252"/>
      <c r="AG277" s="252"/>
      <c r="AH277" s="252"/>
      <c r="AI277" s="252"/>
      <c r="AJ277" s="252"/>
    </row>
    <row r="278" spans="2:36" ht="12.75" customHeight="1" x14ac:dyDescent="0.3">
      <c r="B278" s="222" t="s">
        <v>381</v>
      </c>
      <c r="C278" s="222" t="s">
        <v>1176</v>
      </c>
      <c r="D278" s="222" t="s">
        <v>356</v>
      </c>
      <c r="E278" s="223">
        <v>308</v>
      </c>
      <c r="F278" s="223">
        <v>37.268000000000001</v>
      </c>
      <c r="G278" s="224">
        <v>126</v>
      </c>
      <c r="H278" s="222">
        <v>27</v>
      </c>
      <c r="I278" s="222">
        <v>6</v>
      </c>
      <c r="J278" s="222">
        <v>3613</v>
      </c>
      <c r="K278" s="222" t="s">
        <v>54</v>
      </c>
      <c r="L278" s="222" t="s">
        <v>1176</v>
      </c>
      <c r="M278" s="222" t="s">
        <v>197</v>
      </c>
      <c r="N278" s="90" t="s">
        <v>197</v>
      </c>
      <c r="O278" s="222"/>
      <c r="Q278" s="208" t="str">
        <f t="shared" si="4"/>
        <v>59/1Enterprise</v>
      </c>
      <c r="R278" s="204" t="s">
        <v>381</v>
      </c>
      <c r="S278" s="204" t="s">
        <v>356</v>
      </c>
      <c r="T278" s="205">
        <v>4.4606000000000003</v>
      </c>
      <c r="U278" s="205">
        <v>6.3080999999999996</v>
      </c>
      <c r="W278" s="252"/>
      <c r="X278" s="252"/>
      <c r="Y278" s="252"/>
      <c r="Z278" s="253"/>
      <c r="AA278" s="253"/>
      <c r="AB278" s="252"/>
      <c r="AC278" s="252"/>
      <c r="AD278" s="252"/>
      <c r="AE278" s="252"/>
      <c r="AF278" s="252"/>
      <c r="AG278" s="252"/>
      <c r="AH278" s="252"/>
      <c r="AI278" s="252"/>
      <c r="AJ278" s="252"/>
    </row>
    <row r="279" spans="2:36" ht="12.75" customHeight="1" x14ac:dyDescent="0.3">
      <c r="B279" s="222" t="s">
        <v>381</v>
      </c>
      <c r="C279" s="222" t="s">
        <v>1176</v>
      </c>
      <c r="D279" s="222" t="s">
        <v>367</v>
      </c>
      <c r="E279" s="223">
        <v>1</v>
      </c>
      <c r="F279" s="223">
        <v>1</v>
      </c>
      <c r="G279" s="224">
        <v>126</v>
      </c>
      <c r="H279" s="222">
        <v>31</v>
      </c>
      <c r="I279" s="222">
        <v>6</v>
      </c>
      <c r="J279" s="222">
        <v>3613</v>
      </c>
      <c r="K279" s="222" t="s">
        <v>54</v>
      </c>
      <c r="L279" s="222" t="s">
        <v>1176</v>
      </c>
      <c r="M279" s="222" t="s">
        <v>197</v>
      </c>
      <c r="N279" s="90" t="s">
        <v>197</v>
      </c>
      <c r="O279" s="222"/>
      <c r="Q279" s="208" t="str">
        <f t="shared" si="4"/>
        <v>59/1European Automotive</v>
      </c>
      <c r="R279" s="204" t="s">
        <v>381</v>
      </c>
      <c r="S279" s="204" t="s">
        <v>367</v>
      </c>
      <c r="T279" s="205">
        <v>4.5583</v>
      </c>
      <c r="U279" s="205">
        <v>6.4960000000000004</v>
      </c>
      <c r="W279" s="252"/>
      <c r="X279" s="252"/>
      <c r="Y279" s="252"/>
      <c r="Z279" s="253"/>
      <c r="AA279" s="253"/>
      <c r="AB279" s="252"/>
      <c r="AC279" s="252"/>
      <c r="AD279" s="252"/>
      <c r="AE279" s="252"/>
      <c r="AF279" s="252"/>
      <c r="AG279" s="252"/>
      <c r="AH279" s="252"/>
      <c r="AI279" s="252"/>
      <c r="AJ279" s="252"/>
    </row>
    <row r="280" spans="2:36" ht="12.75" customHeight="1" x14ac:dyDescent="0.3">
      <c r="B280" s="222" t="s">
        <v>381</v>
      </c>
      <c r="C280" s="222" t="s">
        <v>1176</v>
      </c>
      <c r="D280" s="222" t="s">
        <v>372</v>
      </c>
      <c r="E280" s="223">
        <v>1</v>
      </c>
      <c r="F280" s="223">
        <v>1</v>
      </c>
      <c r="G280" s="224">
        <v>126</v>
      </c>
      <c r="H280" s="222">
        <v>31</v>
      </c>
      <c r="I280" s="222">
        <v>6</v>
      </c>
      <c r="J280" s="222">
        <v>3613</v>
      </c>
      <c r="K280" s="222" t="s">
        <v>54</v>
      </c>
      <c r="L280" s="222" t="s">
        <v>1176</v>
      </c>
      <c r="M280" s="222" t="s">
        <v>197</v>
      </c>
      <c r="N280" s="90" t="s">
        <v>197</v>
      </c>
      <c r="O280" s="222"/>
      <c r="Q280" s="208" t="str">
        <f t="shared" si="4"/>
        <v>59/1European Conventional</v>
      </c>
      <c r="R280" s="204" t="s">
        <v>381</v>
      </c>
      <c r="S280" s="204" t="s">
        <v>372</v>
      </c>
      <c r="T280" s="205">
        <v>4.5179999999999998</v>
      </c>
      <c r="U280" s="205">
        <v>6.4960000000000004</v>
      </c>
      <c r="W280" s="252"/>
      <c r="X280" s="252"/>
      <c r="Y280" s="252"/>
      <c r="Z280" s="253"/>
      <c r="AA280" s="253"/>
      <c r="AB280" s="252"/>
      <c r="AC280" s="252"/>
      <c r="AD280" s="252"/>
      <c r="AE280" s="252"/>
      <c r="AF280" s="252"/>
      <c r="AG280" s="252"/>
      <c r="AH280" s="252"/>
      <c r="AI280" s="252"/>
      <c r="AJ280" s="252"/>
    </row>
    <row r="281" spans="2:36" ht="12.75" customHeight="1" x14ac:dyDescent="0.3">
      <c r="B281" s="222" t="s">
        <v>381</v>
      </c>
      <c r="C281" s="222" t="s">
        <v>1176</v>
      </c>
      <c r="D281" s="222" t="s">
        <v>368</v>
      </c>
      <c r="E281" s="223">
        <v>1</v>
      </c>
      <c r="F281" s="223">
        <v>1</v>
      </c>
      <c r="G281" s="224">
        <v>126</v>
      </c>
      <c r="H281" s="222">
        <v>38</v>
      </c>
      <c r="I281" s="222">
        <v>6</v>
      </c>
      <c r="J281" s="222">
        <v>3613</v>
      </c>
      <c r="K281" s="222" t="s">
        <v>54</v>
      </c>
      <c r="L281" s="222" t="s">
        <v>1176</v>
      </c>
      <c r="M281" s="222" t="s">
        <v>197</v>
      </c>
      <c r="N281" s="90" t="s">
        <v>197</v>
      </c>
      <c r="O281" s="222"/>
      <c r="Q281" s="208" t="str">
        <f t="shared" si="4"/>
        <v>59/1European Intermodal</v>
      </c>
      <c r="R281" s="204" t="s">
        <v>381</v>
      </c>
      <c r="S281" s="204" t="s">
        <v>368</v>
      </c>
      <c r="T281" s="205">
        <v>4.6639999999999997</v>
      </c>
      <c r="U281" s="205">
        <v>6.8430999999999997</v>
      </c>
      <c r="W281" s="252"/>
      <c r="X281" s="252"/>
      <c r="Y281" s="252"/>
      <c r="Z281" s="253"/>
      <c r="AA281" s="253"/>
      <c r="AB281" s="252"/>
      <c r="AC281" s="252"/>
      <c r="AD281" s="252"/>
      <c r="AE281" s="252"/>
      <c r="AF281" s="252"/>
      <c r="AG281" s="252"/>
      <c r="AH281" s="252"/>
      <c r="AI281" s="252"/>
      <c r="AJ281" s="252"/>
    </row>
    <row r="282" spans="2:36" ht="12.75" customHeight="1" x14ac:dyDescent="0.3">
      <c r="B282" s="222" t="s">
        <v>381</v>
      </c>
      <c r="C282" s="222" t="s">
        <v>1176</v>
      </c>
      <c r="D282" s="222" t="s">
        <v>373</v>
      </c>
      <c r="E282" s="223">
        <v>1</v>
      </c>
      <c r="F282" s="223">
        <v>1</v>
      </c>
      <c r="G282" s="224">
        <v>126</v>
      </c>
      <c r="H282" s="222">
        <v>30</v>
      </c>
      <c r="I282" s="222">
        <v>6</v>
      </c>
      <c r="J282" s="222">
        <v>3613</v>
      </c>
      <c r="K282" s="222" t="s">
        <v>54</v>
      </c>
      <c r="L282" s="222" t="s">
        <v>1176</v>
      </c>
      <c r="M282" s="222" t="s">
        <v>197</v>
      </c>
      <c r="N282" s="90" t="s">
        <v>197</v>
      </c>
      <c r="O282" s="222"/>
      <c r="Q282" s="208" t="str">
        <f t="shared" si="4"/>
        <v>59/1General Merchandise</v>
      </c>
      <c r="R282" s="204" t="s">
        <v>381</v>
      </c>
      <c r="S282" s="204" t="s">
        <v>373</v>
      </c>
      <c r="T282" s="205">
        <v>4.5034999999999998</v>
      </c>
      <c r="U282" s="205">
        <v>6.4481999999999999</v>
      </c>
      <c r="W282" s="252"/>
      <c r="X282" s="252"/>
      <c r="Y282" s="252"/>
      <c r="Z282" s="253"/>
      <c r="AA282" s="253"/>
      <c r="AB282" s="252"/>
      <c r="AC282" s="252"/>
      <c r="AD282" s="252"/>
      <c r="AE282" s="252"/>
      <c r="AF282" s="252"/>
      <c r="AG282" s="252"/>
      <c r="AH282" s="252"/>
      <c r="AI282" s="252"/>
      <c r="AJ282" s="252"/>
    </row>
    <row r="283" spans="2:36" ht="12.75" customHeight="1" x14ac:dyDescent="0.3">
      <c r="B283" s="222" t="s">
        <v>381</v>
      </c>
      <c r="C283" s="222" t="s">
        <v>1176</v>
      </c>
      <c r="D283" s="222" t="s">
        <v>348</v>
      </c>
      <c r="E283" s="223">
        <v>1</v>
      </c>
      <c r="F283" s="223">
        <v>1</v>
      </c>
      <c r="G283" s="224">
        <v>126</v>
      </c>
      <c r="H283" s="222">
        <v>18</v>
      </c>
      <c r="I283" s="222">
        <v>6</v>
      </c>
      <c r="J283" s="222">
        <v>3613</v>
      </c>
      <c r="K283" s="222" t="s">
        <v>54</v>
      </c>
      <c r="L283" s="222" t="s">
        <v>1176</v>
      </c>
      <c r="M283" s="222" t="s">
        <v>197</v>
      </c>
      <c r="N283" s="90" t="s">
        <v>197</v>
      </c>
      <c r="O283" s="222"/>
      <c r="Q283" s="208" t="str">
        <f t="shared" si="4"/>
        <v>59/1Industrial Minerals</v>
      </c>
      <c r="R283" s="204" t="s">
        <v>381</v>
      </c>
      <c r="S283" s="204" t="s">
        <v>348</v>
      </c>
      <c r="T283" s="205">
        <v>4.1510999999999996</v>
      </c>
      <c r="U283" s="205">
        <v>5.9164000000000003</v>
      </c>
      <c r="W283" s="252"/>
      <c r="X283" s="252"/>
      <c r="Y283" s="252"/>
      <c r="Z283" s="253"/>
      <c r="AA283" s="253"/>
      <c r="AB283" s="252"/>
      <c r="AC283" s="252"/>
      <c r="AD283" s="252"/>
      <c r="AE283" s="252"/>
      <c r="AF283" s="252"/>
      <c r="AG283" s="252"/>
      <c r="AH283" s="252"/>
      <c r="AI283" s="252"/>
      <c r="AJ283" s="252"/>
    </row>
    <row r="284" spans="2:36" ht="12.75" customHeight="1" x14ac:dyDescent="0.3">
      <c r="B284" s="222" t="s">
        <v>381</v>
      </c>
      <c r="C284" s="222" t="s">
        <v>1176</v>
      </c>
      <c r="D284" s="222" t="s">
        <v>369</v>
      </c>
      <c r="E284" s="223">
        <v>1</v>
      </c>
      <c r="F284" s="223">
        <v>1</v>
      </c>
      <c r="G284" s="224">
        <v>126</v>
      </c>
      <c r="H284" s="222">
        <v>25</v>
      </c>
      <c r="I284" s="222">
        <v>6</v>
      </c>
      <c r="J284" s="222">
        <v>3613</v>
      </c>
      <c r="K284" s="222" t="s">
        <v>54</v>
      </c>
      <c r="L284" s="222" t="s">
        <v>1176</v>
      </c>
      <c r="M284" s="222" t="s">
        <v>197</v>
      </c>
      <c r="N284" s="90" t="s">
        <v>197</v>
      </c>
      <c r="O284" s="222"/>
      <c r="Q284" s="208" t="str">
        <f t="shared" si="4"/>
        <v>59/1Iron Ore</v>
      </c>
      <c r="R284" s="204" t="s">
        <v>381</v>
      </c>
      <c r="S284" s="204" t="s">
        <v>369</v>
      </c>
      <c r="T284" s="205">
        <v>4.2027999999999999</v>
      </c>
      <c r="U284" s="205">
        <v>6.2171000000000003</v>
      </c>
      <c r="W284" s="252"/>
      <c r="X284" s="252"/>
      <c r="Y284" s="252"/>
      <c r="Z284" s="253"/>
      <c r="AA284" s="253"/>
      <c r="AB284" s="252"/>
      <c r="AC284" s="252"/>
      <c r="AD284" s="252"/>
      <c r="AE284" s="252"/>
      <c r="AF284" s="252"/>
      <c r="AG284" s="252"/>
      <c r="AH284" s="252"/>
      <c r="AI284" s="252"/>
      <c r="AJ284" s="252"/>
    </row>
    <row r="285" spans="2:36" ht="12.75" customHeight="1" x14ac:dyDescent="0.3">
      <c r="B285" s="222" t="s">
        <v>381</v>
      </c>
      <c r="C285" s="222" t="s">
        <v>1176</v>
      </c>
      <c r="D285" s="222" t="s">
        <v>352</v>
      </c>
      <c r="E285" s="223">
        <v>1</v>
      </c>
      <c r="F285" s="223">
        <v>1</v>
      </c>
      <c r="G285" s="224">
        <v>126</v>
      </c>
      <c r="H285" s="222">
        <v>78</v>
      </c>
      <c r="I285" s="222">
        <v>6</v>
      </c>
      <c r="J285" s="222">
        <v>3613</v>
      </c>
      <c r="K285" s="222" t="s">
        <v>54</v>
      </c>
      <c r="L285" s="222" t="s">
        <v>1176</v>
      </c>
      <c r="M285" s="222" t="s">
        <v>197</v>
      </c>
      <c r="N285" s="90" t="s">
        <v>197</v>
      </c>
      <c r="O285" s="222"/>
      <c r="Q285" s="208" t="str">
        <f t="shared" si="4"/>
        <v>59/1Mail and Premium Logistics</v>
      </c>
      <c r="R285" s="204" t="s">
        <v>381</v>
      </c>
      <c r="S285" s="204" t="s">
        <v>352</v>
      </c>
      <c r="T285" s="205">
        <v>5.9194000000000004</v>
      </c>
      <c r="U285" s="205">
        <v>9.1964000000000006</v>
      </c>
      <c r="W285" s="252"/>
      <c r="X285" s="252"/>
      <c r="Y285" s="252"/>
      <c r="Z285" s="253"/>
      <c r="AA285" s="253"/>
      <c r="AB285" s="252"/>
      <c r="AC285" s="252"/>
      <c r="AD285" s="252"/>
      <c r="AE285" s="252"/>
      <c r="AF285" s="252"/>
      <c r="AG285" s="252"/>
      <c r="AH285" s="252"/>
      <c r="AI285" s="252"/>
      <c r="AJ285" s="252"/>
    </row>
    <row r="286" spans="2:36" ht="12.75" customHeight="1" x14ac:dyDescent="0.3">
      <c r="B286" s="222" t="s">
        <v>381</v>
      </c>
      <c r="C286" s="222" t="s">
        <v>1176</v>
      </c>
      <c r="D286" s="222" t="s">
        <v>343</v>
      </c>
      <c r="E286" s="223">
        <v>315</v>
      </c>
      <c r="F286" s="223">
        <v>38.115000000000002</v>
      </c>
      <c r="G286" s="224">
        <v>126</v>
      </c>
      <c r="H286" s="222">
        <v>25</v>
      </c>
      <c r="I286" s="222">
        <v>6</v>
      </c>
      <c r="J286" s="222">
        <v>3613</v>
      </c>
      <c r="K286" s="222" t="s">
        <v>54</v>
      </c>
      <c r="L286" s="222" t="s">
        <v>1176</v>
      </c>
      <c r="M286" s="222" t="s">
        <v>197</v>
      </c>
      <c r="N286" s="90" t="s">
        <v>197</v>
      </c>
      <c r="O286" s="222"/>
      <c r="Q286" s="208" t="str">
        <f t="shared" si="4"/>
        <v>59/1Other</v>
      </c>
      <c r="R286" s="204" t="s">
        <v>381</v>
      </c>
      <c r="S286" s="204" t="s">
        <v>343</v>
      </c>
      <c r="T286" s="205">
        <v>4.2436999999999996</v>
      </c>
      <c r="U286" s="205">
        <v>6.2171000000000003</v>
      </c>
      <c r="W286" s="252"/>
      <c r="X286" s="252"/>
      <c r="Y286" s="252"/>
      <c r="Z286" s="253"/>
      <c r="AA286" s="253"/>
      <c r="AB286" s="252"/>
      <c r="AC286" s="252"/>
      <c r="AD286" s="252"/>
      <c r="AE286" s="252"/>
      <c r="AF286" s="252"/>
      <c r="AG286" s="252"/>
      <c r="AH286" s="252"/>
      <c r="AI286" s="252"/>
      <c r="AJ286" s="252"/>
    </row>
    <row r="287" spans="2:36" ht="12.75" customHeight="1" x14ac:dyDescent="0.3">
      <c r="B287" s="222" t="s">
        <v>381</v>
      </c>
      <c r="C287" s="222" t="s">
        <v>1176</v>
      </c>
      <c r="D287" s="222" t="s">
        <v>359</v>
      </c>
      <c r="E287" s="223">
        <v>1</v>
      </c>
      <c r="F287" s="223">
        <v>1</v>
      </c>
      <c r="G287" s="224">
        <v>126</v>
      </c>
      <c r="H287" s="222">
        <v>23</v>
      </c>
      <c r="I287" s="222">
        <v>6</v>
      </c>
      <c r="J287" s="222">
        <v>3613</v>
      </c>
      <c r="K287" s="222" t="s">
        <v>54</v>
      </c>
      <c r="L287" s="222" t="s">
        <v>1176</v>
      </c>
      <c r="M287" s="222" t="s">
        <v>197</v>
      </c>
      <c r="N287" s="90" t="s">
        <v>197</v>
      </c>
      <c r="O287" s="222"/>
      <c r="Q287" s="208" t="str">
        <f t="shared" si="4"/>
        <v>59/1Petroleum</v>
      </c>
      <c r="R287" s="204" t="s">
        <v>381</v>
      </c>
      <c r="S287" s="204" t="s">
        <v>359</v>
      </c>
      <c r="T287" s="205">
        <v>4.2164999999999999</v>
      </c>
      <c r="U287" s="205">
        <v>6.1284000000000001</v>
      </c>
      <c r="W287" s="252"/>
      <c r="X287" s="252"/>
      <c r="Y287" s="252"/>
      <c r="Z287" s="253"/>
      <c r="AA287" s="253"/>
      <c r="AB287" s="252"/>
      <c r="AC287" s="252"/>
      <c r="AD287" s="252"/>
      <c r="AE287" s="252"/>
      <c r="AF287" s="252"/>
      <c r="AG287" s="252"/>
      <c r="AH287" s="252"/>
      <c r="AI287" s="252"/>
      <c r="AJ287" s="252"/>
    </row>
    <row r="288" spans="2:36" ht="12.75" customHeight="1" x14ac:dyDescent="0.3">
      <c r="B288" s="222" t="s">
        <v>381</v>
      </c>
      <c r="C288" s="222" t="s">
        <v>1176</v>
      </c>
      <c r="D288" s="222" t="s">
        <v>370</v>
      </c>
      <c r="E288" s="223">
        <v>1</v>
      </c>
      <c r="F288" s="223">
        <v>1</v>
      </c>
      <c r="G288" s="224">
        <v>126</v>
      </c>
      <c r="H288" s="222">
        <v>78</v>
      </c>
      <c r="I288" s="222">
        <v>6</v>
      </c>
      <c r="J288" s="222">
        <v>3613</v>
      </c>
      <c r="K288" s="222" t="s">
        <v>54</v>
      </c>
      <c r="L288" s="222" t="s">
        <v>1176</v>
      </c>
      <c r="M288" s="222" t="s">
        <v>197</v>
      </c>
      <c r="N288" s="90" t="s">
        <v>197</v>
      </c>
      <c r="O288" s="222"/>
      <c r="Q288" s="208" t="str">
        <f t="shared" si="4"/>
        <v>59/1Royal Mail</v>
      </c>
      <c r="R288" s="204" t="s">
        <v>381</v>
      </c>
      <c r="S288" s="204" t="s">
        <v>370</v>
      </c>
      <c r="T288" s="205">
        <v>5.9194000000000004</v>
      </c>
      <c r="U288" s="205">
        <v>9.1964000000000006</v>
      </c>
      <c r="W288" s="252"/>
      <c r="X288" s="252"/>
      <c r="Y288" s="252"/>
      <c r="Z288" s="253"/>
      <c r="AA288" s="253"/>
      <c r="AB288" s="252"/>
      <c r="AC288" s="252"/>
      <c r="AD288" s="252"/>
      <c r="AE288" s="252"/>
      <c r="AF288" s="252"/>
      <c r="AG288" s="252"/>
      <c r="AH288" s="252"/>
      <c r="AI288" s="252"/>
      <c r="AJ288" s="252"/>
    </row>
    <row r="289" spans="2:36" ht="12.75" customHeight="1" x14ac:dyDescent="0.3">
      <c r="B289" s="222" t="s">
        <v>381</v>
      </c>
      <c r="C289" s="222" t="s">
        <v>1176</v>
      </c>
      <c r="D289" s="222" t="s">
        <v>353</v>
      </c>
      <c r="E289" s="223">
        <v>1</v>
      </c>
      <c r="F289" s="223">
        <v>1</v>
      </c>
      <c r="G289" s="224">
        <v>126</v>
      </c>
      <c r="H289" s="222">
        <v>25</v>
      </c>
      <c r="I289" s="222">
        <v>6</v>
      </c>
      <c r="J289" s="222">
        <v>3613</v>
      </c>
      <c r="K289" s="222" t="s">
        <v>54</v>
      </c>
      <c r="L289" s="222" t="s">
        <v>1176</v>
      </c>
      <c r="M289" s="222" t="s">
        <v>197</v>
      </c>
      <c r="N289" s="90" t="s">
        <v>197</v>
      </c>
      <c r="O289" s="222"/>
      <c r="Q289" s="208" t="str">
        <f t="shared" si="4"/>
        <v>59/1Steel</v>
      </c>
      <c r="R289" s="204" t="s">
        <v>381</v>
      </c>
      <c r="S289" s="204" t="s">
        <v>353</v>
      </c>
      <c r="T289" s="205">
        <v>4.2436999999999996</v>
      </c>
      <c r="U289" s="205">
        <v>6.2171000000000003</v>
      </c>
      <c r="W289" s="252"/>
      <c r="X289" s="252"/>
      <c r="Y289" s="252"/>
      <c r="Z289" s="253"/>
      <c r="AA289" s="253"/>
      <c r="AB289" s="252"/>
      <c r="AC289" s="252"/>
      <c r="AD289" s="252"/>
      <c r="AE289" s="252"/>
      <c r="AF289" s="252"/>
      <c r="AG289" s="252"/>
      <c r="AH289" s="252"/>
      <c r="AI289" s="252"/>
      <c r="AJ289" s="252"/>
    </row>
    <row r="290" spans="2:36" ht="12.75" customHeight="1" x14ac:dyDescent="0.3">
      <c r="B290" s="222" t="s">
        <v>382</v>
      </c>
      <c r="C290" s="222" t="s">
        <v>1176</v>
      </c>
      <c r="D290" s="222" t="s">
        <v>374</v>
      </c>
      <c r="E290" s="223">
        <v>1</v>
      </c>
      <c r="F290" s="223">
        <v>1</v>
      </c>
      <c r="G290" s="224">
        <v>126</v>
      </c>
      <c r="H290" s="222">
        <v>34</v>
      </c>
      <c r="I290" s="222">
        <v>6</v>
      </c>
      <c r="J290" s="222">
        <v>3613</v>
      </c>
      <c r="K290" s="222" t="s">
        <v>54</v>
      </c>
      <c r="L290" s="222" t="s">
        <v>1176</v>
      </c>
      <c r="M290" s="222" t="s">
        <v>197</v>
      </c>
      <c r="N290" s="90" t="s">
        <v>197</v>
      </c>
      <c r="O290" s="222"/>
      <c r="Q290" s="208" t="str">
        <f t="shared" si="4"/>
        <v>59/2Biomass</v>
      </c>
      <c r="R290" s="204" t="s">
        <v>382</v>
      </c>
      <c r="S290" s="204" t="s">
        <v>374</v>
      </c>
      <c r="T290" s="205">
        <v>4.3735999999999997</v>
      </c>
      <c r="U290" s="205">
        <v>6.6420000000000003</v>
      </c>
      <c r="W290" s="252"/>
      <c r="X290" s="252"/>
      <c r="Y290" s="252"/>
      <c r="Z290" s="253"/>
      <c r="AA290" s="253"/>
      <c r="AB290" s="252"/>
      <c r="AC290" s="252"/>
      <c r="AD290" s="252"/>
      <c r="AE290" s="252"/>
      <c r="AF290" s="252"/>
      <c r="AG290" s="252"/>
      <c r="AH290" s="252"/>
      <c r="AI290" s="252"/>
      <c r="AJ290" s="252"/>
    </row>
    <row r="291" spans="2:36" ht="12.75" customHeight="1" x14ac:dyDescent="0.3">
      <c r="B291" s="222" t="s">
        <v>382</v>
      </c>
      <c r="C291" s="222" t="s">
        <v>1176</v>
      </c>
      <c r="D291" s="222" t="s">
        <v>350</v>
      </c>
      <c r="E291" s="223">
        <v>1</v>
      </c>
      <c r="F291" s="223">
        <v>1</v>
      </c>
      <c r="G291" s="224">
        <v>126</v>
      </c>
      <c r="H291" s="222">
        <v>16</v>
      </c>
      <c r="I291" s="222">
        <v>6</v>
      </c>
      <c r="J291" s="222">
        <v>3613</v>
      </c>
      <c r="K291" s="222" t="s">
        <v>54</v>
      </c>
      <c r="L291" s="222" t="s">
        <v>1176</v>
      </c>
      <c r="M291" s="222" t="s">
        <v>197</v>
      </c>
      <c r="N291" s="90" t="s">
        <v>197</v>
      </c>
      <c r="O291" s="222"/>
      <c r="Q291" s="208" t="str">
        <f t="shared" si="4"/>
        <v>59/2Chemicals</v>
      </c>
      <c r="R291" s="204" t="s">
        <v>382</v>
      </c>
      <c r="S291" s="204" t="s">
        <v>350</v>
      </c>
      <c r="T291" s="205">
        <v>4.1261000000000001</v>
      </c>
      <c r="U291" s="205">
        <v>5.8358999999999996</v>
      </c>
      <c r="W291" s="252"/>
      <c r="X291" s="252"/>
      <c r="Y291" s="252"/>
      <c r="Z291" s="253"/>
      <c r="AA291" s="253"/>
      <c r="AB291" s="252"/>
      <c r="AC291" s="252"/>
      <c r="AD291" s="252"/>
      <c r="AE291" s="252"/>
      <c r="AF291" s="252"/>
      <c r="AG291" s="252"/>
      <c r="AH291" s="252"/>
      <c r="AI291" s="252"/>
      <c r="AJ291" s="252"/>
    </row>
    <row r="292" spans="2:36" ht="12.75" customHeight="1" x14ac:dyDescent="0.3">
      <c r="B292" s="222" t="s">
        <v>382</v>
      </c>
      <c r="C292" s="222" t="s">
        <v>1176</v>
      </c>
      <c r="D292" s="222" t="s">
        <v>347</v>
      </c>
      <c r="E292" s="223">
        <v>1</v>
      </c>
      <c r="F292" s="223">
        <v>1</v>
      </c>
      <c r="G292" s="224">
        <v>126</v>
      </c>
      <c r="H292" s="222">
        <v>24</v>
      </c>
      <c r="I292" s="222">
        <v>6</v>
      </c>
      <c r="J292" s="222">
        <v>3613</v>
      </c>
      <c r="K292" s="222" t="s">
        <v>54</v>
      </c>
      <c r="L292" s="222" t="s">
        <v>1176</v>
      </c>
      <c r="M292" s="222" t="s">
        <v>197</v>
      </c>
      <c r="N292" s="90" t="s">
        <v>197</v>
      </c>
      <c r="O292" s="222"/>
      <c r="Q292" s="208" t="str">
        <f t="shared" si="4"/>
        <v>59/2Coal ESI</v>
      </c>
      <c r="R292" s="204" t="s">
        <v>382</v>
      </c>
      <c r="S292" s="204" t="s">
        <v>347</v>
      </c>
      <c r="T292" s="205">
        <v>4.1891999999999996</v>
      </c>
      <c r="U292" s="205">
        <v>6.1725000000000003</v>
      </c>
      <c r="W292" s="252"/>
      <c r="X292" s="252"/>
      <c r="Y292" s="252"/>
      <c r="Z292" s="253"/>
      <c r="AA292" s="253"/>
      <c r="AB292" s="252"/>
      <c r="AC292" s="252"/>
      <c r="AD292" s="252"/>
      <c r="AE292" s="252"/>
      <c r="AF292" s="252"/>
      <c r="AG292" s="252"/>
      <c r="AH292" s="252"/>
      <c r="AI292" s="252"/>
      <c r="AJ292" s="252"/>
    </row>
    <row r="293" spans="2:36" ht="12.75" customHeight="1" x14ac:dyDescent="0.3">
      <c r="B293" s="222" t="s">
        <v>382</v>
      </c>
      <c r="C293" s="222" t="s">
        <v>1176</v>
      </c>
      <c r="D293" s="222" t="s">
        <v>364</v>
      </c>
      <c r="E293" s="223">
        <v>1</v>
      </c>
      <c r="F293" s="223">
        <v>1</v>
      </c>
      <c r="G293" s="224">
        <v>126</v>
      </c>
      <c r="H293" s="222">
        <v>25</v>
      </c>
      <c r="I293" s="222">
        <v>6</v>
      </c>
      <c r="J293" s="222">
        <v>3613</v>
      </c>
      <c r="K293" s="222" t="s">
        <v>54</v>
      </c>
      <c r="L293" s="222" t="s">
        <v>1176</v>
      </c>
      <c r="M293" s="222" t="s">
        <v>197</v>
      </c>
      <c r="N293" s="90" t="s">
        <v>197</v>
      </c>
      <c r="O293" s="222"/>
      <c r="Q293" s="208" t="str">
        <f t="shared" si="4"/>
        <v>59/2Coal Other</v>
      </c>
      <c r="R293" s="204" t="s">
        <v>382</v>
      </c>
      <c r="S293" s="204" t="s">
        <v>364</v>
      </c>
      <c r="T293" s="205">
        <v>4.2436999999999996</v>
      </c>
      <c r="U293" s="205">
        <v>6.2171000000000003</v>
      </c>
      <c r="W293" s="252"/>
      <c r="X293" s="252"/>
      <c r="Y293" s="252"/>
      <c r="Z293" s="253"/>
      <c r="AA293" s="253"/>
      <c r="AB293" s="252"/>
      <c r="AC293" s="252"/>
      <c r="AD293" s="252"/>
      <c r="AE293" s="252"/>
      <c r="AF293" s="252"/>
      <c r="AG293" s="252"/>
      <c r="AH293" s="252"/>
      <c r="AI293" s="252"/>
      <c r="AJ293" s="252"/>
    </row>
    <row r="294" spans="2:36" ht="12.75" customHeight="1" x14ac:dyDescent="0.3">
      <c r="B294" s="222" t="s">
        <v>382</v>
      </c>
      <c r="C294" s="222" t="s">
        <v>1176</v>
      </c>
      <c r="D294" s="222" t="s">
        <v>345</v>
      </c>
      <c r="E294" s="223">
        <v>286167</v>
      </c>
      <c r="F294" s="223">
        <v>36057.042000000001</v>
      </c>
      <c r="G294" s="224">
        <v>126</v>
      </c>
      <c r="H294" s="222">
        <v>29</v>
      </c>
      <c r="I294" s="222">
        <v>6</v>
      </c>
      <c r="J294" s="222">
        <v>3613</v>
      </c>
      <c r="K294" s="222" t="s">
        <v>54</v>
      </c>
      <c r="L294" s="222" t="s">
        <v>1176</v>
      </c>
      <c r="M294" s="222" t="s">
        <v>197</v>
      </c>
      <c r="N294" s="90" t="s">
        <v>197</v>
      </c>
      <c r="O294" s="222"/>
      <c r="Q294" s="208" t="str">
        <f t="shared" si="4"/>
        <v>59/2Construction Materials</v>
      </c>
      <c r="R294" s="204" t="s">
        <v>382</v>
      </c>
      <c r="S294" s="204" t="s">
        <v>345</v>
      </c>
      <c r="T294" s="205">
        <v>4.3</v>
      </c>
      <c r="U294" s="205">
        <v>6.4009999999999998</v>
      </c>
      <c r="W294" s="252"/>
      <c r="X294" s="252"/>
      <c r="Y294" s="252"/>
      <c r="Z294" s="253"/>
      <c r="AA294" s="253"/>
      <c r="AB294" s="252"/>
      <c r="AC294" s="252"/>
      <c r="AD294" s="252"/>
      <c r="AE294" s="252"/>
      <c r="AF294" s="252"/>
      <c r="AG294" s="252"/>
      <c r="AH294" s="252"/>
      <c r="AI294" s="252"/>
      <c r="AJ294" s="252"/>
    </row>
    <row r="295" spans="2:36" ht="12.75" customHeight="1" x14ac:dyDescent="0.3">
      <c r="B295" s="222" t="s">
        <v>382</v>
      </c>
      <c r="C295" s="222" t="s">
        <v>1176</v>
      </c>
      <c r="D295" s="222" t="s">
        <v>355</v>
      </c>
      <c r="E295" s="223">
        <v>1</v>
      </c>
      <c r="F295" s="223">
        <v>1</v>
      </c>
      <c r="G295" s="224">
        <v>126</v>
      </c>
      <c r="H295" s="222">
        <v>25</v>
      </c>
      <c r="I295" s="222">
        <v>6</v>
      </c>
      <c r="J295" s="222">
        <v>3613</v>
      </c>
      <c r="K295" s="222" t="s">
        <v>54</v>
      </c>
      <c r="L295" s="222" t="s">
        <v>1176</v>
      </c>
      <c r="M295" s="222" t="s">
        <v>197</v>
      </c>
      <c r="N295" s="90" t="s">
        <v>197</v>
      </c>
      <c r="O295" s="222"/>
      <c r="Q295" s="208" t="str">
        <f t="shared" si="4"/>
        <v>59/2Domestic Automotive</v>
      </c>
      <c r="R295" s="204" t="s">
        <v>382</v>
      </c>
      <c r="S295" s="204" t="s">
        <v>355</v>
      </c>
      <c r="T295" s="205">
        <v>4.4729000000000001</v>
      </c>
      <c r="U295" s="205">
        <v>6.2171000000000003</v>
      </c>
      <c r="W295" s="252"/>
      <c r="X295" s="252"/>
      <c r="Y295" s="252"/>
      <c r="Z295" s="253"/>
      <c r="AA295" s="253"/>
      <c r="AB295" s="252"/>
      <c r="AC295" s="252"/>
      <c r="AD295" s="252"/>
      <c r="AE295" s="252"/>
      <c r="AF295" s="252"/>
      <c r="AG295" s="252"/>
      <c r="AH295" s="252"/>
      <c r="AI295" s="252"/>
      <c r="AJ295" s="252"/>
    </row>
    <row r="296" spans="2:36" ht="12.75" customHeight="1" x14ac:dyDescent="0.3">
      <c r="B296" s="222" t="s">
        <v>382</v>
      </c>
      <c r="C296" s="222" t="s">
        <v>1176</v>
      </c>
      <c r="D296" s="222" t="s">
        <v>351</v>
      </c>
      <c r="E296" s="223">
        <v>1</v>
      </c>
      <c r="F296" s="223">
        <v>1</v>
      </c>
      <c r="G296" s="224">
        <v>126</v>
      </c>
      <c r="H296" s="222">
        <v>33</v>
      </c>
      <c r="I296" s="222">
        <v>6</v>
      </c>
      <c r="J296" s="222">
        <v>3613</v>
      </c>
      <c r="K296" s="222" t="s">
        <v>54</v>
      </c>
      <c r="L296" s="222" t="s">
        <v>1176</v>
      </c>
      <c r="M296" s="222" t="s">
        <v>197</v>
      </c>
      <c r="N296" s="90" t="s">
        <v>197</v>
      </c>
      <c r="O296" s="222"/>
      <c r="Q296" s="208" t="str">
        <f t="shared" si="4"/>
        <v>59/2Domestic Intermodal</v>
      </c>
      <c r="R296" s="204" t="s">
        <v>382</v>
      </c>
      <c r="S296" s="204" t="s">
        <v>351</v>
      </c>
      <c r="T296" s="205">
        <v>4.5879000000000003</v>
      </c>
      <c r="U296" s="205">
        <v>6.5929000000000002</v>
      </c>
      <c r="W296" s="252"/>
      <c r="X296" s="252"/>
      <c r="Y296" s="252"/>
      <c r="Z296" s="253"/>
      <c r="AA296" s="253"/>
      <c r="AB296" s="252"/>
      <c r="AC296" s="252"/>
      <c r="AD296" s="252"/>
      <c r="AE296" s="252"/>
      <c r="AF296" s="252"/>
      <c r="AG296" s="252"/>
      <c r="AH296" s="252"/>
      <c r="AI296" s="252"/>
      <c r="AJ296" s="252"/>
    </row>
    <row r="297" spans="2:36" ht="12.75" customHeight="1" x14ac:dyDescent="0.3">
      <c r="B297" s="222" t="s">
        <v>382</v>
      </c>
      <c r="C297" s="222" t="s">
        <v>1176</v>
      </c>
      <c r="D297" s="222" t="s">
        <v>371</v>
      </c>
      <c r="E297" s="223">
        <v>132</v>
      </c>
      <c r="F297" s="223">
        <v>16.632000000000001</v>
      </c>
      <c r="G297" s="224">
        <v>126</v>
      </c>
      <c r="H297" s="222">
        <v>24</v>
      </c>
      <c r="I297" s="222">
        <v>6</v>
      </c>
      <c r="J297" s="222">
        <v>3613</v>
      </c>
      <c r="K297" s="222" t="s">
        <v>54</v>
      </c>
      <c r="L297" s="222" t="s">
        <v>1176</v>
      </c>
      <c r="M297" s="222" t="s">
        <v>197</v>
      </c>
      <c r="N297" s="90" t="s">
        <v>197</v>
      </c>
      <c r="O297" s="222"/>
      <c r="Q297" s="208" t="str">
        <f t="shared" si="4"/>
        <v>59/2Domestic Waste</v>
      </c>
      <c r="R297" s="204" t="s">
        <v>382</v>
      </c>
      <c r="S297" s="204" t="s">
        <v>371</v>
      </c>
      <c r="T297" s="205">
        <v>4.4189999999999996</v>
      </c>
      <c r="U297" s="205">
        <v>6.1725000000000003</v>
      </c>
      <c r="W297" s="252"/>
      <c r="X297" s="252"/>
      <c r="Y297" s="252"/>
      <c r="Z297" s="253"/>
      <c r="AA297" s="253"/>
      <c r="AB297" s="252"/>
      <c r="AC297" s="252"/>
      <c r="AD297" s="252"/>
      <c r="AE297" s="252"/>
      <c r="AF297" s="252"/>
      <c r="AG297" s="252"/>
      <c r="AH297" s="252"/>
      <c r="AI297" s="252"/>
      <c r="AJ297" s="252"/>
    </row>
    <row r="298" spans="2:36" ht="12.75" customHeight="1" x14ac:dyDescent="0.3">
      <c r="B298" s="222" t="s">
        <v>382</v>
      </c>
      <c r="C298" s="222" t="s">
        <v>1176</v>
      </c>
      <c r="D298" s="222" t="s">
        <v>356</v>
      </c>
      <c r="E298" s="223">
        <v>1432</v>
      </c>
      <c r="F298" s="223">
        <v>180.43200000000002</v>
      </c>
      <c r="G298" s="224">
        <v>126</v>
      </c>
      <c r="H298" s="222">
        <v>27</v>
      </c>
      <c r="I298" s="222">
        <v>6</v>
      </c>
      <c r="J298" s="222">
        <v>3613</v>
      </c>
      <c r="K298" s="222" t="s">
        <v>54</v>
      </c>
      <c r="L298" s="222" t="s">
        <v>1176</v>
      </c>
      <c r="M298" s="222" t="s">
        <v>197</v>
      </c>
      <c r="N298" s="90" t="s">
        <v>197</v>
      </c>
      <c r="O298" s="222"/>
      <c r="Q298" s="208" t="str">
        <f t="shared" si="4"/>
        <v>59/2Enterprise</v>
      </c>
      <c r="R298" s="204" t="s">
        <v>382</v>
      </c>
      <c r="S298" s="204" t="s">
        <v>356</v>
      </c>
      <c r="T298" s="205">
        <v>4.4606000000000003</v>
      </c>
      <c r="U298" s="205">
        <v>6.3080999999999996</v>
      </c>
      <c r="W298" s="252"/>
      <c r="X298" s="252"/>
      <c r="Y298" s="252"/>
      <c r="Z298" s="253"/>
      <c r="AA298" s="253"/>
      <c r="AB298" s="252"/>
      <c r="AC298" s="252"/>
      <c r="AD298" s="252"/>
      <c r="AE298" s="252"/>
      <c r="AF298" s="252"/>
      <c r="AG298" s="252"/>
      <c r="AH298" s="252"/>
      <c r="AI298" s="252"/>
      <c r="AJ298" s="252"/>
    </row>
    <row r="299" spans="2:36" ht="12.75" customHeight="1" x14ac:dyDescent="0.3">
      <c r="B299" s="222" t="s">
        <v>382</v>
      </c>
      <c r="C299" s="222" t="s">
        <v>1176</v>
      </c>
      <c r="D299" s="222" t="s">
        <v>367</v>
      </c>
      <c r="E299" s="223">
        <v>1</v>
      </c>
      <c r="F299" s="223">
        <v>1</v>
      </c>
      <c r="G299" s="224">
        <v>126</v>
      </c>
      <c r="H299" s="222">
        <v>31</v>
      </c>
      <c r="I299" s="222">
        <v>6</v>
      </c>
      <c r="J299" s="222">
        <v>3613</v>
      </c>
      <c r="K299" s="222" t="s">
        <v>54</v>
      </c>
      <c r="L299" s="222" t="s">
        <v>1176</v>
      </c>
      <c r="M299" s="222" t="s">
        <v>197</v>
      </c>
      <c r="N299" s="90" t="s">
        <v>197</v>
      </c>
      <c r="O299" s="222"/>
      <c r="Q299" s="208" t="str">
        <f t="shared" si="4"/>
        <v>59/2European Automotive</v>
      </c>
      <c r="R299" s="204" t="s">
        <v>382</v>
      </c>
      <c r="S299" s="204" t="s">
        <v>367</v>
      </c>
      <c r="T299" s="205">
        <v>4.5583</v>
      </c>
      <c r="U299" s="205">
        <v>6.4960000000000004</v>
      </c>
      <c r="W299" s="252"/>
      <c r="X299" s="252"/>
      <c r="Y299" s="252"/>
      <c r="Z299" s="253"/>
      <c r="AA299" s="253"/>
      <c r="AB299" s="252"/>
      <c r="AC299" s="252"/>
      <c r="AD299" s="252"/>
      <c r="AE299" s="252"/>
      <c r="AF299" s="252"/>
      <c r="AG299" s="252"/>
      <c r="AH299" s="252"/>
      <c r="AI299" s="252"/>
      <c r="AJ299" s="252"/>
    </row>
    <row r="300" spans="2:36" ht="12.75" customHeight="1" x14ac:dyDescent="0.3">
      <c r="B300" s="222" t="s">
        <v>382</v>
      </c>
      <c r="C300" s="222" t="s">
        <v>1176</v>
      </c>
      <c r="D300" s="222" t="s">
        <v>372</v>
      </c>
      <c r="E300" s="223">
        <v>1</v>
      </c>
      <c r="F300" s="223">
        <v>1</v>
      </c>
      <c r="G300" s="224">
        <v>126</v>
      </c>
      <c r="H300" s="222">
        <v>31</v>
      </c>
      <c r="I300" s="222">
        <v>6</v>
      </c>
      <c r="J300" s="222">
        <v>3613</v>
      </c>
      <c r="K300" s="222" t="s">
        <v>54</v>
      </c>
      <c r="L300" s="222" t="s">
        <v>1176</v>
      </c>
      <c r="M300" s="222" t="s">
        <v>197</v>
      </c>
      <c r="N300" s="90" t="s">
        <v>197</v>
      </c>
      <c r="O300" s="222"/>
      <c r="Q300" s="208" t="str">
        <f t="shared" si="4"/>
        <v>59/2European Conventional</v>
      </c>
      <c r="R300" s="204" t="s">
        <v>382</v>
      </c>
      <c r="S300" s="204" t="s">
        <v>372</v>
      </c>
      <c r="T300" s="205">
        <v>4.5179999999999998</v>
      </c>
      <c r="U300" s="205">
        <v>6.4960000000000004</v>
      </c>
      <c r="W300" s="252"/>
      <c r="X300" s="252"/>
      <c r="Y300" s="252"/>
      <c r="Z300" s="253"/>
      <c r="AA300" s="253"/>
      <c r="AB300" s="252"/>
      <c r="AC300" s="252"/>
      <c r="AD300" s="252"/>
      <c r="AE300" s="252"/>
      <c r="AF300" s="252"/>
      <c r="AG300" s="252"/>
      <c r="AH300" s="252"/>
      <c r="AI300" s="252"/>
      <c r="AJ300" s="252"/>
    </row>
    <row r="301" spans="2:36" ht="12.75" customHeight="1" x14ac:dyDescent="0.3">
      <c r="B301" s="222" t="s">
        <v>382</v>
      </c>
      <c r="C301" s="222" t="s">
        <v>1176</v>
      </c>
      <c r="D301" s="222" t="s">
        <v>368</v>
      </c>
      <c r="E301" s="223">
        <v>1</v>
      </c>
      <c r="F301" s="223">
        <v>1</v>
      </c>
      <c r="G301" s="224">
        <v>126</v>
      </c>
      <c r="H301" s="222">
        <v>38</v>
      </c>
      <c r="I301" s="222">
        <v>6</v>
      </c>
      <c r="J301" s="222">
        <v>3613</v>
      </c>
      <c r="K301" s="222" t="s">
        <v>54</v>
      </c>
      <c r="L301" s="222" t="s">
        <v>1176</v>
      </c>
      <c r="M301" s="222" t="s">
        <v>197</v>
      </c>
      <c r="N301" s="90" t="s">
        <v>197</v>
      </c>
      <c r="O301" s="222"/>
      <c r="Q301" s="208" t="str">
        <f t="shared" si="4"/>
        <v>59/2European Intermodal</v>
      </c>
      <c r="R301" s="204" t="s">
        <v>382</v>
      </c>
      <c r="S301" s="204" t="s">
        <v>368</v>
      </c>
      <c r="T301" s="205">
        <v>4.6639999999999997</v>
      </c>
      <c r="U301" s="205">
        <v>6.8430999999999997</v>
      </c>
      <c r="W301" s="252"/>
      <c r="X301" s="252"/>
      <c r="Y301" s="252"/>
      <c r="Z301" s="253"/>
      <c r="AA301" s="253"/>
      <c r="AB301" s="252"/>
      <c r="AC301" s="252"/>
      <c r="AD301" s="252"/>
      <c r="AE301" s="252"/>
      <c r="AF301" s="252"/>
      <c r="AG301" s="252"/>
      <c r="AH301" s="252"/>
      <c r="AI301" s="252"/>
      <c r="AJ301" s="252"/>
    </row>
    <row r="302" spans="2:36" ht="12.75" customHeight="1" x14ac:dyDescent="0.3">
      <c r="B302" s="222" t="s">
        <v>382</v>
      </c>
      <c r="C302" s="222" t="s">
        <v>1176</v>
      </c>
      <c r="D302" s="222" t="s">
        <v>373</v>
      </c>
      <c r="E302" s="223">
        <v>1</v>
      </c>
      <c r="F302" s="223">
        <v>1</v>
      </c>
      <c r="G302" s="224">
        <v>126</v>
      </c>
      <c r="H302" s="222">
        <v>30</v>
      </c>
      <c r="I302" s="222">
        <v>6</v>
      </c>
      <c r="J302" s="222">
        <v>3613</v>
      </c>
      <c r="K302" s="222" t="s">
        <v>54</v>
      </c>
      <c r="L302" s="222" t="s">
        <v>1176</v>
      </c>
      <c r="M302" s="222" t="s">
        <v>197</v>
      </c>
      <c r="N302" s="90" t="s">
        <v>197</v>
      </c>
      <c r="O302" s="222"/>
      <c r="Q302" s="208" t="str">
        <f t="shared" si="4"/>
        <v>59/2General Merchandise</v>
      </c>
      <c r="R302" s="204" t="s">
        <v>382</v>
      </c>
      <c r="S302" s="204" t="s">
        <v>373</v>
      </c>
      <c r="T302" s="205">
        <v>4.5034999999999998</v>
      </c>
      <c r="U302" s="205">
        <v>6.4481999999999999</v>
      </c>
      <c r="W302" s="252"/>
      <c r="X302" s="252"/>
      <c r="Y302" s="252"/>
      <c r="Z302" s="253"/>
      <c r="AA302" s="253"/>
      <c r="AB302" s="252"/>
      <c r="AC302" s="252"/>
      <c r="AD302" s="252"/>
      <c r="AE302" s="252"/>
      <c r="AF302" s="252"/>
      <c r="AG302" s="252"/>
      <c r="AH302" s="252"/>
      <c r="AI302" s="252"/>
      <c r="AJ302" s="252"/>
    </row>
    <row r="303" spans="2:36" ht="12.75" customHeight="1" x14ac:dyDescent="0.3">
      <c r="B303" s="222" t="s">
        <v>382</v>
      </c>
      <c r="C303" s="222" t="s">
        <v>1176</v>
      </c>
      <c r="D303" s="222" t="s">
        <v>348</v>
      </c>
      <c r="E303" s="223">
        <v>1</v>
      </c>
      <c r="F303" s="223">
        <v>1</v>
      </c>
      <c r="G303" s="224">
        <v>126</v>
      </c>
      <c r="H303" s="222">
        <v>18</v>
      </c>
      <c r="I303" s="222">
        <v>6</v>
      </c>
      <c r="J303" s="222">
        <v>3613</v>
      </c>
      <c r="K303" s="222" t="s">
        <v>54</v>
      </c>
      <c r="L303" s="222" t="s">
        <v>1176</v>
      </c>
      <c r="M303" s="222" t="s">
        <v>197</v>
      </c>
      <c r="N303" s="90" t="s">
        <v>197</v>
      </c>
      <c r="O303" s="222"/>
      <c r="Q303" s="208" t="str">
        <f t="shared" si="4"/>
        <v>59/2Industrial Minerals</v>
      </c>
      <c r="R303" s="204" t="s">
        <v>382</v>
      </c>
      <c r="S303" s="204" t="s">
        <v>348</v>
      </c>
      <c r="T303" s="205">
        <v>4.1510999999999996</v>
      </c>
      <c r="U303" s="205">
        <v>5.9164000000000003</v>
      </c>
      <c r="W303" s="252"/>
      <c r="X303" s="252"/>
      <c r="Y303" s="252"/>
      <c r="Z303" s="253"/>
      <c r="AA303" s="253"/>
      <c r="AB303" s="252"/>
      <c r="AC303" s="252"/>
      <c r="AD303" s="252"/>
      <c r="AE303" s="252"/>
      <c r="AF303" s="252"/>
      <c r="AG303" s="252"/>
      <c r="AH303" s="252"/>
      <c r="AI303" s="252"/>
      <c r="AJ303" s="252"/>
    </row>
    <row r="304" spans="2:36" ht="12.75" customHeight="1" x14ac:dyDescent="0.3">
      <c r="B304" s="222" t="s">
        <v>382</v>
      </c>
      <c r="C304" s="222" t="s">
        <v>1176</v>
      </c>
      <c r="D304" s="222" t="s">
        <v>369</v>
      </c>
      <c r="E304" s="223">
        <v>1</v>
      </c>
      <c r="F304" s="223">
        <v>1</v>
      </c>
      <c r="G304" s="224">
        <v>126</v>
      </c>
      <c r="H304" s="222">
        <v>25</v>
      </c>
      <c r="I304" s="222">
        <v>6</v>
      </c>
      <c r="J304" s="222">
        <v>3613</v>
      </c>
      <c r="K304" s="222" t="s">
        <v>54</v>
      </c>
      <c r="L304" s="222" t="s">
        <v>1176</v>
      </c>
      <c r="M304" s="222" t="s">
        <v>197</v>
      </c>
      <c r="N304" s="90" t="s">
        <v>197</v>
      </c>
      <c r="O304" s="222"/>
      <c r="Q304" s="208" t="str">
        <f t="shared" si="4"/>
        <v>59/2Iron Ore</v>
      </c>
      <c r="R304" s="204" t="s">
        <v>382</v>
      </c>
      <c r="S304" s="204" t="s">
        <v>369</v>
      </c>
      <c r="T304" s="205">
        <v>4.2027999999999999</v>
      </c>
      <c r="U304" s="205">
        <v>6.2171000000000003</v>
      </c>
      <c r="W304" s="252"/>
      <c r="X304" s="252"/>
      <c r="Y304" s="252"/>
      <c r="Z304" s="253"/>
      <c r="AA304" s="253"/>
      <c r="AB304" s="252"/>
      <c r="AC304" s="252"/>
      <c r="AD304" s="252"/>
      <c r="AE304" s="252"/>
      <c r="AF304" s="252"/>
      <c r="AG304" s="252"/>
      <c r="AH304" s="252"/>
      <c r="AI304" s="252"/>
      <c r="AJ304" s="252"/>
    </row>
    <row r="305" spans="2:36" ht="12.75" customHeight="1" x14ac:dyDescent="0.3">
      <c r="B305" s="222" t="s">
        <v>382</v>
      </c>
      <c r="C305" s="222" t="s">
        <v>1176</v>
      </c>
      <c r="D305" s="222" t="s">
        <v>352</v>
      </c>
      <c r="E305" s="223">
        <v>1</v>
      </c>
      <c r="F305" s="223">
        <v>1</v>
      </c>
      <c r="G305" s="224">
        <v>126</v>
      </c>
      <c r="H305" s="222">
        <v>78</v>
      </c>
      <c r="I305" s="222">
        <v>6</v>
      </c>
      <c r="J305" s="222">
        <v>3613</v>
      </c>
      <c r="K305" s="222" t="s">
        <v>54</v>
      </c>
      <c r="L305" s="222" t="s">
        <v>1176</v>
      </c>
      <c r="M305" s="222" t="s">
        <v>197</v>
      </c>
      <c r="N305" s="90" t="s">
        <v>197</v>
      </c>
      <c r="O305" s="222"/>
      <c r="Q305" s="208" t="str">
        <f t="shared" si="4"/>
        <v>59/2Mail and Premium Logistics</v>
      </c>
      <c r="R305" s="204" t="s">
        <v>382</v>
      </c>
      <c r="S305" s="204" t="s">
        <v>352</v>
      </c>
      <c r="T305" s="205">
        <v>5.9194000000000004</v>
      </c>
      <c r="U305" s="205">
        <v>9.1964000000000006</v>
      </c>
      <c r="W305" s="252"/>
      <c r="X305" s="252"/>
      <c r="Y305" s="252"/>
      <c r="Z305" s="253"/>
      <c r="AA305" s="253"/>
      <c r="AB305" s="252"/>
      <c r="AC305" s="252"/>
      <c r="AD305" s="252"/>
      <c r="AE305" s="252"/>
      <c r="AF305" s="252"/>
      <c r="AG305" s="252"/>
      <c r="AH305" s="252"/>
      <c r="AI305" s="252"/>
      <c r="AJ305" s="252"/>
    </row>
    <row r="306" spans="2:36" ht="12.75" customHeight="1" x14ac:dyDescent="0.3">
      <c r="B306" s="222" t="s">
        <v>382</v>
      </c>
      <c r="C306" s="222" t="s">
        <v>1176</v>
      </c>
      <c r="D306" s="222" t="s">
        <v>343</v>
      </c>
      <c r="E306" s="223">
        <v>1366</v>
      </c>
      <c r="F306" s="223">
        <v>172.11600000000001</v>
      </c>
      <c r="G306" s="224">
        <v>126</v>
      </c>
      <c r="H306" s="222">
        <v>25</v>
      </c>
      <c r="I306" s="222">
        <v>6</v>
      </c>
      <c r="J306" s="222">
        <v>3613</v>
      </c>
      <c r="K306" s="222" t="s">
        <v>54</v>
      </c>
      <c r="L306" s="222" t="s">
        <v>1176</v>
      </c>
      <c r="M306" s="222" t="s">
        <v>197</v>
      </c>
      <c r="N306" s="90" t="s">
        <v>197</v>
      </c>
      <c r="O306" s="222"/>
      <c r="Q306" s="208" t="str">
        <f t="shared" si="4"/>
        <v>59/2Other</v>
      </c>
      <c r="R306" s="204" t="s">
        <v>382</v>
      </c>
      <c r="S306" s="204" t="s">
        <v>343</v>
      </c>
      <c r="T306" s="205">
        <v>4.2436999999999996</v>
      </c>
      <c r="U306" s="205">
        <v>6.2171000000000003</v>
      </c>
      <c r="W306" s="252"/>
      <c r="X306" s="252"/>
      <c r="Y306" s="252"/>
      <c r="Z306" s="253"/>
      <c r="AA306" s="253"/>
      <c r="AB306" s="252"/>
      <c r="AC306" s="252"/>
      <c r="AD306" s="252"/>
      <c r="AE306" s="252"/>
      <c r="AF306" s="252"/>
      <c r="AG306" s="252"/>
      <c r="AH306" s="252"/>
      <c r="AI306" s="252"/>
      <c r="AJ306" s="252"/>
    </row>
    <row r="307" spans="2:36" ht="12.75" customHeight="1" x14ac:dyDescent="0.3">
      <c r="B307" s="222" t="s">
        <v>382</v>
      </c>
      <c r="C307" s="222" t="s">
        <v>1176</v>
      </c>
      <c r="D307" s="222" t="s">
        <v>359</v>
      </c>
      <c r="E307" s="223">
        <v>1</v>
      </c>
      <c r="F307" s="223">
        <v>1</v>
      </c>
      <c r="G307" s="224">
        <v>126</v>
      </c>
      <c r="H307" s="222">
        <v>23</v>
      </c>
      <c r="I307" s="222">
        <v>6</v>
      </c>
      <c r="J307" s="222">
        <v>3613</v>
      </c>
      <c r="K307" s="222" t="s">
        <v>54</v>
      </c>
      <c r="L307" s="222" t="s">
        <v>1176</v>
      </c>
      <c r="M307" s="222" t="s">
        <v>197</v>
      </c>
      <c r="N307" s="90" t="s">
        <v>197</v>
      </c>
      <c r="O307" s="222"/>
      <c r="Q307" s="208" t="str">
        <f t="shared" si="4"/>
        <v>59/2Petroleum</v>
      </c>
      <c r="R307" s="204" t="s">
        <v>382</v>
      </c>
      <c r="S307" s="204" t="s">
        <v>359</v>
      </c>
      <c r="T307" s="205">
        <v>4.2164999999999999</v>
      </c>
      <c r="U307" s="205">
        <v>6.1284000000000001</v>
      </c>
      <c r="W307" s="252"/>
      <c r="X307" s="252"/>
      <c r="Y307" s="252"/>
      <c r="Z307" s="253"/>
      <c r="AA307" s="253"/>
      <c r="AB307" s="252"/>
      <c r="AC307" s="252"/>
      <c r="AD307" s="252"/>
      <c r="AE307" s="252"/>
      <c r="AF307" s="252"/>
      <c r="AG307" s="252"/>
      <c r="AH307" s="252"/>
      <c r="AI307" s="252"/>
      <c r="AJ307" s="252"/>
    </row>
    <row r="308" spans="2:36" ht="12.75" customHeight="1" x14ac:dyDescent="0.3">
      <c r="B308" s="222" t="s">
        <v>382</v>
      </c>
      <c r="C308" s="222" t="s">
        <v>1176</v>
      </c>
      <c r="D308" s="222" t="s">
        <v>370</v>
      </c>
      <c r="E308" s="223">
        <v>1</v>
      </c>
      <c r="F308" s="223">
        <v>1</v>
      </c>
      <c r="G308" s="224">
        <v>126</v>
      </c>
      <c r="H308" s="222">
        <v>78</v>
      </c>
      <c r="I308" s="222">
        <v>6</v>
      </c>
      <c r="J308" s="222">
        <v>3613</v>
      </c>
      <c r="K308" s="222" t="s">
        <v>54</v>
      </c>
      <c r="L308" s="222" t="s">
        <v>1176</v>
      </c>
      <c r="M308" s="222" t="s">
        <v>197</v>
      </c>
      <c r="N308" s="90" t="s">
        <v>197</v>
      </c>
      <c r="O308" s="222"/>
      <c r="Q308" s="208" t="str">
        <f t="shared" si="4"/>
        <v>59/2Royal Mail</v>
      </c>
      <c r="R308" s="204" t="s">
        <v>382</v>
      </c>
      <c r="S308" s="204" t="s">
        <v>370</v>
      </c>
      <c r="T308" s="205">
        <v>5.9194000000000004</v>
      </c>
      <c r="U308" s="205">
        <v>9.1964000000000006</v>
      </c>
      <c r="W308" s="252"/>
      <c r="X308" s="252"/>
      <c r="Y308" s="252"/>
      <c r="Z308" s="253"/>
      <c r="AA308" s="253"/>
      <c r="AB308" s="252"/>
      <c r="AC308" s="252"/>
      <c r="AD308" s="252"/>
      <c r="AE308" s="252"/>
      <c r="AF308" s="252"/>
      <c r="AG308" s="252"/>
      <c r="AH308" s="252"/>
      <c r="AI308" s="252"/>
      <c r="AJ308" s="252"/>
    </row>
    <row r="309" spans="2:36" ht="12.75" customHeight="1" x14ac:dyDescent="0.3">
      <c r="B309" s="222" t="s">
        <v>382</v>
      </c>
      <c r="C309" s="222" t="s">
        <v>1176</v>
      </c>
      <c r="D309" s="222" t="s">
        <v>353</v>
      </c>
      <c r="E309" s="223">
        <v>1</v>
      </c>
      <c r="F309" s="223">
        <v>1</v>
      </c>
      <c r="G309" s="224">
        <v>126</v>
      </c>
      <c r="H309" s="222">
        <v>25</v>
      </c>
      <c r="I309" s="222">
        <v>6</v>
      </c>
      <c r="J309" s="222">
        <v>3613</v>
      </c>
      <c r="K309" s="222" t="s">
        <v>54</v>
      </c>
      <c r="L309" s="222" t="s">
        <v>1176</v>
      </c>
      <c r="M309" s="222" t="s">
        <v>197</v>
      </c>
      <c r="N309" s="90" t="s">
        <v>197</v>
      </c>
      <c r="O309" s="222"/>
      <c r="Q309" s="208" t="str">
        <f t="shared" si="4"/>
        <v>59/2Steel</v>
      </c>
      <c r="R309" s="204" t="s">
        <v>382</v>
      </c>
      <c r="S309" s="204" t="s">
        <v>353</v>
      </c>
      <c r="T309" s="205">
        <v>4.2436999999999996</v>
      </c>
      <c r="U309" s="205">
        <v>6.2171000000000003</v>
      </c>
      <c r="W309" s="252"/>
      <c r="X309" s="252"/>
      <c r="Y309" s="252"/>
      <c r="Z309" s="253"/>
      <c r="AA309" s="253"/>
      <c r="AB309" s="252"/>
      <c r="AC309" s="252"/>
      <c r="AD309" s="252"/>
      <c r="AE309" s="252"/>
      <c r="AF309" s="252"/>
      <c r="AG309" s="252"/>
      <c r="AH309" s="252"/>
      <c r="AI309" s="252"/>
      <c r="AJ309" s="252"/>
    </row>
    <row r="310" spans="2:36" ht="12.75" customHeight="1" x14ac:dyDescent="0.3">
      <c r="B310" s="222" t="s">
        <v>383</v>
      </c>
      <c r="C310" s="222" t="s">
        <v>1176</v>
      </c>
      <c r="D310" s="222" t="s">
        <v>374</v>
      </c>
      <c r="E310" s="223">
        <v>2</v>
      </c>
      <c r="F310" s="223">
        <v>0.26</v>
      </c>
      <c r="G310" s="224">
        <v>129</v>
      </c>
      <c r="H310" s="222">
        <v>34</v>
      </c>
      <c r="I310" s="222">
        <v>6</v>
      </c>
      <c r="J310" s="222">
        <v>3867</v>
      </c>
      <c r="K310" s="222" t="s">
        <v>55</v>
      </c>
      <c r="L310" s="222" t="s">
        <v>1176</v>
      </c>
      <c r="M310" s="222" t="s">
        <v>197</v>
      </c>
      <c r="N310" s="90" t="s">
        <v>197</v>
      </c>
      <c r="O310" s="222"/>
      <c r="Q310" s="208" t="str">
        <f t="shared" si="4"/>
        <v>60/0Biomass</v>
      </c>
      <c r="R310" s="204" t="s">
        <v>383</v>
      </c>
      <c r="S310" s="204" t="s">
        <v>374</v>
      </c>
      <c r="T310" s="205">
        <v>3.7176999999999998</v>
      </c>
      <c r="U310" s="205">
        <v>5.7110000000000003</v>
      </c>
      <c r="W310" s="252"/>
      <c r="X310" s="252"/>
      <c r="Y310" s="252"/>
      <c r="Z310" s="253"/>
      <c r="AA310" s="253"/>
      <c r="AB310" s="252"/>
      <c r="AC310" s="252"/>
      <c r="AD310" s="252"/>
      <c r="AE310" s="252"/>
      <c r="AF310" s="252"/>
      <c r="AG310" s="252"/>
      <c r="AH310" s="252"/>
      <c r="AI310" s="252"/>
      <c r="AJ310" s="252"/>
    </row>
    <row r="311" spans="2:36" ht="12.75" customHeight="1" x14ac:dyDescent="0.3">
      <c r="B311" s="222" t="s">
        <v>383</v>
      </c>
      <c r="C311" s="222" t="s">
        <v>1176</v>
      </c>
      <c r="D311" s="222" t="s">
        <v>350</v>
      </c>
      <c r="E311" s="223">
        <v>638</v>
      </c>
      <c r="F311" s="223">
        <v>82.585999999999999</v>
      </c>
      <c r="G311" s="224">
        <v>129</v>
      </c>
      <c r="H311" s="222">
        <v>16</v>
      </c>
      <c r="I311" s="222">
        <v>6</v>
      </c>
      <c r="J311" s="222">
        <v>3867</v>
      </c>
      <c r="K311" s="222" t="s">
        <v>55</v>
      </c>
      <c r="L311" s="222" t="s">
        <v>1176</v>
      </c>
      <c r="M311" s="222" t="s">
        <v>197</v>
      </c>
      <c r="N311" s="90" t="s">
        <v>197</v>
      </c>
      <c r="O311" s="222"/>
      <c r="Q311" s="208" t="str">
        <f t="shared" si="4"/>
        <v>60/0Chemicals</v>
      </c>
      <c r="R311" s="204" t="s">
        <v>383</v>
      </c>
      <c r="S311" s="204" t="s">
        <v>350</v>
      </c>
      <c r="T311" s="205">
        <v>3.4577</v>
      </c>
      <c r="U311" s="205">
        <v>4.8509000000000002</v>
      </c>
      <c r="W311" s="252"/>
      <c r="X311" s="252"/>
      <c r="Y311" s="252"/>
      <c r="Z311" s="253"/>
      <c r="AA311" s="253"/>
      <c r="AB311" s="252"/>
      <c r="AC311" s="252"/>
      <c r="AD311" s="252"/>
      <c r="AE311" s="252"/>
      <c r="AF311" s="252"/>
      <c r="AG311" s="252"/>
      <c r="AH311" s="252"/>
      <c r="AI311" s="252"/>
      <c r="AJ311" s="252"/>
    </row>
    <row r="312" spans="2:36" ht="12.75" customHeight="1" x14ac:dyDescent="0.3">
      <c r="B312" s="222" t="s">
        <v>383</v>
      </c>
      <c r="C312" s="222" t="s">
        <v>1176</v>
      </c>
      <c r="D312" s="222" t="s">
        <v>347</v>
      </c>
      <c r="E312" s="223">
        <v>25</v>
      </c>
      <c r="F312" s="223">
        <v>3.2250000000000001</v>
      </c>
      <c r="G312" s="224">
        <v>129</v>
      </c>
      <c r="H312" s="222">
        <v>24</v>
      </c>
      <c r="I312" s="222">
        <v>6</v>
      </c>
      <c r="J312" s="222">
        <v>3867</v>
      </c>
      <c r="K312" s="222" t="s">
        <v>55</v>
      </c>
      <c r="L312" s="222" t="s">
        <v>1176</v>
      </c>
      <c r="M312" s="222" t="s">
        <v>197</v>
      </c>
      <c r="N312" s="90" t="s">
        <v>197</v>
      </c>
      <c r="O312" s="222"/>
      <c r="Q312" s="208" t="str">
        <f t="shared" si="4"/>
        <v>60/0Coal ESI</v>
      </c>
      <c r="R312" s="204" t="s">
        <v>383</v>
      </c>
      <c r="S312" s="204" t="s">
        <v>347</v>
      </c>
      <c r="T312" s="205">
        <v>3.5257000000000001</v>
      </c>
      <c r="U312" s="205">
        <v>5.2099000000000002</v>
      </c>
      <c r="W312" s="252"/>
      <c r="X312" s="252"/>
      <c r="Y312" s="252"/>
      <c r="Z312" s="253"/>
      <c r="AA312" s="253"/>
      <c r="AB312" s="252"/>
      <c r="AC312" s="252"/>
      <c r="AD312" s="252"/>
      <c r="AE312" s="252"/>
      <c r="AF312" s="252"/>
      <c r="AG312" s="252"/>
      <c r="AH312" s="252"/>
      <c r="AI312" s="252"/>
      <c r="AJ312" s="252"/>
    </row>
    <row r="313" spans="2:36" ht="12.75" customHeight="1" x14ac:dyDescent="0.3">
      <c r="B313" s="222" t="s">
        <v>383</v>
      </c>
      <c r="C313" s="222" t="s">
        <v>1176</v>
      </c>
      <c r="D313" s="222" t="s">
        <v>364</v>
      </c>
      <c r="E313" s="223">
        <v>1818</v>
      </c>
      <c r="F313" s="223">
        <v>235.09700000000001</v>
      </c>
      <c r="G313" s="224">
        <v>129</v>
      </c>
      <c r="H313" s="222">
        <v>25</v>
      </c>
      <c r="I313" s="222">
        <v>6</v>
      </c>
      <c r="J313" s="222">
        <v>3867</v>
      </c>
      <c r="K313" s="222" t="s">
        <v>55</v>
      </c>
      <c r="L313" s="222" t="s">
        <v>1176</v>
      </c>
      <c r="M313" s="222" t="s">
        <v>197</v>
      </c>
      <c r="N313" s="90" t="s">
        <v>197</v>
      </c>
      <c r="O313" s="222"/>
      <c r="Q313" s="208" t="str">
        <f t="shared" si="4"/>
        <v>60/0Coal Other</v>
      </c>
      <c r="R313" s="204" t="s">
        <v>383</v>
      </c>
      <c r="S313" s="204" t="s">
        <v>364</v>
      </c>
      <c r="T313" s="205">
        <v>3.5830000000000002</v>
      </c>
      <c r="U313" s="205">
        <v>5.2575000000000003</v>
      </c>
      <c r="W313" s="252"/>
      <c r="X313" s="252"/>
      <c r="Y313" s="252"/>
      <c r="Z313" s="253"/>
      <c r="AA313" s="253"/>
      <c r="AB313" s="252"/>
      <c r="AC313" s="252"/>
      <c r="AD313" s="252"/>
      <c r="AE313" s="252"/>
      <c r="AF313" s="252"/>
      <c r="AG313" s="252"/>
      <c r="AH313" s="252"/>
      <c r="AI313" s="252"/>
      <c r="AJ313" s="252"/>
    </row>
    <row r="314" spans="2:36" ht="12.75" customHeight="1" x14ac:dyDescent="0.3">
      <c r="B314" s="222" t="s">
        <v>383</v>
      </c>
      <c r="C314" s="222" t="s">
        <v>1176</v>
      </c>
      <c r="D314" s="222" t="s">
        <v>345</v>
      </c>
      <c r="E314" s="223">
        <v>174072</v>
      </c>
      <c r="F314" s="223">
        <v>22549.792000000001</v>
      </c>
      <c r="G314" s="224">
        <v>129</v>
      </c>
      <c r="H314" s="222">
        <v>29</v>
      </c>
      <c r="I314" s="222">
        <v>6</v>
      </c>
      <c r="J314" s="222">
        <v>3867</v>
      </c>
      <c r="K314" s="222" t="s">
        <v>55</v>
      </c>
      <c r="L314" s="222" t="s">
        <v>1176</v>
      </c>
      <c r="M314" s="222" t="s">
        <v>197</v>
      </c>
      <c r="N314" s="90" t="s">
        <v>197</v>
      </c>
      <c r="O314" s="222"/>
      <c r="Q314" s="208" t="str">
        <f t="shared" si="4"/>
        <v>60/0Construction Materials</v>
      </c>
      <c r="R314" s="204" t="s">
        <v>383</v>
      </c>
      <c r="S314" s="204" t="s">
        <v>345</v>
      </c>
      <c r="T314" s="205">
        <v>3.6431</v>
      </c>
      <c r="U314" s="205">
        <v>5.4538000000000002</v>
      </c>
      <c r="W314" s="252"/>
      <c r="X314" s="252"/>
      <c r="Y314" s="252"/>
      <c r="Z314" s="253"/>
      <c r="AA314" s="253"/>
      <c r="AB314" s="252"/>
      <c r="AC314" s="252"/>
      <c r="AD314" s="252"/>
      <c r="AE314" s="252"/>
      <c r="AF314" s="252"/>
      <c r="AG314" s="252"/>
      <c r="AH314" s="252"/>
      <c r="AI314" s="252"/>
      <c r="AJ314" s="252"/>
    </row>
    <row r="315" spans="2:36" ht="12.75" customHeight="1" x14ac:dyDescent="0.3">
      <c r="B315" s="222" t="s">
        <v>383</v>
      </c>
      <c r="C315" s="222" t="s">
        <v>1176</v>
      </c>
      <c r="D315" s="222" t="s">
        <v>355</v>
      </c>
      <c r="E315" s="223">
        <v>1</v>
      </c>
      <c r="F315" s="223">
        <v>1</v>
      </c>
      <c r="G315" s="224">
        <v>129</v>
      </c>
      <c r="H315" s="222">
        <v>25</v>
      </c>
      <c r="I315" s="222">
        <v>6</v>
      </c>
      <c r="J315" s="222">
        <v>3867</v>
      </c>
      <c r="K315" s="222" t="s">
        <v>55</v>
      </c>
      <c r="L315" s="222" t="s">
        <v>1176</v>
      </c>
      <c r="M315" s="222" t="s">
        <v>197</v>
      </c>
      <c r="N315" s="90" t="s">
        <v>197</v>
      </c>
      <c r="O315" s="222"/>
      <c r="Q315" s="208" t="str">
        <f t="shared" si="4"/>
        <v>60/0Domestic Automotive</v>
      </c>
      <c r="R315" s="204" t="s">
        <v>383</v>
      </c>
      <c r="S315" s="204" t="s">
        <v>355</v>
      </c>
      <c r="T315" s="205">
        <v>3.8254000000000001</v>
      </c>
      <c r="U315" s="205">
        <v>5.2575000000000003</v>
      </c>
      <c r="W315" s="252"/>
      <c r="X315" s="252"/>
      <c r="Y315" s="252"/>
      <c r="Z315" s="253"/>
      <c r="AA315" s="253"/>
      <c r="AB315" s="252"/>
      <c r="AC315" s="252"/>
      <c r="AD315" s="252"/>
      <c r="AE315" s="252"/>
      <c r="AF315" s="252"/>
      <c r="AG315" s="252"/>
      <c r="AH315" s="252"/>
      <c r="AI315" s="252"/>
      <c r="AJ315" s="252"/>
    </row>
    <row r="316" spans="2:36" ht="12.75" customHeight="1" x14ac:dyDescent="0.3">
      <c r="B316" s="222" t="s">
        <v>383</v>
      </c>
      <c r="C316" s="222" t="s">
        <v>1176</v>
      </c>
      <c r="D316" s="222" t="s">
        <v>351</v>
      </c>
      <c r="E316" s="223">
        <v>28</v>
      </c>
      <c r="F316" s="223">
        <v>3.64</v>
      </c>
      <c r="G316" s="224">
        <v>129</v>
      </c>
      <c r="H316" s="222">
        <v>33</v>
      </c>
      <c r="I316" s="222">
        <v>6</v>
      </c>
      <c r="J316" s="222">
        <v>3867</v>
      </c>
      <c r="K316" s="222" t="s">
        <v>55</v>
      </c>
      <c r="L316" s="222" t="s">
        <v>1176</v>
      </c>
      <c r="M316" s="222" t="s">
        <v>197</v>
      </c>
      <c r="N316" s="90" t="s">
        <v>197</v>
      </c>
      <c r="O316" s="222"/>
      <c r="Q316" s="208" t="str">
        <f t="shared" si="4"/>
        <v>60/0Domestic Intermodal</v>
      </c>
      <c r="R316" s="204" t="s">
        <v>383</v>
      </c>
      <c r="S316" s="204" t="s">
        <v>351</v>
      </c>
      <c r="T316" s="205">
        <v>3.9472999999999998</v>
      </c>
      <c r="U316" s="205">
        <v>5.6585999999999999</v>
      </c>
      <c r="W316" s="252"/>
      <c r="X316" s="252"/>
      <c r="Y316" s="252"/>
      <c r="Z316" s="253"/>
      <c r="AA316" s="253"/>
      <c r="AB316" s="252"/>
      <c r="AC316" s="252"/>
      <c r="AD316" s="252"/>
      <c r="AE316" s="252"/>
      <c r="AF316" s="252"/>
      <c r="AG316" s="252"/>
      <c r="AH316" s="252"/>
      <c r="AI316" s="252"/>
      <c r="AJ316" s="252"/>
    </row>
    <row r="317" spans="2:36" ht="12.75" customHeight="1" x14ac:dyDescent="0.3">
      <c r="B317" s="222" t="s">
        <v>383</v>
      </c>
      <c r="C317" s="222" t="s">
        <v>1176</v>
      </c>
      <c r="D317" s="222" t="s">
        <v>371</v>
      </c>
      <c r="E317" s="223">
        <v>1337</v>
      </c>
      <c r="F317" s="223">
        <v>172.66200000000001</v>
      </c>
      <c r="G317" s="224">
        <v>129</v>
      </c>
      <c r="H317" s="222">
        <v>24</v>
      </c>
      <c r="I317" s="222">
        <v>6</v>
      </c>
      <c r="J317" s="222">
        <v>3867</v>
      </c>
      <c r="K317" s="222" t="s">
        <v>55</v>
      </c>
      <c r="L317" s="222" t="s">
        <v>1176</v>
      </c>
      <c r="M317" s="222" t="s">
        <v>197</v>
      </c>
      <c r="N317" s="90" t="s">
        <v>197</v>
      </c>
      <c r="O317" s="222"/>
      <c r="Q317" s="208" t="str">
        <f t="shared" si="4"/>
        <v>60/0Domestic Waste</v>
      </c>
      <c r="R317" s="204" t="s">
        <v>383</v>
      </c>
      <c r="S317" s="204" t="s">
        <v>371</v>
      </c>
      <c r="T317" s="205">
        <v>3.7679999999999998</v>
      </c>
      <c r="U317" s="205">
        <v>5.2099000000000002</v>
      </c>
      <c r="W317" s="252"/>
      <c r="X317" s="252"/>
      <c r="Y317" s="252"/>
      <c r="Z317" s="253"/>
      <c r="AA317" s="253"/>
      <c r="AB317" s="252"/>
      <c r="AC317" s="252"/>
      <c r="AD317" s="252"/>
      <c r="AE317" s="252"/>
      <c r="AF317" s="252"/>
      <c r="AG317" s="252"/>
      <c r="AH317" s="252"/>
      <c r="AI317" s="252"/>
      <c r="AJ317" s="252"/>
    </row>
    <row r="318" spans="2:36" ht="12.75" customHeight="1" x14ac:dyDescent="0.3">
      <c r="B318" s="222" t="s">
        <v>383</v>
      </c>
      <c r="C318" s="222" t="s">
        <v>1176</v>
      </c>
      <c r="D318" s="222" t="s">
        <v>356</v>
      </c>
      <c r="E318" s="223">
        <v>632</v>
      </c>
      <c r="F318" s="223">
        <v>81.72</v>
      </c>
      <c r="G318" s="224">
        <v>129</v>
      </c>
      <c r="H318" s="222">
        <v>27</v>
      </c>
      <c r="I318" s="222">
        <v>6</v>
      </c>
      <c r="J318" s="222">
        <v>3867</v>
      </c>
      <c r="K318" s="222" t="s">
        <v>55</v>
      </c>
      <c r="L318" s="222" t="s">
        <v>1176</v>
      </c>
      <c r="M318" s="222" t="s">
        <v>197</v>
      </c>
      <c r="N318" s="90" t="s">
        <v>197</v>
      </c>
      <c r="O318" s="222"/>
      <c r="Q318" s="208" t="str">
        <f t="shared" si="4"/>
        <v>60/0Enterprise</v>
      </c>
      <c r="R318" s="204" t="s">
        <v>383</v>
      </c>
      <c r="S318" s="204" t="s">
        <v>356</v>
      </c>
      <c r="T318" s="205">
        <v>3.8123999999999998</v>
      </c>
      <c r="U318" s="205">
        <v>5.3544999999999998</v>
      </c>
      <c r="W318" s="252"/>
      <c r="X318" s="252"/>
      <c r="Y318" s="252"/>
      <c r="Z318" s="253"/>
      <c r="AA318" s="253"/>
      <c r="AB318" s="252"/>
      <c r="AC318" s="252"/>
      <c r="AD318" s="252"/>
      <c r="AE318" s="252"/>
      <c r="AF318" s="252"/>
      <c r="AG318" s="252"/>
      <c r="AH318" s="252"/>
      <c r="AI318" s="252"/>
      <c r="AJ318" s="252"/>
    </row>
    <row r="319" spans="2:36" ht="12.75" customHeight="1" x14ac:dyDescent="0.3">
      <c r="B319" s="222" t="s">
        <v>383</v>
      </c>
      <c r="C319" s="222" t="s">
        <v>1176</v>
      </c>
      <c r="D319" s="222" t="s">
        <v>367</v>
      </c>
      <c r="E319" s="223">
        <v>1</v>
      </c>
      <c r="F319" s="223">
        <v>1</v>
      </c>
      <c r="G319" s="224">
        <v>129</v>
      </c>
      <c r="H319" s="222">
        <v>31</v>
      </c>
      <c r="I319" s="222">
        <v>6</v>
      </c>
      <c r="J319" s="222">
        <v>3867</v>
      </c>
      <c r="K319" s="222" t="s">
        <v>55</v>
      </c>
      <c r="L319" s="222" t="s">
        <v>1176</v>
      </c>
      <c r="M319" s="222" t="s">
        <v>197</v>
      </c>
      <c r="N319" s="90" t="s">
        <v>197</v>
      </c>
      <c r="O319" s="222"/>
      <c r="Q319" s="208" t="str">
        <f t="shared" si="4"/>
        <v>60/0European Automotive</v>
      </c>
      <c r="R319" s="204" t="s">
        <v>383</v>
      </c>
      <c r="S319" s="204" t="s">
        <v>367</v>
      </c>
      <c r="T319" s="205">
        <v>3.9177</v>
      </c>
      <c r="U319" s="205">
        <v>5.5551000000000004</v>
      </c>
      <c r="W319" s="252"/>
      <c r="X319" s="252"/>
      <c r="Y319" s="252"/>
      <c r="Z319" s="253"/>
      <c r="AA319" s="253"/>
      <c r="AB319" s="252"/>
      <c r="AC319" s="252"/>
      <c r="AD319" s="252"/>
      <c r="AE319" s="252"/>
      <c r="AF319" s="252"/>
      <c r="AG319" s="252"/>
      <c r="AH319" s="252"/>
      <c r="AI319" s="252"/>
      <c r="AJ319" s="252"/>
    </row>
    <row r="320" spans="2:36" ht="12.75" customHeight="1" x14ac:dyDescent="0.3">
      <c r="B320" s="222" t="s">
        <v>383</v>
      </c>
      <c r="C320" s="222" t="s">
        <v>1176</v>
      </c>
      <c r="D320" s="222" t="s">
        <v>372</v>
      </c>
      <c r="E320" s="223">
        <v>1</v>
      </c>
      <c r="F320" s="223">
        <v>1</v>
      </c>
      <c r="G320" s="224">
        <v>129</v>
      </c>
      <c r="H320" s="222">
        <v>31</v>
      </c>
      <c r="I320" s="222">
        <v>6</v>
      </c>
      <c r="J320" s="222">
        <v>3867</v>
      </c>
      <c r="K320" s="222" t="s">
        <v>55</v>
      </c>
      <c r="L320" s="222" t="s">
        <v>1176</v>
      </c>
      <c r="M320" s="222" t="s">
        <v>197</v>
      </c>
      <c r="N320" s="90" t="s">
        <v>197</v>
      </c>
      <c r="O320" s="222"/>
      <c r="Q320" s="208" t="str">
        <f t="shared" si="4"/>
        <v>60/0European Conventional</v>
      </c>
      <c r="R320" s="204" t="s">
        <v>383</v>
      </c>
      <c r="S320" s="204" t="s">
        <v>372</v>
      </c>
      <c r="T320" s="205">
        <v>3.8732000000000002</v>
      </c>
      <c r="U320" s="205">
        <v>5.5551000000000004</v>
      </c>
      <c r="W320" s="252"/>
      <c r="X320" s="252"/>
      <c r="Y320" s="252"/>
      <c r="Z320" s="253"/>
      <c r="AA320" s="253"/>
      <c r="AB320" s="252"/>
      <c r="AC320" s="252"/>
      <c r="AD320" s="252"/>
      <c r="AE320" s="252"/>
      <c r="AF320" s="252"/>
      <c r="AG320" s="252"/>
      <c r="AH320" s="252"/>
      <c r="AI320" s="252"/>
      <c r="AJ320" s="252"/>
    </row>
    <row r="321" spans="2:36" ht="12.75" customHeight="1" x14ac:dyDescent="0.3">
      <c r="B321" s="222" t="s">
        <v>383</v>
      </c>
      <c r="C321" s="222" t="s">
        <v>1176</v>
      </c>
      <c r="D321" s="222" t="s">
        <v>368</v>
      </c>
      <c r="E321" s="223">
        <v>183</v>
      </c>
      <c r="F321" s="223">
        <v>23.73</v>
      </c>
      <c r="G321" s="224">
        <v>129</v>
      </c>
      <c r="H321" s="222">
        <v>38</v>
      </c>
      <c r="I321" s="222">
        <v>6</v>
      </c>
      <c r="J321" s="222">
        <v>3867</v>
      </c>
      <c r="K321" s="222" t="s">
        <v>55</v>
      </c>
      <c r="L321" s="222" t="s">
        <v>1176</v>
      </c>
      <c r="M321" s="222" t="s">
        <v>197</v>
      </c>
      <c r="N321" s="90" t="s">
        <v>197</v>
      </c>
      <c r="O321" s="222"/>
      <c r="Q321" s="208" t="str">
        <f t="shared" si="4"/>
        <v>60/0European Intermodal</v>
      </c>
      <c r="R321" s="204" t="s">
        <v>383</v>
      </c>
      <c r="S321" s="204" t="s">
        <v>368</v>
      </c>
      <c r="T321" s="205">
        <v>4.0288000000000004</v>
      </c>
      <c r="U321" s="205">
        <v>5.9257999999999997</v>
      </c>
      <c r="W321" s="252"/>
      <c r="X321" s="252"/>
      <c r="Y321" s="252"/>
      <c r="Z321" s="253"/>
      <c r="AA321" s="253"/>
      <c r="AB321" s="252"/>
      <c r="AC321" s="252"/>
      <c r="AD321" s="252"/>
      <c r="AE321" s="252"/>
      <c r="AF321" s="252"/>
      <c r="AG321" s="252"/>
      <c r="AH321" s="252"/>
      <c r="AI321" s="252"/>
      <c r="AJ321" s="252"/>
    </row>
    <row r="322" spans="2:36" ht="12.75" customHeight="1" x14ac:dyDescent="0.3">
      <c r="B322" s="222" t="s">
        <v>383</v>
      </c>
      <c r="C322" s="222" t="s">
        <v>1176</v>
      </c>
      <c r="D322" s="222" t="s">
        <v>373</v>
      </c>
      <c r="E322" s="223">
        <v>1</v>
      </c>
      <c r="F322" s="223">
        <v>1</v>
      </c>
      <c r="G322" s="224">
        <v>129</v>
      </c>
      <c r="H322" s="222">
        <v>30</v>
      </c>
      <c r="I322" s="222">
        <v>6</v>
      </c>
      <c r="J322" s="222">
        <v>3867</v>
      </c>
      <c r="K322" s="222" t="s">
        <v>55</v>
      </c>
      <c r="L322" s="222" t="s">
        <v>1176</v>
      </c>
      <c r="M322" s="222" t="s">
        <v>197</v>
      </c>
      <c r="N322" s="90" t="s">
        <v>197</v>
      </c>
      <c r="O322" s="222"/>
      <c r="Q322" s="208" t="str">
        <f t="shared" si="4"/>
        <v>60/0General Merchandise</v>
      </c>
      <c r="R322" s="204" t="s">
        <v>383</v>
      </c>
      <c r="S322" s="204" t="s">
        <v>373</v>
      </c>
      <c r="T322" s="205">
        <v>3.8580999999999999</v>
      </c>
      <c r="U322" s="205">
        <v>5.5042</v>
      </c>
      <c r="W322" s="252"/>
      <c r="X322" s="252"/>
      <c r="Y322" s="252"/>
      <c r="Z322" s="253"/>
      <c r="AA322" s="253"/>
      <c r="AB322" s="252"/>
      <c r="AC322" s="252"/>
      <c r="AD322" s="252"/>
      <c r="AE322" s="252"/>
      <c r="AF322" s="252"/>
      <c r="AG322" s="252"/>
      <c r="AH322" s="252"/>
      <c r="AI322" s="252"/>
      <c r="AJ322" s="252"/>
    </row>
    <row r="323" spans="2:36" ht="12.75" customHeight="1" x14ac:dyDescent="0.3">
      <c r="B323" s="222" t="s">
        <v>383</v>
      </c>
      <c r="C323" s="222" t="s">
        <v>1176</v>
      </c>
      <c r="D323" s="222" t="s">
        <v>348</v>
      </c>
      <c r="E323" s="223">
        <v>35493</v>
      </c>
      <c r="F323" s="223">
        <v>4594.9760000000006</v>
      </c>
      <c r="G323" s="224">
        <v>129</v>
      </c>
      <c r="H323" s="222">
        <v>18</v>
      </c>
      <c r="I323" s="222">
        <v>6</v>
      </c>
      <c r="J323" s="222">
        <v>3867</v>
      </c>
      <c r="K323" s="222" t="s">
        <v>55</v>
      </c>
      <c r="L323" s="222" t="s">
        <v>1176</v>
      </c>
      <c r="M323" s="222" t="s">
        <v>197</v>
      </c>
      <c r="N323" s="90" t="s">
        <v>197</v>
      </c>
      <c r="O323" s="222"/>
      <c r="Q323" s="208" t="str">
        <f t="shared" si="4"/>
        <v>60/0Industrial Minerals</v>
      </c>
      <c r="R323" s="204" t="s">
        <v>383</v>
      </c>
      <c r="S323" s="204" t="s">
        <v>348</v>
      </c>
      <c r="T323" s="205">
        <v>3.4843999999999999</v>
      </c>
      <c r="U323" s="205">
        <v>4.9367000000000001</v>
      </c>
      <c r="W323" s="252"/>
      <c r="X323" s="252"/>
      <c r="Y323" s="252"/>
      <c r="Z323" s="253"/>
      <c r="AA323" s="253"/>
      <c r="AB323" s="252"/>
      <c r="AC323" s="252"/>
      <c r="AD323" s="252"/>
      <c r="AE323" s="252"/>
      <c r="AF323" s="252"/>
      <c r="AG323" s="252"/>
      <c r="AH323" s="252"/>
      <c r="AI323" s="252"/>
      <c r="AJ323" s="252"/>
    </row>
    <row r="324" spans="2:36" ht="12.75" customHeight="1" x14ac:dyDescent="0.3">
      <c r="B324" s="222" t="s">
        <v>383</v>
      </c>
      <c r="C324" s="222" t="s">
        <v>1176</v>
      </c>
      <c r="D324" s="222" t="s">
        <v>369</v>
      </c>
      <c r="E324" s="223">
        <v>7119</v>
      </c>
      <c r="F324" s="223">
        <v>921.14300000000003</v>
      </c>
      <c r="G324" s="224">
        <v>129</v>
      </c>
      <c r="H324" s="222">
        <v>25</v>
      </c>
      <c r="I324" s="222">
        <v>6</v>
      </c>
      <c r="J324" s="222">
        <v>3867</v>
      </c>
      <c r="K324" s="222" t="s">
        <v>55</v>
      </c>
      <c r="L324" s="222" t="s">
        <v>1176</v>
      </c>
      <c r="M324" s="222" t="s">
        <v>197</v>
      </c>
      <c r="N324" s="90" t="s">
        <v>197</v>
      </c>
      <c r="O324" s="222"/>
      <c r="Q324" s="208" t="str">
        <f t="shared" si="4"/>
        <v>60/0Iron Ore</v>
      </c>
      <c r="R324" s="204" t="s">
        <v>383</v>
      </c>
      <c r="S324" s="204" t="s">
        <v>369</v>
      </c>
      <c r="T324" s="205">
        <v>3.5400999999999998</v>
      </c>
      <c r="U324" s="205">
        <v>5.2575000000000003</v>
      </c>
      <c r="W324" s="252"/>
      <c r="X324" s="252"/>
      <c r="Y324" s="252"/>
      <c r="Z324" s="253"/>
      <c r="AA324" s="253"/>
      <c r="AB324" s="252"/>
      <c r="AC324" s="252"/>
      <c r="AD324" s="252"/>
      <c r="AE324" s="252"/>
      <c r="AF324" s="252"/>
      <c r="AG324" s="252"/>
      <c r="AH324" s="252"/>
      <c r="AI324" s="252"/>
      <c r="AJ324" s="252"/>
    </row>
    <row r="325" spans="2:36" ht="12.75" customHeight="1" x14ac:dyDescent="0.3">
      <c r="B325" s="222" t="s">
        <v>383</v>
      </c>
      <c r="C325" s="222" t="s">
        <v>1176</v>
      </c>
      <c r="D325" s="222" t="s">
        <v>352</v>
      </c>
      <c r="E325" s="223">
        <v>1</v>
      </c>
      <c r="F325" s="223">
        <v>1</v>
      </c>
      <c r="G325" s="224">
        <v>129</v>
      </c>
      <c r="H325" s="222">
        <v>78</v>
      </c>
      <c r="I325" s="222">
        <v>6</v>
      </c>
      <c r="J325" s="222">
        <v>3867</v>
      </c>
      <c r="K325" s="222" t="s">
        <v>55</v>
      </c>
      <c r="L325" s="222" t="s">
        <v>1176</v>
      </c>
      <c r="M325" s="222" t="s">
        <v>197</v>
      </c>
      <c r="N325" s="90" t="s">
        <v>197</v>
      </c>
      <c r="O325" s="222"/>
      <c r="Q325" s="208" t="str">
        <f t="shared" ref="Q325:Q388" si="5">R325&amp;S325</f>
        <v>60/0Mail and Premium Logistics</v>
      </c>
      <c r="R325" s="204" t="s">
        <v>383</v>
      </c>
      <c r="S325" s="204" t="s">
        <v>352</v>
      </c>
      <c r="T325" s="205">
        <v>5.3653000000000004</v>
      </c>
      <c r="U325" s="205">
        <v>8.4404000000000003</v>
      </c>
      <c r="W325" s="252"/>
      <c r="X325" s="252"/>
      <c r="Y325" s="252"/>
      <c r="Z325" s="253"/>
      <c r="AA325" s="253"/>
      <c r="AB325" s="252"/>
      <c r="AC325" s="252"/>
      <c r="AD325" s="252"/>
      <c r="AE325" s="252"/>
      <c r="AF325" s="252"/>
      <c r="AG325" s="252"/>
      <c r="AH325" s="252"/>
      <c r="AI325" s="252"/>
      <c r="AJ325" s="252"/>
    </row>
    <row r="326" spans="2:36" ht="12.75" customHeight="1" x14ac:dyDescent="0.3">
      <c r="B326" s="222" t="s">
        <v>383</v>
      </c>
      <c r="C326" s="222" t="s">
        <v>1176</v>
      </c>
      <c r="D326" s="222" t="s">
        <v>343</v>
      </c>
      <c r="E326" s="223">
        <v>25362</v>
      </c>
      <c r="F326" s="223">
        <v>3283.4520000000002</v>
      </c>
      <c r="G326" s="224">
        <v>129</v>
      </c>
      <c r="H326" s="222">
        <v>25</v>
      </c>
      <c r="I326" s="222">
        <v>6</v>
      </c>
      <c r="J326" s="222">
        <v>3867</v>
      </c>
      <c r="K326" s="222" t="s">
        <v>55</v>
      </c>
      <c r="L326" s="222" t="s">
        <v>1176</v>
      </c>
      <c r="M326" s="222" t="s">
        <v>197</v>
      </c>
      <c r="N326" s="90" t="s">
        <v>197</v>
      </c>
      <c r="O326" s="222"/>
      <c r="Q326" s="208" t="str">
        <f t="shared" si="5"/>
        <v>60/0Other</v>
      </c>
      <c r="R326" s="204" t="s">
        <v>383</v>
      </c>
      <c r="S326" s="204" t="s">
        <v>343</v>
      </c>
      <c r="T326" s="205">
        <v>3.5832999999999999</v>
      </c>
      <c r="U326" s="205">
        <v>5.2575000000000003</v>
      </c>
      <c r="W326" s="252"/>
      <c r="X326" s="252"/>
      <c r="Y326" s="252"/>
      <c r="Z326" s="253"/>
      <c r="AA326" s="253"/>
      <c r="AB326" s="252"/>
      <c r="AC326" s="252"/>
      <c r="AD326" s="252"/>
      <c r="AE326" s="252"/>
      <c r="AF326" s="252"/>
      <c r="AG326" s="252"/>
      <c r="AH326" s="252"/>
      <c r="AI326" s="252"/>
      <c r="AJ326" s="252"/>
    </row>
    <row r="327" spans="2:36" ht="12.75" customHeight="1" x14ac:dyDescent="0.3">
      <c r="B327" s="222" t="s">
        <v>383</v>
      </c>
      <c r="C327" s="222" t="s">
        <v>1176</v>
      </c>
      <c r="D327" s="222" t="s">
        <v>359</v>
      </c>
      <c r="E327" s="223">
        <v>640411</v>
      </c>
      <c r="F327" s="223">
        <v>82898.301000000007</v>
      </c>
      <c r="G327" s="224">
        <v>129</v>
      </c>
      <c r="H327" s="222">
        <v>23</v>
      </c>
      <c r="I327" s="222">
        <v>6</v>
      </c>
      <c r="J327" s="222">
        <v>3867</v>
      </c>
      <c r="K327" s="222" t="s">
        <v>55</v>
      </c>
      <c r="L327" s="222" t="s">
        <v>1176</v>
      </c>
      <c r="M327" s="222" t="s">
        <v>197</v>
      </c>
      <c r="N327" s="90" t="s">
        <v>197</v>
      </c>
      <c r="O327" s="222"/>
      <c r="Q327" s="208" t="str">
        <f t="shared" si="5"/>
        <v>60/0Petroleum</v>
      </c>
      <c r="R327" s="204" t="s">
        <v>383</v>
      </c>
      <c r="S327" s="204" t="s">
        <v>359</v>
      </c>
      <c r="T327" s="205">
        <v>3.5535000000000001</v>
      </c>
      <c r="U327" s="205">
        <v>5.1627999999999998</v>
      </c>
      <c r="W327" s="252"/>
      <c r="X327" s="252"/>
      <c r="Y327" s="252"/>
      <c r="Z327" s="253"/>
      <c r="AA327" s="253"/>
      <c r="AB327" s="252"/>
      <c r="AC327" s="252"/>
      <c r="AD327" s="252"/>
      <c r="AE327" s="252"/>
      <c r="AF327" s="252"/>
      <c r="AG327" s="252"/>
      <c r="AH327" s="252"/>
      <c r="AI327" s="252"/>
      <c r="AJ327" s="252"/>
    </row>
    <row r="328" spans="2:36" ht="12.75" customHeight="1" x14ac:dyDescent="0.3">
      <c r="B328" s="222" t="s">
        <v>383</v>
      </c>
      <c r="C328" s="222" t="s">
        <v>1176</v>
      </c>
      <c r="D328" s="222" t="s">
        <v>370</v>
      </c>
      <c r="E328" s="223">
        <v>1</v>
      </c>
      <c r="F328" s="223">
        <v>1</v>
      </c>
      <c r="G328" s="224">
        <v>129</v>
      </c>
      <c r="H328" s="222">
        <v>78</v>
      </c>
      <c r="I328" s="222">
        <v>6</v>
      </c>
      <c r="J328" s="222">
        <v>3867</v>
      </c>
      <c r="K328" s="222" t="s">
        <v>55</v>
      </c>
      <c r="L328" s="222" t="s">
        <v>1176</v>
      </c>
      <c r="M328" s="222" t="s">
        <v>197</v>
      </c>
      <c r="N328" s="90" t="s">
        <v>197</v>
      </c>
      <c r="O328" s="222"/>
      <c r="Q328" s="208" t="str">
        <f t="shared" si="5"/>
        <v>60/0Royal Mail</v>
      </c>
      <c r="R328" s="204" t="s">
        <v>383</v>
      </c>
      <c r="S328" s="204" t="s">
        <v>370</v>
      </c>
      <c r="T328" s="205">
        <v>5.3552</v>
      </c>
      <c r="U328" s="205">
        <v>8.4404000000000003</v>
      </c>
      <c r="W328" s="252"/>
      <c r="X328" s="252"/>
      <c r="Y328" s="252"/>
      <c r="Z328" s="253"/>
      <c r="AA328" s="253"/>
      <c r="AB328" s="252"/>
      <c r="AC328" s="252"/>
      <c r="AD328" s="252"/>
      <c r="AE328" s="252"/>
      <c r="AF328" s="252"/>
      <c r="AG328" s="252"/>
      <c r="AH328" s="252"/>
      <c r="AI328" s="252"/>
      <c r="AJ328" s="252"/>
    </row>
    <row r="329" spans="2:36" ht="12.75" customHeight="1" x14ac:dyDescent="0.3">
      <c r="B329" s="222" t="s">
        <v>383</v>
      </c>
      <c r="C329" s="222" t="s">
        <v>1176</v>
      </c>
      <c r="D329" s="222" t="s">
        <v>353</v>
      </c>
      <c r="E329" s="223">
        <v>131980</v>
      </c>
      <c r="F329" s="223">
        <v>17076.294999999998</v>
      </c>
      <c r="G329" s="224">
        <v>129</v>
      </c>
      <c r="H329" s="222">
        <v>25</v>
      </c>
      <c r="I329" s="222">
        <v>6</v>
      </c>
      <c r="J329" s="222">
        <v>3867</v>
      </c>
      <c r="K329" s="222" t="s">
        <v>55</v>
      </c>
      <c r="L329" s="222" t="s">
        <v>1176</v>
      </c>
      <c r="M329" s="222" t="s">
        <v>197</v>
      </c>
      <c r="N329" s="90" t="s">
        <v>197</v>
      </c>
      <c r="O329" s="222"/>
      <c r="Q329" s="208" t="str">
        <f t="shared" si="5"/>
        <v>60/0Steel</v>
      </c>
      <c r="R329" s="204" t="s">
        <v>383</v>
      </c>
      <c r="S329" s="204" t="s">
        <v>353</v>
      </c>
      <c r="T329" s="205">
        <v>3.5830000000000002</v>
      </c>
      <c r="U329" s="205">
        <v>5.2575000000000003</v>
      </c>
      <c r="W329" s="252"/>
      <c r="X329" s="252"/>
      <c r="Y329" s="252"/>
      <c r="Z329" s="253"/>
      <c r="AA329" s="253"/>
      <c r="AB329" s="252"/>
      <c r="AC329" s="252"/>
      <c r="AD329" s="252"/>
      <c r="AE329" s="252"/>
      <c r="AF329" s="252"/>
      <c r="AG329" s="252"/>
      <c r="AH329" s="252"/>
      <c r="AI329" s="252"/>
      <c r="AJ329" s="252"/>
    </row>
    <row r="330" spans="2:36" ht="12.75" customHeight="1" x14ac:dyDescent="0.3">
      <c r="B330" s="222" t="s">
        <v>384</v>
      </c>
      <c r="C330" s="222" t="s">
        <v>1176</v>
      </c>
      <c r="D330" s="222" t="s">
        <v>374</v>
      </c>
      <c r="E330" s="223">
        <v>365221</v>
      </c>
      <c r="F330" s="223">
        <v>46020.385000000002</v>
      </c>
      <c r="G330" s="224">
        <v>126</v>
      </c>
      <c r="H330" s="222">
        <v>34</v>
      </c>
      <c r="I330" s="222">
        <v>6</v>
      </c>
      <c r="J330" s="222">
        <v>3552</v>
      </c>
      <c r="K330" s="222" t="s">
        <v>56</v>
      </c>
      <c r="L330" s="222" t="s">
        <v>1176</v>
      </c>
      <c r="M330" s="222" t="s">
        <v>197</v>
      </c>
      <c r="N330" s="90" t="s">
        <v>197</v>
      </c>
      <c r="O330" s="222"/>
      <c r="Q330" s="208" t="str">
        <f t="shared" si="5"/>
        <v>66/0Biomass</v>
      </c>
      <c r="R330" s="204" t="s">
        <v>384</v>
      </c>
      <c r="S330" s="204" t="s">
        <v>374</v>
      </c>
      <c r="T330" s="205">
        <v>2.7382</v>
      </c>
      <c r="U330" s="205">
        <v>4.1607000000000003</v>
      </c>
      <c r="W330" s="252"/>
      <c r="X330" s="252"/>
      <c r="Y330" s="252"/>
      <c r="Z330" s="253"/>
      <c r="AA330" s="253"/>
      <c r="AB330" s="252"/>
      <c r="AC330" s="252"/>
      <c r="AD330" s="252"/>
      <c r="AE330" s="252"/>
      <c r="AF330" s="252"/>
      <c r="AG330" s="252"/>
      <c r="AH330" s="252"/>
      <c r="AI330" s="252"/>
      <c r="AJ330" s="252"/>
    </row>
    <row r="331" spans="2:36" ht="12.75" customHeight="1" x14ac:dyDescent="0.3">
      <c r="B331" s="222" t="s">
        <v>384</v>
      </c>
      <c r="C331" s="222" t="s">
        <v>1176</v>
      </c>
      <c r="D331" s="222" t="s">
        <v>350</v>
      </c>
      <c r="E331" s="223">
        <v>1535</v>
      </c>
      <c r="F331" s="223">
        <v>193.459</v>
      </c>
      <c r="G331" s="224">
        <v>126</v>
      </c>
      <c r="H331" s="222">
        <v>16</v>
      </c>
      <c r="I331" s="222">
        <v>6</v>
      </c>
      <c r="J331" s="222">
        <v>3552</v>
      </c>
      <c r="K331" s="222" t="s">
        <v>56</v>
      </c>
      <c r="L331" s="222" t="s">
        <v>1176</v>
      </c>
      <c r="M331" s="222" t="s">
        <v>197</v>
      </c>
      <c r="N331" s="90" t="s">
        <v>197</v>
      </c>
      <c r="O331" s="222"/>
      <c r="Q331" s="208" t="str">
        <f t="shared" si="5"/>
        <v>66/0Chemicals</v>
      </c>
      <c r="R331" s="204" t="s">
        <v>384</v>
      </c>
      <c r="S331" s="204" t="s">
        <v>350</v>
      </c>
      <c r="T331" s="205">
        <v>2.4931000000000001</v>
      </c>
      <c r="U331" s="205">
        <v>3.3616999999999999</v>
      </c>
      <c r="W331" s="252"/>
      <c r="X331" s="252"/>
      <c r="Y331" s="252"/>
      <c r="Z331" s="253"/>
      <c r="AA331" s="253"/>
      <c r="AB331" s="252"/>
      <c r="AC331" s="252"/>
      <c r="AD331" s="252"/>
      <c r="AE331" s="252"/>
      <c r="AF331" s="252"/>
      <c r="AG331" s="252"/>
      <c r="AH331" s="252"/>
      <c r="AI331" s="252"/>
      <c r="AJ331" s="252"/>
    </row>
    <row r="332" spans="2:36" ht="12.75" customHeight="1" x14ac:dyDescent="0.3">
      <c r="B332" s="222" t="s">
        <v>384</v>
      </c>
      <c r="C332" s="222" t="s">
        <v>1176</v>
      </c>
      <c r="D332" s="222" t="s">
        <v>347</v>
      </c>
      <c r="E332" s="223">
        <v>182993</v>
      </c>
      <c r="F332" s="223">
        <v>23057.13</v>
      </c>
      <c r="G332" s="224">
        <v>126</v>
      </c>
      <c r="H332" s="222">
        <v>24</v>
      </c>
      <c r="I332" s="222">
        <v>6</v>
      </c>
      <c r="J332" s="222">
        <v>3552</v>
      </c>
      <c r="K332" s="222" t="s">
        <v>56</v>
      </c>
      <c r="L332" s="222" t="s">
        <v>1176</v>
      </c>
      <c r="M332" s="222" t="s">
        <v>197</v>
      </c>
      <c r="N332" s="90" t="s">
        <v>197</v>
      </c>
      <c r="O332" s="222"/>
      <c r="Q332" s="208" t="str">
        <f t="shared" si="5"/>
        <v>66/0Coal ESI</v>
      </c>
      <c r="R332" s="204" t="s">
        <v>384</v>
      </c>
      <c r="S332" s="204" t="s">
        <v>347</v>
      </c>
      <c r="T332" s="205">
        <v>2.5550999999999999</v>
      </c>
      <c r="U332" s="205">
        <v>3.6951000000000001</v>
      </c>
      <c r="W332" s="252"/>
      <c r="X332" s="252"/>
      <c r="Y332" s="252"/>
      <c r="Z332" s="253"/>
      <c r="AA332" s="253"/>
      <c r="AB332" s="252"/>
      <c r="AC332" s="252"/>
      <c r="AD332" s="252"/>
      <c r="AE332" s="252"/>
      <c r="AF332" s="252"/>
      <c r="AG332" s="252"/>
      <c r="AH332" s="252"/>
      <c r="AI332" s="252"/>
      <c r="AJ332" s="252"/>
    </row>
    <row r="333" spans="2:36" ht="12.75" customHeight="1" x14ac:dyDescent="0.3">
      <c r="B333" s="222" t="s">
        <v>384</v>
      </c>
      <c r="C333" s="222" t="s">
        <v>1176</v>
      </c>
      <c r="D333" s="222" t="s">
        <v>364</v>
      </c>
      <c r="E333" s="223">
        <v>212506</v>
      </c>
      <c r="F333" s="223">
        <v>26778.491999999998</v>
      </c>
      <c r="G333" s="224">
        <v>126</v>
      </c>
      <c r="H333" s="222">
        <v>25</v>
      </c>
      <c r="I333" s="222">
        <v>6</v>
      </c>
      <c r="J333" s="222">
        <v>3552</v>
      </c>
      <c r="K333" s="222" t="s">
        <v>56</v>
      </c>
      <c r="L333" s="222" t="s">
        <v>1176</v>
      </c>
      <c r="M333" s="222" t="s">
        <v>197</v>
      </c>
      <c r="N333" s="90" t="s">
        <v>197</v>
      </c>
      <c r="O333" s="222"/>
      <c r="Q333" s="208" t="str">
        <f t="shared" si="5"/>
        <v>66/0Coal Other</v>
      </c>
      <c r="R333" s="204" t="s">
        <v>384</v>
      </c>
      <c r="S333" s="204" t="s">
        <v>364</v>
      </c>
      <c r="T333" s="205">
        <v>2.6093999999999999</v>
      </c>
      <c r="U333" s="205">
        <v>3.7393999999999998</v>
      </c>
      <c r="W333" s="252"/>
      <c r="X333" s="252"/>
      <c r="Y333" s="252"/>
      <c r="Z333" s="253"/>
      <c r="AA333" s="253"/>
      <c r="AB333" s="252"/>
      <c r="AC333" s="252"/>
      <c r="AD333" s="252"/>
      <c r="AE333" s="252"/>
      <c r="AF333" s="252"/>
      <c r="AG333" s="252"/>
      <c r="AH333" s="252"/>
      <c r="AI333" s="252"/>
      <c r="AJ333" s="252"/>
    </row>
    <row r="334" spans="2:36" ht="12.75" customHeight="1" x14ac:dyDescent="0.3">
      <c r="B334" s="222" t="s">
        <v>384</v>
      </c>
      <c r="C334" s="222" t="s">
        <v>1176</v>
      </c>
      <c r="D334" s="222" t="s">
        <v>345</v>
      </c>
      <c r="E334" s="223">
        <v>1934719</v>
      </c>
      <c r="F334" s="223">
        <v>243801.57699999999</v>
      </c>
      <c r="G334" s="224">
        <v>126</v>
      </c>
      <c r="H334" s="222">
        <v>29</v>
      </c>
      <c r="I334" s="222">
        <v>6</v>
      </c>
      <c r="J334" s="222">
        <v>3552</v>
      </c>
      <c r="K334" s="222" t="s">
        <v>56</v>
      </c>
      <c r="L334" s="222" t="s">
        <v>1176</v>
      </c>
      <c r="M334" s="222" t="s">
        <v>197</v>
      </c>
      <c r="N334" s="90" t="s">
        <v>197</v>
      </c>
      <c r="O334" s="222"/>
      <c r="Q334" s="208" t="str">
        <f t="shared" si="5"/>
        <v>66/0Construction Materials</v>
      </c>
      <c r="R334" s="204" t="s">
        <v>384</v>
      </c>
      <c r="S334" s="204" t="s">
        <v>345</v>
      </c>
      <c r="T334" s="205">
        <v>2.6652999999999998</v>
      </c>
      <c r="U334" s="205">
        <v>3.9217</v>
      </c>
      <c r="W334" s="252"/>
      <c r="X334" s="252"/>
      <c r="Y334" s="252"/>
      <c r="Z334" s="253"/>
      <c r="AA334" s="253"/>
      <c r="AB334" s="252"/>
      <c r="AC334" s="252"/>
      <c r="AD334" s="252"/>
      <c r="AE334" s="252"/>
      <c r="AF334" s="252"/>
      <c r="AG334" s="252"/>
      <c r="AH334" s="252"/>
      <c r="AI334" s="252"/>
      <c r="AJ334" s="252"/>
    </row>
    <row r="335" spans="2:36" ht="12.75" customHeight="1" x14ac:dyDescent="0.3">
      <c r="B335" s="222" t="s">
        <v>384</v>
      </c>
      <c r="C335" s="222" t="s">
        <v>1176</v>
      </c>
      <c r="D335" s="222" t="s">
        <v>355</v>
      </c>
      <c r="E335" s="223">
        <v>441830</v>
      </c>
      <c r="F335" s="223">
        <v>55681.767</v>
      </c>
      <c r="G335" s="224">
        <v>126</v>
      </c>
      <c r="H335" s="222">
        <v>25</v>
      </c>
      <c r="I335" s="222">
        <v>6</v>
      </c>
      <c r="J335" s="222">
        <v>3552</v>
      </c>
      <c r="K335" s="222" t="s">
        <v>56</v>
      </c>
      <c r="L335" s="222" t="s">
        <v>1176</v>
      </c>
      <c r="M335" s="222" t="s">
        <v>197</v>
      </c>
      <c r="N335" s="90" t="s">
        <v>197</v>
      </c>
      <c r="O335" s="222"/>
      <c r="Q335" s="208" t="str">
        <f t="shared" si="5"/>
        <v>66/0Domestic Automotive</v>
      </c>
      <c r="R335" s="204" t="s">
        <v>384</v>
      </c>
      <c r="S335" s="204" t="s">
        <v>355</v>
      </c>
      <c r="T335" s="205">
        <v>2.8382999999999998</v>
      </c>
      <c r="U335" s="205">
        <v>3.7393999999999998</v>
      </c>
      <c r="W335" s="252"/>
      <c r="X335" s="252"/>
      <c r="Y335" s="252"/>
      <c r="Z335" s="253"/>
      <c r="AA335" s="253"/>
      <c r="AB335" s="252"/>
      <c r="AC335" s="252"/>
      <c r="AD335" s="252"/>
      <c r="AE335" s="252"/>
      <c r="AF335" s="252"/>
      <c r="AG335" s="252"/>
      <c r="AH335" s="252"/>
      <c r="AI335" s="252"/>
      <c r="AJ335" s="252"/>
    </row>
    <row r="336" spans="2:36" ht="12.75" customHeight="1" x14ac:dyDescent="0.3">
      <c r="B336" s="222" t="s">
        <v>384</v>
      </c>
      <c r="C336" s="222" t="s">
        <v>1176</v>
      </c>
      <c r="D336" s="222" t="s">
        <v>351</v>
      </c>
      <c r="E336" s="223">
        <v>1228713</v>
      </c>
      <c r="F336" s="223">
        <v>154846.538</v>
      </c>
      <c r="G336" s="224">
        <v>126</v>
      </c>
      <c r="H336" s="222">
        <v>33</v>
      </c>
      <c r="I336" s="222">
        <v>6</v>
      </c>
      <c r="J336" s="222">
        <v>3552</v>
      </c>
      <c r="K336" s="222" t="s">
        <v>56</v>
      </c>
      <c r="L336" s="222" t="s">
        <v>1176</v>
      </c>
      <c r="M336" s="222" t="s">
        <v>197</v>
      </c>
      <c r="N336" s="90" t="s">
        <v>197</v>
      </c>
      <c r="O336" s="222"/>
      <c r="Q336" s="208" t="str">
        <f t="shared" si="5"/>
        <v>66/0Domestic Intermodal</v>
      </c>
      <c r="R336" s="204" t="s">
        <v>384</v>
      </c>
      <c r="S336" s="204" t="s">
        <v>351</v>
      </c>
      <c r="T336" s="205">
        <v>2.9521000000000002</v>
      </c>
      <c r="U336" s="205">
        <v>4.1120000000000001</v>
      </c>
      <c r="W336" s="252"/>
      <c r="X336" s="252"/>
      <c r="Y336" s="252"/>
      <c r="Z336" s="253"/>
      <c r="AA336" s="253"/>
      <c r="AB336" s="252"/>
      <c r="AC336" s="252"/>
      <c r="AD336" s="252"/>
      <c r="AE336" s="252"/>
      <c r="AF336" s="252"/>
      <c r="AG336" s="252"/>
      <c r="AH336" s="252"/>
      <c r="AI336" s="252"/>
      <c r="AJ336" s="252"/>
    </row>
    <row r="337" spans="2:36" ht="12.75" customHeight="1" x14ac:dyDescent="0.3">
      <c r="B337" s="222" t="s">
        <v>384</v>
      </c>
      <c r="C337" s="222" t="s">
        <v>1176</v>
      </c>
      <c r="D337" s="222" t="s">
        <v>371</v>
      </c>
      <c r="E337" s="223">
        <v>182121</v>
      </c>
      <c r="F337" s="223">
        <v>22949.09</v>
      </c>
      <c r="G337" s="224">
        <v>126</v>
      </c>
      <c r="H337" s="222">
        <v>24</v>
      </c>
      <c r="I337" s="222">
        <v>6</v>
      </c>
      <c r="J337" s="222">
        <v>3552</v>
      </c>
      <c r="K337" s="222" t="s">
        <v>56</v>
      </c>
      <c r="L337" s="222" t="s">
        <v>1176</v>
      </c>
      <c r="M337" s="222" t="s">
        <v>197</v>
      </c>
      <c r="N337" s="90" t="s">
        <v>197</v>
      </c>
      <c r="O337" s="222"/>
      <c r="Q337" s="208" t="str">
        <f t="shared" si="5"/>
        <v>66/0Domestic Waste</v>
      </c>
      <c r="R337" s="204" t="s">
        <v>384</v>
      </c>
      <c r="S337" s="204" t="s">
        <v>371</v>
      </c>
      <c r="T337" s="205">
        <v>2.7846000000000002</v>
      </c>
      <c r="U337" s="205">
        <v>3.6951000000000001</v>
      </c>
      <c r="W337" s="252"/>
      <c r="X337" s="252"/>
      <c r="Y337" s="252"/>
      <c r="Z337" s="253"/>
      <c r="AA337" s="253"/>
      <c r="AB337" s="252"/>
      <c r="AC337" s="252"/>
      <c r="AD337" s="252"/>
      <c r="AE337" s="252"/>
      <c r="AF337" s="252"/>
      <c r="AG337" s="252"/>
      <c r="AH337" s="252"/>
      <c r="AI337" s="252"/>
      <c r="AJ337" s="252"/>
    </row>
    <row r="338" spans="2:36" ht="12.75" customHeight="1" x14ac:dyDescent="0.3">
      <c r="B338" s="222" t="s">
        <v>384</v>
      </c>
      <c r="C338" s="222" t="s">
        <v>1176</v>
      </c>
      <c r="D338" s="222" t="s">
        <v>356</v>
      </c>
      <c r="E338" s="223">
        <v>434778</v>
      </c>
      <c r="F338" s="223">
        <v>54794.989000000001</v>
      </c>
      <c r="G338" s="224">
        <v>126</v>
      </c>
      <c r="H338" s="222">
        <v>27</v>
      </c>
      <c r="I338" s="222">
        <v>6</v>
      </c>
      <c r="J338" s="222">
        <v>3552</v>
      </c>
      <c r="K338" s="222" t="s">
        <v>56</v>
      </c>
      <c r="L338" s="222" t="s">
        <v>1176</v>
      </c>
      <c r="M338" s="222" t="s">
        <v>197</v>
      </c>
      <c r="N338" s="90" t="s">
        <v>197</v>
      </c>
      <c r="O338" s="222"/>
      <c r="Q338" s="208" t="str">
        <f t="shared" si="5"/>
        <v>66/0Enterprise</v>
      </c>
      <c r="R338" s="204" t="s">
        <v>384</v>
      </c>
      <c r="S338" s="204" t="s">
        <v>356</v>
      </c>
      <c r="T338" s="205">
        <v>2.8256999999999999</v>
      </c>
      <c r="U338" s="205">
        <v>3.8294999999999999</v>
      </c>
      <c r="W338" s="252"/>
      <c r="X338" s="252"/>
      <c r="Y338" s="252"/>
      <c r="Z338" s="253"/>
      <c r="AA338" s="253"/>
      <c r="AB338" s="252"/>
      <c r="AC338" s="252"/>
      <c r="AD338" s="252"/>
      <c r="AE338" s="252"/>
      <c r="AF338" s="252"/>
      <c r="AG338" s="252"/>
      <c r="AH338" s="252"/>
      <c r="AI338" s="252"/>
      <c r="AJ338" s="252"/>
    </row>
    <row r="339" spans="2:36" ht="12.75" customHeight="1" x14ac:dyDescent="0.3">
      <c r="B339" s="222" t="s">
        <v>384</v>
      </c>
      <c r="C339" s="222" t="s">
        <v>1176</v>
      </c>
      <c r="D339" s="222" t="s">
        <v>367</v>
      </c>
      <c r="E339" s="223">
        <v>1</v>
      </c>
      <c r="F339" s="223">
        <v>1</v>
      </c>
      <c r="G339" s="224">
        <v>126</v>
      </c>
      <c r="H339" s="222">
        <v>31</v>
      </c>
      <c r="I339" s="222">
        <v>6</v>
      </c>
      <c r="J339" s="222">
        <v>3552</v>
      </c>
      <c r="K339" s="222" t="s">
        <v>56</v>
      </c>
      <c r="L339" s="222" t="s">
        <v>1176</v>
      </c>
      <c r="M339" s="222" t="s">
        <v>197</v>
      </c>
      <c r="N339" s="90" t="s">
        <v>197</v>
      </c>
      <c r="O339" s="222"/>
      <c r="Q339" s="208" t="str">
        <f t="shared" si="5"/>
        <v>66/0European Automotive</v>
      </c>
      <c r="R339" s="204" t="s">
        <v>384</v>
      </c>
      <c r="S339" s="204" t="s">
        <v>367</v>
      </c>
      <c r="T339" s="205">
        <v>2.9228999999999998</v>
      </c>
      <c r="U339" s="205">
        <v>4.0159000000000002</v>
      </c>
      <c r="W339" s="252"/>
      <c r="X339" s="252"/>
      <c r="Y339" s="252"/>
      <c r="Z339" s="253"/>
      <c r="AA339" s="253"/>
      <c r="AB339" s="252"/>
      <c r="AC339" s="252"/>
      <c r="AD339" s="252"/>
      <c r="AE339" s="252"/>
      <c r="AF339" s="252"/>
      <c r="AG339" s="252"/>
      <c r="AH339" s="252"/>
      <c r="AI339" s="252"/>
      <c r="AJ339" s="252"/>
    </row>
    <row r="340" spans="2:36" ht="12.75" customHeight="1" x14ac:dyDescent="0.3">
      <c r="B340" s="222" t="s">
        <v>384</v>
      </c>
      <c r="C340" s="222" t="s">
        <v>1176</v>
      </c>
      <c r="D340" s="222" t="s">
        <v>372</v>
      </c>
      <c r="E340" s="223">
        <v>258749</v>
      </c>
      <c r="F340" s="223">
        <v>32607.705000000002</v>
      </c>
      <c r="G340" s="224">
        <v>126</v>
      </c>
      <c r="H340" s="222">
        <v>31</v>
      </c>
      <c r="I340" s="222">
        <v>6</v>
      </c>
      <c r="J340" s="222">
        <v>3552</v>
      </c>
      <c r="K340" s="222" t="s">
        <v>56</v>
      </c>
      <c r="L340" s="222" t="s">
        <v>1176</v>
      </c>
      <c r="M340" s="222" t="s">
        <v>197</v>
      </c>
      <c r="N340" s="90" t="s">
        <v>197</v>
      </c>
      <c r="O340" s="222"/>
      <c r="Q340" s="208" t="str">
        <f t="shared" si="5"/>
        <v>66/0European Conventional</v>
      </c>
      <c r="R340" s="204" t="s">
        <v>384</v>
      </c>
      <c r="S340" s="204" t="s">
        <v>372</v>
      </c>
      <c r="T340" s="205">
        <v>2.8826000000000001</v>
      </c>
      <c r="U340" s="205">
        <v>4.0159000000000002</v>
      </c>
      <c r="W340" s="252"/>
      <c r="X340" s="252"/>
      <c r="Y340" s="252"/>
      <c r="Z340" s="253"/>
      <c r="AA340" s="253"/>
      <c r="AB340" s="252"/>
      <c r="AC340" s="252"/>
      <c r="AD340" s="252"/>
      <c r="AE340" s="252"/>
      <c r="AF340" s="252"/>
      <c r="AG340" s="252"/>
      <c r="AH340" s="252"/>
      <c r="AI340" s="252"/>
      <c r="AJ340" s="252"/>
    </row>
    <row r="341" spans="2:36" ht="12.75" customHeight="1" x14ac:dyDescent="0.3">
      <c r="B341" s="222" t="s">
        <v>384</v>
      </c>
      <c r="C341" s="222" t="s">
        <v>1176</v>
      </c>
      <c r="D341" s="222" t="s">
        <v>368</v>
      </c>
      <c r="E341" s="223">
        <v>157983</v>
      </c>
      <c r="F341" s="223">
        <v>19910.519</v>
      </c>
      <c r="G341" s="224">
        <v>126</v>
      </c>
      <c r="H341" s="222">
        <v>38</v>
      </c>
      <c r="I341" s="222">
        <v>6</v>
      </c>
      <c r="J341" s="222">
        <v>3552</v>
      </c>
      <c r="K341" s="222" t="s">
        <v>56</v>
      </c>
      <c r="L341" s="222" t="s">
        <v>1176</v>
      </c>
      <c r="M341" s="222" t="s">
        <v>197</v>
      </c>
      <c r="N341" s="90" t="s">
        <v>197</v>
      </c>
      <c r="O341" s="222"/>
      <c r="Q341" s="208" t="str">
        <f t="shared" si="5"/>
        <v>66/0European Intermodal</v>
      </c>
      <c r="R341" s="204" t="s">
        <v>384</v>
      </c>
      <c r="S341" s="204" t="s">
        <v>368</v>
      </c>
      <c r="T341" s="205">
        <v>3.0276000000000001</v>
      </c>
      <c r="U341" s="205">
        <v>4.3602999999999996</v>
      </c>
      <c r="W341" s="252"/>
      <c r="X341" s="252"/>
      <c r="Y341" s="252"/>
      <c r="Z341" s="253"/>
      <c r="AA341" s="253"/>
      <c r="AB341" s="252"/>
      <c r="AC341" s="252"/>
      <c r="AD341" s="252"/>
      <c r="AE341" s="252"/>
      <c r="AF341" s="252"/>
      <c r="AG341" s="252"/>
      <c r="AH341" s="252"/>
      <c r="AI341" s="252"/>
      <c r="AJ341" s="252"/>
    </row>
    <row r="342" spans="2:36" ht="12.75" customHeight="1" x14ac:dyDescent="0.3">
      <c r="B342" s="222" t="s">
        <v>384</v>
      </c>
      <c r="C342" s="222" t="s">
        <v>1176</v>
      </c>
      <c r="D342" s="222" t="s">
        <v>373</v>
      </c>
      <c r="E342" s="223">
        <v>1</v>
      </c>
      <c r="F342" s="223">
        <v>1</v>
      </c>
      <c r="G342" s="224">
        <v>126</v>
      </c>
      <c r="H342" s="222">
        <v>30</v>
      </c>
      <c r="I342" s="222">
        <v>6</v>
      </c>
      <c r="J342" s="222">
        <v>3552</v>
      </c>
      <c r="K342" s="222" t="s">
        <v>56</v>
      </c>
      <c r="L342" s="222" t="s">
        <v>1176</v>
      </c>
      <c r="M342" s="222" t="s">
        <v>197</v>
      </c>
      <c r="N342" s="90" t="s">
        <v>197</v>
      </c>
      <c r="O342" s="222"/>
      <c r="Q342" s="208" t="str">
        <f t="shared" si="5"/>
        <v>66/0General Merchandise</v>
      </c>
      <c r="R342" s="204" t="s">
        <v>384</v>
      </c>
      <c r="S342" s="204" t="s">
        <v>373</v>
      </c>
      <c r="T342" s="205">
        <v>2.8681999999999999</v>
      </c>
      <c r="U342" s="205">
        <v>3.9685000000000001</v>
      </c>
      <c r="W342" s="252"/>
      <c r="X342" s="252"/>
      <c r="Y342" s="252"/>
      <c r="Z342" s="253"/>
      <c r="AA342" s="253"/>
      <c r="AB342" s="252"/>
      <c r="AC342" s="252"/>
      <c r="AD342" s="252"/>
      <c r="AE342" s="252"/>
      <c r="AF342" s="252"/>
      <c r="AG342" s="252"/>
      <c r="AH342" s="252"/>
      <c r="AI342" s="252"/>
      <c r="AJ342" s="252"/>
    </row>
    <row r="343" spans="2:36" ht="12.75" customHeight="1" x14ac:dyDescent="0.3">
      <c r="B343" s="222" t="s">
        <v>384</v>
      </c>
      <c r="C343" s="222" t="s">
        <v>1176</v>
      </c>
      <c r="D343" s="222" t="s">
        <v>348</v>
      </c>
      <c r="E343" s="223">
        <v>264520</v>
      </c>
      <c r="F343" s="223">
        <v>33334.783000000003</v>
      </c>
      <c r="G343" s="224">
        <v>126</v>
      </c>
      <c r="H343" s="222">
        <v>18</v>
      </c>
      <c r="I343" s="222">
        <v>6</v>
      </c>
      <c r="J343" s="222">
        <v>3552</v>
      </c>
      <c r="K343" s="222" t="s">
        <v>56</v>
      </c>
      <c r="L343" s="222" t="s">
        <v>1176</v>
      </c>
      <c r="M343" s="222" t="s">
        <v>197</v>
      </c>
      <c r="N343" s="90" t="s">
        <v>197</v>
      </c>
      <c r="O343" s="222"/>
      <c r="Q343" s="208" t="str">
        <f t="shared" si="5"/>
        <v>66/0Industrial Minerals</v>
      </c>
      <c r="R343" s="204" t="s">
        <v>384</v>
      </c>
      <c r="S343" s="204" t="s">
        <v>348</v>
      </c>
      <c r="T343" s="205">
        <v>2.5177999999999998</v>
      </c>
      <c r="U343" s="205">
        <v>3.4413999999999998</v>
      </c>
      <c r="W343" s="252"/>
      <c r="X343" s="252"/>
      <c r="Y343" s="252"/>
      <c r="Z343" s="253"/>
      <c r="AA343" s="253"/>
      <c r="AB343" s="252"/>
      <c r="AC343" s="252"/>
      <c r="AD343" s="252"/>
      <c r="AE343" s="252"/>
      <c r="AF343" s="252"/>
      <c r="AG343" s="252"/>
      <c r="AH343" s="252"/>
      <c r="AI343" s="252"/>
      <c r="AJ343" s="252"/>
    </row>
    <row r="344" spans="2:36" ht="12.75" customHeight="1" x14ac:dyDescent="0.3">
      <c r="B344" s="222" t="s">
        <v>384</v>
      </c>
      <c r="C344" s="222" t="s">
        <v>1176</v>
      </c>
      <c r="D344" s="222" t="s">
        <v>369</v>
      </c>
      <c r="E344" s="223">
        <v>19537</v>
      </c>
      <c r="F344" s="223">
        <v>2461.6620000000003</v>
      </c>
      <c r="G344" s="224">
        <v>126</v>
      </c>
      <c r="H344" s="222">
        <v>25</v>
      </c>
      <c r="I344" s="222">
        <v>6</v>
      </c>
      <c r="J344" s="222">
        <v>3552</v>
      </c>
      <c r="K344" s="222" t="s">
        <v>56</v>
      </c>
      <c r="L344" s="222" t="s">
        <v>1176</v>
      </c>
      <c r="M344" s="222" t="s">
        <v>197</v>
      </c>
      <c r="N344" s="90" t="s">
        <v>197</v>
      </c>
      <c r="O344" s="222"/>
      <c r="Q344" s="208" t="str">
        <f t="shared" si="5"/>
        <v>66/0Iron Ore</v>
      </c>
      <c r="R344" s="204" t="s">
        <v>384</v>
      </c>
      <c r="S344" s="204" t="s">
        <v>369</v>
      </c>
      <c r="T344" s="205">
        <v>2.5688</v>
      </c>
      <c r="U344" s="205">
        <v>3.7393999999999998</v>
      </c>
      <c r="W344" s="252"/>
      <c r="X344" s="252"/>
      <c r="Y344" s="252"/>
      <c r="Z344" s="253"/>
      <c r="AA344" s="253"/>
      <c r="AB344" s="252"/>
      <c r="AC344" s="252"/>
      <c r="AD344" s="252"/>
      <c r="AE344" s="252"/>
      <c r="AF344" s="252"/>
      <c r="AG344" s="252"/>
      <c r="AH344" s="252"/>
      <c r="AI344" s="252"/>
      <c r="AJ344" s="252"/>
    </row>
    <row r="345" spans="2:36" ht="12.75" customHeight="1" x14ac:dyDescent="0.3">
      <c r="B345" s="222" t="s">
        <v>384</v>
      </c>
      <c r="C345" s="222" t="s">
        <v>1176</v>
      </c>
      <c r="D345" s="222" t="s">
        <v>352</v>
      </c>
      <c r="E345" s="223">
        <v>1</v>
      </c>
      <c r="F345" s="223">
        <v>1</v>
      </c>
      <c r="G345" s="224">
        <v>126</v>
      </c>
      <c r="H345" s="222">
        <v>78</v>
      </c>
      <c r="I345" s="222">
        <v>6</v>
      </c>
      <c r="J345" s="222">
        <v>3552</v>
      </c>
      <c r="K345" s="222" t="s">
        <v>56</v>
      </c>
      <c r="L345" s="222" t="s">
        <v>1176</v>
      </c>
      <c r="M345" s="222" t="s">
        <v>197</v>
      </c>
      <c r="N345" s="90" t="s">
        <v>197</v>
      </c>
      <c r="O345" s="222"/>
      <c r="Q345" s="208" t="str">
        <f t="shared" si="5"/>
        <v>66/0Mail and Premium Logistics</v>
      </c>
      <c r="R345" s="204" t="s">
        <v>384</v>
      </c>
      <c r="S345" s="204" t="s">
        <v>352</v>
      </c>
      <c r="T345" s="205">
        <v>4.2765000000000004</v>
      </c>
      <c r="U345" s="205">
        <v>6.6980000000000004</v>
      </c>
      <c r="W345" s="252"/>
      <c r="X345" s="252"/>
      <c r="Y345" s="252"/>
      <c r="Z345" s="253"/>
      <c r="AA345" s="253"/>
      <c r="AB345" s="252"/>
      <c r="AC345" s="252"/>
      <c r="AD345" s="252"/>
      <c r="AE345" s="252"/>
      <c r="AF345" s="252"/>
      <c r="AG345" s="252"/>
      <c r="AH345" s="252"/>
      <c r="AI345" s="252"/>
      <c r="AJ345" s="252"/>
    </row>
    <row r="346" spans="2:36" ht="12.75" customHeight="1" x14ac:dyDescent="0.3">
      <c r="B346" s="222" t="s">
        <v>384</v>
      </c>
      <c r="C346" s="222" t="s">
        <v>1176</v>
      </c>
      <c r="D346" s="222" t="s">
        <v>343</v>
      </c>
      <c r="E346" s="223">
        <v>178198</v>
      </c>
      <c r="F346" s="223">
        <v>22456.69</v>
      </c>
      <c r="G346" s="224">
        <v>126</v>
      </c>
      <c r="H346" s="222">
        <v>25</v>
      </c>
      <c r="I346" s="222">
        <v>6</v>
      </c>
      <c r="J346" s="222">
        <v>3552</v>
      </c>
      <c r="K346" s="222" t="s">
        <v>56</v>
      </c>
      <c r="L346" s="222" t="s">
        <v>1176</v>
      </c>
      <c r="M346" s="222" t="s">
        <v>197</v>
      </c>
      <c r="N346" s="90" t="s">
        <v>197</v>
      </c>
      <c r="O346" s="222"/>
      <c r="Q346" s="208" t="str">
        <f t="shared" si="5"/>
        <v>66/0Other</v>
      </c>
      <c r="R346" s="204" t="s">
        <v>384</v>
      </c>
      <c r="S346" s="204" t="s">
        <v>343</v>
      </c>
      <c r="T346" s="205">
        <v>2.6095000000000002</v>
      </c>
      <c r="U346" s="205">
        <v>3.7393999999999998</v>
      </c>
      <c r="W346" s="252"/>
      <c r="X346" s="252"/>
      <c r="Y346" s="252"/>
      <c r="Z346" s="253"/>
      <c r="AA346" s="253"/>
      <c r="AB346" s="252"/>
      <c r="AC346" s="252"/>
      <c r="AD346" s="252"/>
      <c r="AE346" s="252"/>
      <c r="AF346" s="252"/>
      <c r="AG346" s="252"/>
      <c r="AH346" s="252"/>
      <c r="AI346" s="252"/>
      <c r="AJ346" s="252"/>
    </row>
    <row r="347" spans="2:36" ht="12.75" customHeight="1" x14ac:dyDescent="0.3">
      <c r="B347" s="222" t="s">
        <v>384</v>
      </c>
      <c r="C347" s="222" t="s">
        <v>1176</v>
      </c>
      <c r="D347" s="222" t="s">
        <v>359</v>
      </c>
      <c r="E347" s="223">
        <v>225618</v>
      </c>
      <c r="F347" s="223">
        <v>28436.747000000003</v>
      </c>
      <c r="G347" s="224">
        <v>126</v>
      </c>
      <c r="H347" s="222">
        <v>23</v>
      </c>
      <c r="I347" s="222">
        <v>6</v>
      </c>
      <c r="J347" s="222">
        <v>3552</v>
      </c>
      <c r="K347" s="222" t="s">
        <v>56</v>
      </c>
      <c r="L347" s="222" t="s">
        <v>1176</v>
      </c>
      <c r="M347" s="222" t="s">
        <v>197</v>
      </c>
      <c r="N347" s="90" t="s">
        <v>197</v>
      </c>
      <c r="O347" s="222"/>
      <c r="Q347" s="208" t="str">
        <f t="shared" si="5"/>
        <v>66/0Petroleum</v>
      </c>
      <c r="R347" s="204" t="s">
        <v>384</v>
      </c>
      <c r="S347" s="204" t="s">
        <v>359</v>
      </c>
      <c r="T347" s="205">
        <v>2.5825</v>
      </c>
      <c r="U347" s="205">
        <v>3.6514000000000002</v>
      </c>
      <c r="W347" s="252"/>
      <c r="X347" s="252"/>
      <c r="Y347" s="252"/>
      <c r="Z347" s="253"/>
      <c r="AA347" s="253"/>
      <c r="AB347" s="252"/>
      <c r="AC347" s="252"/>
      <c r="AD347" s="252"/>
      <c r="AE347" s="252"/>
      <c r="AF347" s="252"/>
      <c r="AG347" s="252"/>
      <c r="AH347" s="252"/>
      <c r="AI347" s="252"/>
      <c r="AJ347" s="252"/>
    </row>
    <row r="348" spans="2:36" ht="12.75" customHeight="1" x14ac:dyDescent="0.3">
      <c r="B348" s="222" t="s">
        <v>384</v>
      </c>
      <c r="C348" s="222" t="s">
        <v>1176</v>
      </c>
      <c r="D348" s="222" t="s">
        <v>370</v>
      </c>
      <c r="E348" s="223">
        <v>1773</v>
      </c>
      <c r="F348" s="223">
        <v>223.39800000000002</v>
      </c>
      <c r="G348" s="224">
        <v>126</v>
      </c>
      <c r="H348" s="222">
        <v>78</v>
      </c>
      <c r="I348" s="222">
        <v>6</v>
      </c>
      <c r="J348" s="222">
        <v>3552</v>
      </c>
      <c r="K348" s="222" t="s">
        <v>56</v>
      </c>
      <c r="L348" s="222" t="s">
        <v>1176</v>
      </c>
      <c r="M348" s="222" t="s">
        <v>197</v>
      </c>
      <c r="N348" s="90" t="s">
        <v>197</v>
      </c>
      <c r="O348" s="222"/>
      <c r="Q348" s="208" t="str">
        <f t="shared" si="5"/>
        <v>66/0Royal Mail</v>
      </c>
      <c r="R348" s="204" t="s">
        <v>384</v>
      </c>
      <c r="S348" s="204" t="s">
        <v>370</v>
      </c>
      <c r="T348" s="205">
        <v>4.2766999999999999</v>
      </c>
      <c r="U348" s="205">
        <v>6.6980000000000004</v>
      </c>
      <c r="W348" s="252"/>
      <c r="X348" s="252"/>
      <c r="Y348" s="252"/>
      <c r="Z348" s="253"/>
      <c r="AA348" s="253"/>
      <c r="AB348" s="252"/>
      <c r="AC348" s="252"/>
      <c r="AD348" s="252"/>
      <c r="AE348" s="252"/>
      <c r="AF348" s="252"/>
      <c r="AG348" s="252"/>
      <c r="AH348" s="252"/>
      <c r="AI348" s="252"/>
      <c r="AJ348" s="252"/>
    </row>
    <row r="349" spans="2:36" ht="12.75" customHeight="1" x14ac:dyDescent="0.3">
      <c r="B349" s="222" t="s">
        <v>384</v>
      </c>
      <c r="C349" s="222" t="s">
        <v>1176</v>
      </c>
      <c r="D349" s="222" t="s">
        <v>353</v>
      </c>
      <c r="E349" s="223">
        <v>1335233</v>
      </c>
      <c r="F349" s="223">
        <v>168253.549</v>
      </c>
      <c r="G349" s="224">
        <v>126</v>
      </c>
      <c r="H349" s="222">
        <v>25</v>
      </c>
      <c r="I349" s="222">
        <v>6</v>
      </c>
      <c r="J349" s="222">
        <v>3552</v>
      </c>
      <c r="K349" s="222" t="s">
        <v>56</v>
      </c>
      <c r="L349" s="222" t="s">
        <v>1176</v>
      </c>
      <c r="M349" s="222" t="s">
        <v>197</v>
      </c>
      <c r="N349" s="90" t="s">
        <v>197</v>
      </c>
      <c r="O349" s="222"/>
      <c r="Q349" s="208" t="str">
        <f t="shared" si="5"/>
        <v>66/0Steel</v>
      </c>
      <c r="R349" s="204" t="s">
        <v>384</v>
      </c>
      <c r="S349" s="204" t="s">
        <v>353</v>
      </c>
      <c r="T349" s="205">
        <v>2.6095000000000002</v>
      </c>
      <c r="U349" s="205">
        <v>3.7393999999999998</v>
      </c>
      <c r="W349" s="252"/>
      <c r="X349" s="252"/>
      <c r="Y349" s="252"/>
      <c r="Z349" s="253"/>
      <c r="AA349" s="253"/>
      <c r="AB349" s="252"/>
      <c r="AC349" s="252"/>
      <c r="AD349" s="252"/>
      <c r="AE349" s="252"/>
      <c r="AF349" s="252"/>
      <c r="AG349" s="252"/>
      <c r="AH349" s="252"/>
      <c r="AI349" s="252"/>
      <c r="AJ349" s="252"/>
    </row>
    <row r="350" spans="2:36" ht="12.75" customHeight="1" x14ac:dyDescent="0.3">
      <c r="B350" s="222" t="s">
        <v>385</v>
      </c>
      <c r="C350" s="222" t="s">
        <v>1176</v>
      </c>
      <c r="D350" s="222" t="s">
        <v>374</v>
      </c>
      <c r="E350" s="223">
        <v>1</v>
      </c>
      <c r="F350" s="223">
        <v>1</v>
      </c>
      <c r="G350" s="224">
        <v>127</v>
      </c>
      <c r="H350" s="222">
        <v>34</v>
      </c>
      <c r="I350" s="222">
        <v>6</v>
      </c>
      <c r="J350" s="222">
        <v>3552</v>
      </c>
      <c r="K350" s="222" t="s">
        <v>56</v>
      </c>
      <c r="L350" s="222" t="s">
        <v>1176</v>
      </c>
      <c r="M350" s="222" t="s">
        <v>197</v>
      </c>
      <c r="N350" s="90" t="s">
        <v>197</v>
      </c>
      <c r="O350" s="222"/>
      <c r="Q350" s="208" t="str">
        <f t="shared" si="5"/>
        <v>66/3Biomass</v>
      </c>
      <c r="R350" s="204" t="s">
        <v>385</v>
      </c>
      <c r="S350" s="204" t="s">
        <v>374</v>
      </c>
      <c r="T350" s="205">
        <v>2.7686999999999999</v>
      </c>
      <c r="U350" s="205">
        <v>4.2225000000000001</v>
      </c>
      <c r="W350" s="252"/>
      <c r="X350" s="252"/>
      <c r="Y350" s="252"/>
      <c r="Z350" s="253"/>
      <c r="AA350" s="253"/>
      <c r="AB350" s="252"/>
      <c r="AC350" s="252"/>
      <c r="AD350" s="252"/>
      <c r="AE350" s="252"/>
      <c r="AF350" s="252"/>
      <c r="AG350" s="252"/>
      <c r="AH350" s="252"/>
      <c r="AI350" s="252"/>
      <c r="AJ350" s="252"/>
    </row>
    <row r="351" spans="2:36" ht="12.75" customHeight="1" x14ac:dyDescent="0.3">
      <c r="B351" s="222" t="s">
        <v>385</v>
      </c>
      <c r="C351" s="222" t="s">
        <v>1176</v>
      </c>
      <c r="D351" s="222" t="s">
        <v>350</v>
      </c>
      <c r="E351" s="223">
        <v>1</v>
      </c>
      <c r="F351" s="223">
        <v>1</v>
      </c>
      <c r="G351" s="224">
        <v>127</v>
      </c>
      <c r="H351" s="222">
        <v>16</v>
      </c>
      <c r="I351" s="222">
        <v>6</v>
      </c>
      <c r="J351" s="222">
        <v>3552</v>
      </c>
      <c r="K351" s="222" t="s">
        <v>56</v>
      </c>
      <c r="L351" s="222" t="s">
        <v>1176</v>
      </c>
      <c r="M351" s="222" t="s">
        <v>197</v>
      </c>
      <c r="N351" s="90" t="s">
        <v>197</v>
      </c>
      <c r="O351" s="222"/>
      <c r="Q351" s="208" t="str">
        <f t="shared" si="5"/>
        <v>66/3Chemicals</v>
      </c>
      <c r="R351" s="204" t="s">
        <v>385</v>
      </c>
      <c r="S351" s="204" t="s">
        <v>350</v>
      </c>
      <c r="T351" s="205">
        <v>2.5110000000000001</v>
      </c>
      <c r="U351" s="205">
        <v>3.4150999999999998</v>
      </c>
      <c r="W351" s="252"/>
      <c r="X351" s="252"/>
      <c r="Y351" s="252"/>
      <c r="Z351" s="253"/>
      <c r="AA351" s="253"/>
      <c r="AB351" s="252"/>
      <c r="AC351" s="252"/>
      <c r="AD351" s="252"/>
      <c r="AE351" s="252"/>
      <c r="AF351" s="252"/>
      <c r="AG351" s="252"/>
      <c r="AH351" s="252"/>
      <c r="AI351" s="252"/>
      <c r="AJ351" s="252"/>
    </row>
    <row r="352" spans="2:36" ht="12.75" customHeight="1" x14ac:dyDescent="0.3">
      <c r="B352" s="222" t="s">
        <v>385</v>
      </c>
      <c r="C352" s="222" t="s">
        <v>1176</v>
      </c>
      <c r="D352" s="222" t="s">
        <v>347</v>
      </c>
      <c r="E352" s="223">
        <v>1</v>
      </c>
      <c r="F352" s="223">
        <v>1</v>
      </c>
      <c r="G352" s="224">
        <v>127</v>
      </c>
      <c r="H352" s="222">
        <v>24</v>
      </c>
      <c r="I352" s="222">
        <v>6</v>
      </c>
      <c r="J352" s="222">
        <v>3552</v>
      </c>
      <c r="K352" s="222" t="s">
        <v>56</v>
      </c>
      <c r="L352" s="222" t="s">
        <v>1176</v>
      </c>
      <c r="M352" s="222" t="s">
        <v>197</v>
      </c>
      <c r="N352" s="90" t="s">
        <v>197</v>
      </c>
      <c r="O352" s="222"/>
      <c r="Q352" s="208" t="str">
        <f t="shared" si="5"/>
        <v>66/3Coal ESI</v>
      </c>
      <c r="R352" s="204" t="s">
        <v>385</v>
      </c>
      <c r="S352" s="204" t="s">
        <v>347</v>
      </c>
      <c r="T352" s="205">
        <v>2.5739000000000001</v>
      </c>
      <c r="U352" s="205">
        <v>3.7517</v>
      </c>
      <c r="W352" s="252"/>
      <c r="X352" s="252"/>
      <c r="Y352" s="252"/>
      <c r="Z352" s="253"/>
      <c r="AA352" s="253"/>
      <c r="AB352" s="252"/>
      <c r="AC352" s="252"/>
      <c r="AD352" s="252"/>
      <c r="AE352" s="252"/>
      <c r="AF352" s="252"/>
      <c r="AG352" s="252"/>
      <c r="AH352" s="252"/>
      <c r="AI352" s="252"/>
      <c r="AJ352" s="252"/>
    </row>
    <row r="353" spans="2:36" ht="12.75" customHeight="1" x14ac:dyDescent="0.3">
      <c r="B353" s="222" t="s">
        <v>385</v>
      </c>
      <c r="C353" s="222" t="s">
        <v>1176</v>
      </c>
      <c r="D353" s="222" t="s">
        <v>364</v>
      </c>
      <c r="E353" s="223">
        <v>1</v>
      </c>
      <c r="F353" s="223">
        <v>1</v>
      </c>
      <c r="G353" s="224">
        <v>127</v>
      </c>
      <c r="H353" s="222">
        <v>25</v>
      </c>
      <c r="I353" s="222">
        <v>6</v>
      </c>
      <c r="J353" s="222">
        <v>3552</v>
      </c>
      <c r="K353" s="222" t="s">
        <v>56</v>
      </c>
      <c r="L353" s="222" t="s">
        <v>1176</v>
      </c>
      <c r="M353" s="222" t="s">
        <v>197</v>
      </c>
      <c r="N353" s="90" t="s">
        <v>197</v>
      </c>
      <c r="O353" s="222"/>
      <c r="Q353" s="208" t="str">
        <f t="shared" si="5"/>
        <v>66/3Coal Other</v>
      </c>
      <c r="R353" s="204" t="s">
        <v>385</v>
      </c>
      <c r="S353" s="204" t="s">
        <v>364</v>
      </c>
      <c r="T353" s="205">
        <v>2.6282999999999999</v>
      </c>
      <c r="U353" s="205">
        <v>3.7964000000000002</v>
      </c>
      <c r="W353" s="252"/>
      <c r="X353" s="252"/>
      <c r="Y353" s="252"/>
      <c r="Z353" s="253"/>
      <c r="AA353" s="253"/>
      <c r="AB353" s="252"/>
      <c r="AC353" s="252"/>
      <c r="AD353" s="252"/>
      <c r="AE353" s="252"/>
      <c r="AF353" s="252"/>
      <c r="AG353" s="252"/>
      <c r="AH353" s="252"/>
      <c r="AI353" s="252"/>
      <c r="AJ353" s="252"/>
    </row>
    <row r="354" spans="2:36" ht="12.75" customHeight="1" x14ac:dyDescent="0.3">
      <c r="B354" s="222" t="s">
        <v>385</v>
      </c>
      <c r="C354" s="222" t="s">
        <v>1176</v>
      </c>
      <c r="D354" s="222" t="s">
        <v>345</v>
      </c>
      <c r="E354" s="223">
        <v>1</v>
      </c>
      <c r="F354" s="223">
        <v>1</v>
      </c>
      <c r="G354" s="224">
        <v>127</v>
      </c>
      <c r="H354" s="222">
        <v>29</v>
      </c>
      <c r="I354" s="222">
        <v>6</v>
      </c>
      <c r="J354" s="222">
        <v>3552</v>
      </c>
      <c r="K354" s="222" t="s">
        <v>56</v>
      </c>
      <c r="L354" s="222" t="s">
        <v>1176</v>
      </c>
      <c r="M354" s="222" t="s">
        <v>197</v>
      </c>
      <c r="N354" s="90" t="s">
        <v>197</v>
      </c>
      <c r="O354" s="222"/>
      <c r="Q354" s="208" t="str">
        <f t="shared" si="5"/>
        <v>66/3Construction Materials</v>
      </c>
      <c r="R354" s="204" t="s">
        <v>385</v>
      </c>
      <c r="S354" s="204" t="s">
        <v>345</v>
      </c>
      <c r="T354" s="205">
        <v>2.6846999999999999</v>
      </c>
      <c r="U354" s="205">
        <v>3.9807000000000001</v>
      </c>
      <c r="W354" s="252"/>
      <c r="X354" s="252"/>
      <c r="Y354" s="252"/>
      <c r="Z354" s="253"/>
      <c r="AA354" s="253"/>
      <c r="AB354" s="252"/>
      <c r="AC354" s="252"/>
      <c r="AD354" s="252"/>
      <c r="AE354" s="252"/>
      <c r="AF354" s="252"/>
      <c r="AG354" s="252"/>
      <c r="AH354" s="252"/>
      <c r="AI354" s="252"/>
      <c r="AJ354" s="252"/>
    </row>
    <row r="355" spans="2:36" ht="12.75" customHeight="1" x14ac:dyDescent="0.3">
      <c r="B355" s="222" t="s">
        <v>385</v>
      </c>
      <c r="C355" s="222" t="s">
        <v>1176</v>
      </c>
      <c r="D355" s="222" t="s">
        <v>355</v>
      </c>
      <c r="E355" s="223">
        <v>1</v>
      </c>
      <c r="F355" s="223">
        <v>1</v>
      </c>
      <c r="G355" s="224">
        <v>127</v>
      </c>
      <c r="H355" s="222">
        <v>25</v>
      </c>
      <c r="I355" s="222">
        <v>6</v>
      </c>
      <c r="J355" s="222">
        <v>3552</v>
      </c>
      <c r="K355" s="222" t="s">
        <v>56</v>
      </c>
      <c r="L355" s="222" t="s">
        <v>1176</v>
      </c>
      <c r="M355" s="222" t="s">
        <v>197</v>
      </c>
      <c r="N355" s="90" t="s">
        <v>197</v>
      </c>
      <c r="O355" s="222"/>
      <c r="Q355" s="208" t="str">
        <f t="shared" si="5"/>
        <v>66/3Domestic Automotive</v>
      </c>
      <c r="R355" s="204" t="s">
        <v>385</v>
      </c>
      <c r="S355" s="204" t="s">
        <v>355</v>
      </c>
      <c r="T355" s="205">
        <v>2.8571</v>
      </c>
      <c r="U355" s="205">
        <v>3.7964000000000002</v>
      </c>
      <c r="W355" s="252"/>
      <c r="X355" s="252"/>
      <c r="Y355" s="252"/>
      <c r="Z355" s="253"/>
      <c r="AA355" s="253"/>
      <c r="AB355" s="252"/>
      <c r="AC355" s="252"/>
      <c r="AD355" s="252"/>
      <c r="AE355" s="252"/>
      <c r="AF355" s="252"/>
      <c r="AG355" s="252"/>
      <c r="AH355" s="252"/>
      <c r="AI355" s="252"/>
      <c r="AJ355" s="252"/>
    </row>
    <row r="356" spans="2:36" ht="12.75" customHeight="1" x14ac:dyDescent="0.3">
      <c r="B356" s="222" t="s">
        <v>385</v>
      </c>
      <c r="C356" s="222" t="s">
        <v>1176</v>
      </c>
      <c r="D356" s="222" t="s">
        <v>351</v>
      </c>
      <c r="E356" s="223">
        <v>81818</v>
      </c>
      <c r="F356" s="223">
        <v>10390.886</v>
      </c>
      <c r="G356" s="224">
        <v>127</v>
      </c>
      <c r="H356" s="222">
        <v>33</v>
      </c>
      <c r="I356" s="222">
        <v>6</v>
      </c>
      <c r="J356" s="222">
        <v>3552</v>
      </c>
      <c r="K356" s="222" t="s">
        <v>56</v>
      </c>
      <c r="L356" s="222" t="s">
        <v>1176</v>
      </c>
      <c r="M356" s="222" t="s">
        <v>197</v>
      </c>
      <c r="N356" s="90" t="s">
        <v>197</v>
      </c>
      <c r="O356" s="222"/>
      <c r="Q356" s="208" t="str">
        <f t="shared" si="5"/>
        <v>66/3Domestic Intermodal</v>
      </c>
      <c r="R356" s="204" t="s">
        <v>385</v>
      </c>
      <c r="S356" s="204" t="s">
        <v>351</v>
      </c>
      <c r="T356" s="205">
        <v>2.972</v>
      </c>
      <c r="U356" s="205">
        <v>4.1731999999999996</v>
      </c>
      <c r="W356" s="252"/>
      <c r="X356" s="252"/>
      <c r="Y356" s="252"/>
      <c r="Z356" s="253"/>
      <c r="AA356" s="253"/>
      <c r="AB356" s="252"/>
      <c r="AC356" s="252"/>
      <c r="AD356" s="252"/>
      <c r="AE356" s="252"/>
      <c r="AF356" s="252"/>
      <c r="AG356" s="252"/>
      <c r="AH356" s="252"/>
      <c r="AI356" s="252"/>
      <c r="AJ356" s="252"/>
    </row>
    <row r="357" spans="2:36" ht="12.75" customHeight="1" x14ac:dyDescent="0.3">
      <c r="B357" s="222" t="s">
        <v>385</v>
      </c>
      <c r="C357" s="222" t="s">
        <v>1176</v>
      </c>
      <c r="D357" s="222" t="s">
        <v>371</v>
      </c>
      <c r="E357" s="223">
        <v>1</v>
      </c>
      <c r="F357" s="223">
        <v>1</v>
      </c>
      <c r="G357" s="224">
        <v>127</v>
      </c>
      <c r="H357" s="222">
        <v>24</v>
      </c>
      <c r="I357" s="222">
        <v>6</v>
      </c>
      <c r="J357" s="222">
        <v>3552</v>
      </c>
      <c r="K357" s="222" t="s">
        <v>56</v>
      </c>
      <c r="L357" s="222" t="s">
        <v>1176</v>
      </c>
      <c r="M357" s="222" t="s">
        <v>197</v>
      </c>
      <c r="N357" s="90" t="s">
        <v>197</v>
      </c>
      <c r="O357" s="222"/>
      <c r="Q357" s="208" t="str">
        <f t="shared" si="5"/>
        <v>66/3Domestic Waste</v>
      </c>
      <c r="R357" s="204" t="s">
        <v>385</v>
      </c>
      <c r="S357" s="204" t="s">
        <v>371</v>
      </c>
      <c r="T357" s="205">
        <v>2.8031999999999999</v>
      </c>
      <c r="U357" s="205">
        <v>3.7517</v>
      </c>
      <c r="W357" s="252"/>
      <c r="X357" s="252"/>
      <c r="Y357" s="252"/>
      <c r="Z357" s="253"/>
      <c r="AA357" s="253"/>
      <c r="AB357" s="252"/>
      <c r="AC357" s="252"/>
      <c r="AD357" s="252"/>
      <c r="AE357" s="252"/>
      <c r="AF357" s="252"/>
      <c r="AG357" s="252"/>
      <c r="AH357" s="252"/>
      <c r="AI357" s="252"/>
      <c r="AJ357" s="252"/>
    </row>
    <row r="358" spans="2:36" ht="12.75" customHeight="1" x14ac:dyDescent="0.3">
      <c r="B358" s="222" t="s">
        <v>385</v>
      </c>
      <c r="C358" s="222" t="s">
        <v>1176</v>
      </c>
      <c r="D358" s="222" t="s">
        <v>356</v>
      </c>
      <c r="E358" s="223">
        <v>1</v>
      </c>
      <c r="F358" s="223">
        <v>1</v>
      </c>
      <c r="G358" s="224">
        <v>127</v>
      </c>
      <c r="H358" s="222">
        <v>27</v>
      </c>
      <c r="I358" s="222">
        <v>6</v>
      </c>
      <c r="J358" s="222">
        <v>3552</v>
      </c>
      <c r="K358" s="222" t="s">
        <v>56</v>
      </c>
      <c r="L358" s="222" t="s">
        <v>1176</v>
      </c>
      <c r="M358" s="222" t="s">
        <v>197</v>
      </c>
      <c r="N358" s="90" t="s">
        <v>197</v>
      </c>
      <c r="O358" s="222"/>
      <c r="Q358" s="208" t="str">
        <f t="shared" si="5"/>
        <v>66/3Enterprise</v>
      </c>
      <c r="R358" s="204" t="s">
        <v>385</v>
      </c>
      <c r="S358" s="204" t="s">
        <v>356</v>
      </c>
      <c r="T358" s="205">
        <v>2.8448000000000002</v>
      </c>
      <c r="U358" s="205">
        <v>3.8875000000000002</v>
      </c>
      <c r="W358" s="252"/>
      <c r="X358" s="252"/>
      <c r="Y358" s="252"/>
      <c r="Z358" s="253"/>
      <c r="AA358" s="253"/>
      <c r="AB358" s="252"/>
      <c r="AC358" s="252"/>
      <c r="AD358" s="252"/>
      <c r="AE358" s="252"/>
      <c r="AF358" s="252"/>
      <c r="AG358" s="252"/>
      <c r="AH358" s="252"/>
      <c r="AI358" s="252"/>
      <c r="AJ358" s="252"/>
    </row>
    <row r="359" spans="2:36" ht="12.75" customHeight="1" x14ac:dyDescent="0.3">
      <c r="B359" s="222" t="s">
        <v>385</v>
      </c>
      <c r="C359" s="222" t="s">
        <v>1176</v>
      </c>
      <c r="D359" s="222" t="s">
        <v>367</v>
      </c>
      <c r="E359" s="223">
        <v>1</v>
      </c>
      <c r="F359" s="223">
        <v>1</v>
      </c>
      <c r="G359" s="224">
        <v>127</v>
      </c>
      <c r="H359" s="222">
        <v>31</v>
      </c>
      <c r="I359" s="222">
        <v>6</v>
      </c>
      <c r="J359" s="222">
        <v>3552</v>
      </c>
      <c r="K359" s="222" t="s">
        <v>56</v>
      </c>
      <c r="L359" s="222" t="s">
        <v>1176</v>
      </c>
      <c r="M359" s="222" t="s">
        <v>197</v>
      </c>
      <c r="N359" s="90" t="s">
        <v>197</v>
      </c>
      <c r="O359" s="222"/>
      <c r="Q359" s="208" t="str">
        <f t="shared" si="5"/>
        <v>66/3European Automotive</v>
      </c>
      <c r="R359" s="204" t="s">
        <v>385</v>
      </c>
      <c r="S359" s="204" t="s">
        <v>367</v>
      </c>
      <c r="T359" s="205">
        <v>2.9424000000000001</v>
      </c>
      <c r="U359" s="205">
        <v>4.0759999999999996</v>
      </c>
      <c r="W359" s="252"/>
      <c r="X359" s="252"/>
      <c r="Y359" s="252"/>
      <c r="Z359" s="253"/>
      <c r="AA359" s="253"/>
      <c r="AB359" s="252"/>
      <c r="AC359" s="252"/>
      <c r="AD359" s="252"/>
      <c r="AE359" s="252"/>
      <c r="AF359" s="252"/>
      <c r="AG359" s="252"/>
      <c r="AH359" s="252"/>
      <c r="AI359" s="252"/>
      <c r="AJ359" s="252"/>
    </row>
    <row r="360" spans="2:36" ht="12.75" customHeight="1" x14ac:dyDescent="0.3">
      <c r="B360" s="222" t="s">
        <v>385</v>
      </c>
      <c r="C360" s="222" t="s">
        <v>1176</v>
      </c>
      <c r="D360" s="222" t="s">
        <v>372</v>
      </c>
      <c r="E360" s="223">
        <v>1</v>
      </c>
      <c r="F360" s="223">
        <v>1</v>
      </c>
      <c r="G360" s="224">
        <v>127</v>
      </c>
      <c r="H360" s="222">
        <v>31</v>
      </c>
      <c r="I360" s="222">
        <v>6</v>
      </c>
      <c r="J360" s="222">
        <v>3552</v>
      </c>
      <c r="K360" s="222" t="s">
        <v>56</v>
      </c>
      <c r="L360" s="222" t="s">
        <v>1176</v>
      </c>
      <c r="M360" s="222" t="s">
        <v>197</v>
      </c>
      <c r="N360" s="90" t="s">
        <v>197</v>
      </c>
      <c r="O360" s="222"/>
      <c r="Q360" s="208" t="str">
        <f t="shared" si="5"/>
        <v>66/3European Conventional</v>
      </c>
      <c r="R360" s="204" t="s">
        <v>385</v>
      </c>
      <c r="S360" s="204" t="s">
        <v>372</v>
      </c>
      <c r="T360" s="205">
        <v>2.9022999999999999</v>
      </c>
      <c r="U360" s="205">
        <v>4.0759999999999996</v>
      </c>
      <c r="W360" s="252"/>
      <c r="X360" s="252"/>
      <c r="Y360" s="252"/>
      <c r="Z360" s="253"/>
      <c r="AA360" s="253"/>
      <c r="AB360" s="252"/>
      <c r="AC360" s="252"/>
      <c r="AD360" s="252"/>
      <c r="AE360" s="252"/>
      <c r="AF360" s="252"/>
      <c r="AG360" s="252"/>
      <c r="AH360" s="252"/>
      <c r="AI360" s="252"/>
      <c r="AJ360" s="252"/>
    </row>
    <row r="361" spans="2:36" ht="12.75" customHeight="1" x14ac:dyDescent="0.3">
      <c r="B361" s="222" t="s">
        <v>385</v>
      </c>
      <c r="C361" s="222" t="s">
        <v>1176</v>
      </c>
      <c r="D361" s="222" t="s">
        <v>368</v>
      </c>
      <c r="E361" s="223">
        <v>1</v>
      </c>
      <c r="F361" s="223">
        <v>1</v>
      </c>
      <c r="G361" s="224">
        <v>127</v>
      </c>
      <c r="H361" s="222">
        <v>38</v>
      </c>
      <c r="I361" s="222">
        <v>6</v>
      </c>
      <c r="J361" s="222">
        <v>3552</v>
      </c>
      <c r="K361" s="222" t="s">
        <v>56</v>
      </c>
      <c r="L361" s="222" t="s">
        <v>1176</v>
      </c>
      <c r="M361" s="222" t="s">
        <v>197</v>
      </c>
      <c r="N361" s="90" t="s">
        <v>197</v>
      </c>
      <c r="O361" s="222"/>
      <c r="Q361" s="208" t="str">
        <f t="shared" si="5"/>
        <v>66/3European Intermodal</v>
      </c>
      <c r="R361" s="204" t="s">
        <v>385</v>
      </c>
      <c r="S361" s="204" t="s">
        <v>368</v>
      </c>
      <c r="T361" s="205">
        <v>3.0482999999999998</v>
      </c>
      <c r="U361" s="205">
        <v>4.4245000000000001</v>
      </c>
      <c r="W361" s="252"/>
      <c r="X361" s="252"/>
      <c r="Y361" s="252"/>
      <c r="Z361" s="253"/>
      <c r="AA361" s="253"/>
      <c r="AB361" s="252"/>
      <c r="AC361" s="252"/>
      <c r="AD361" s="252"/>
      <c r="AE361" s="252"/>
      <c r="AF361" s="252"/>
      <c r="AG361" s="252"/>
      <c r="AH361" s="252"/>
      <c r="AI361" s="252"/>
      <c r="AJ361" s="252"/>
    </row>
    <row r="362" spans="2:36" ht="12.75" customHeight="1" x14ac:dyDescent="0.3">
      <c r="B362" s="222" t="s">
        <v>385</v>
      </c>
      <c r="C362" s="222" t="s">
        <v>1176</v>
      </c>
      <c r="D362" s="222" t="s">
        <v>373</v>
      </c>
      <c r="E362" s="223">
        <v>1</v>
      </c>
      <c r="F362" s="223">
        <v>1</v>
      </c>
      <c r="G362" s="224">
        <v>127</v>
      </c>
      <c r="H362" s="222">
        <v>30</v>
      </c>
      <c r="I362" s="222">
        <v>6</v>
      </c>
      <c r="J362" s="222">
        <v>3552</v>
      </c>
      <c r="K362" s="222" t="s">
        <v>56</v>
      </c>
      <c r="L362" s="222" t="s">
        <v>1176</v>
      </c>
      <c r="M362" s="222" t="s">
        <v>197</v>
      </c>
      <c r="N362" s="90" t="s">
        <v>197</v>
      </c>
      <c r="O362" s="222"/>
      <c r="Q362" s="208" t="str">
        <f t="shared" si="5"/>
        <v>66/3General Merchandise</v>
      </c>
      <c r="R362" s="204" t="s">
        <v>385</v>
      </c>
      <c r="S362" s="204" t="s">
        <v>373</v>
      </c>
      <c r="T362" s="205">
        <v>2.8877000000000002</v>
      </c>
      <c r="U362" s="205">
        <v>4.0281000000000002</v>
      </c>
      <c r="W362" s="252"/>
      <c r="X362" s="252"/>
      <c r="Y362" s="252"/>
      <c r="Z362" s="253"/>
      <c r="AA362" s="253"/>
      <c r="AB362" s="252"/>
      <c r="AC362" s="252"/>
      <c r="AD362" s="252"/>
      <c r="AE362" s="252"/>
      <c r="AF362" s="252"/>
      <c r="AG362" s="252"/>
      <c r="AH362" s="252"/>
      <c r="AI362" s="252"/>
      <c r="AJ362" s="252"/>
    </row>
    <row r="363" spans="2:36" ht="12.75" customHeight="1" x14ac:dyDescent="0.3">
      <c r="B363" s="222" t="s">
        <v>385</v>
      </c>
      <c r="C363" s="222" t="s">
        <v>1176</v>
      </c>
      <c r="D363" s="222" t="s">
        <v>348</v>
      </c>
      <c r="E363" s="223">
        <v>1</v>
      </c>
      <c r="F363" s="223">
        <v>1</v>
      </c>
      <c r="G363" s="224">
        <v>127</v>
      </c>
      <c r="H363" s="222">
        <v>18</v>
      </c>
      <c r="I363" s="222">
        <v>6</v>
      </c>
      <c r="J363" s="222">
        <v>3552</v>
      </c>
      <c r="K363" s="222" t="s">
        <v>56</v>
      </c>
      <c r="L363" s="222" t="s">
        <v>1176</v>
      </c>
      <c r="M363" s="222" t="s">
        <v>197</v>
      </c>
      <c r="N363" s="90" t="s">
        <v>197</v>
      </c>
      <c r="O363" s="222"/>
      <c r="Q363" s="208" t="str">
        <f t="shared" si="5"/>
        <v>66/3Industrial Minerals</v>
      </c>
      <c r="R363" s="204" t="s">
        <v>385</v>
      </c>
      <c r="S363" s="204" t="s">
        <v>348</v>
      </c>
      <c r="T363" s="205">
        <v>2.5358999999999998</v>
      </c>
      <c r="U363" s="205">
        <v>3.4954999999999998</v>
      </c>
      <c r="W363" s="252"/>
      <c r="X363" s="252"/>
      <c r="Y363" s="252"/>
      <c r="Z363" s="253"/>
      <c r="AA363" s="253"/>
      <c r="AB363" s="252"/>
      <c r="AC363" s="252"/>
      <c r="AD363" s="252"/>
      <c r="AE363" s="252"/>
      <c r="AF363" s="252"/>
      <c r="AG363" s="252"/>
      <c r="AH363" s="252"/>
      <c r="AI363" s="252"/>
      <c r="AJ363" s="252"/>
    </row>
    <row r="364" spans="2:36" ht="12.75" customHeight="1" x14ac:dyDescent="0.3">
      <c r="B364" s="222" t="s">
        <v>385</v>
      </c>
      <c r="C364" s="222" t="s">
        <v>1176</v>
      </c>
      <c r="D364" s="222" t="s">
        <v>369</v>
      </c>
      <c r="E364" s="223">
        <v>1</v>
      </c>
      <c r="F364" s="223">
        <v>1</v>
      </c>
      <c r="G364" s="224">
        <v>127</v>
      </c>
      <c r="H364" s="222">
        <v>25</v>
      </c>
      <c r="I364" s="222">
        <v>6</v>
      </c>
      <c r="J364" s="222">
        <v>3552</v>
      </c>
      <c r="K364" s="222" t="s">
        <v>56</v>
      </c>
      <c r="L364" s="222" t="s">
        <v>1176</v>
      </c>
      <c r="M364" s="222" t="s">
        <v>197</v>
      </c>
      <c r="N364" s="90" t="s">
        <v>197</v>
      </c>
      <c r="O364" s="222"/>
      <c r="Q364" s="208" t="str">
        <f t="shared" si="5"/>
        <v>66/3Iron Ore</v>
      </c>
      <c r="R364" s="204" t="s">
        <v>385</v>
      </c>
      <c r="S364" s="204" t="s">
        <v>369</v>
      </c>
      <c r="T364" s="205">
        <v>2.5876000000000001</v>
      </c>
      <c r="U364" s="205">
        <v>3.7964000000000002</v>
      </c>
      <c r="W364" s="252"/>
      <c r="X364" s="252"/>
      <c r="Y364" s="252"/>
      <c r="Z364" s="253"/>
      <c r="AA364" s="253"/>
      <c r="AB364" s="252"/>
      <c r="AC364" s="252"/>
      <c r="AD364" s="252"/>
      <c r="AE364" s="252"/>
      <c r="AF364" s="252"/>
      <c r="AG364" s="252"/>
      <c r="AH364" s="252"/>
      <c r="AI364" s="252"/>
      <c r="AJ364" s="252"/>
    </row>
    <row r="365" spans="2:36" ht="12.75" customHeight="1" x14ac:dyDescent="0.3">
      <c r="B365" s="222" t="s">
        <v>385</v>
      </c>
      <c r="C365" s="222" t="s">
        <v>1176</v>
      </c>
      <c r="D365" s="222" t="s">
        <v>352</v>
      </c>
      <c r="E365" s="223">
        <v>1</v>
      </c>
      <c r="F365" s="223">
        <v>1</v>
      </c>
      <c r="G365" s="224">
        <v>127</v>
      </c>
      <c r="H365" s="222">
        <v>78</v>
      </c>
      <c r="I365" s="222">
        <v>6</v>
      </c>
      <c r="J365" s="222">
        <v>3552</v>
      </c>
      <c r="K365" s="222" t="s">
        <v>56</v>
      </c>
      <c r="L365" s="222" t="s">
        <v>1176</v>
      </c>
      <c r="M365" s="222" t="s">
        <v>197</v>
      </c>
      <c r="N365" s="90" t="s">
        <v>197</v>
      </c>
      <c r="O365" s="222"/>
      <c r="Q365" s="208" t="str">
        <f t="shared" si="5"/>
        <v>66/3Mail and Premium Logistics</v>
      </c>
      <c r="R365" s="204" t="s">
        <v>385</v>
      </c>
      <c r="S365" s="204" t="s">
        <v>352</v>
      </c>
      <c r="T365" s="205">
        <v>4.306</v>
      </c>
      <c r="U365" s="205">
        <v>6.7942999999999998</v>
      </c>
      <c r="W365" s="252"/>
      <c r="X365" s="252"/>
      <c r="Y365" s="252"/>
      <c r="Z365" s="253"/>
      <c r="AA365" s="253"/>
      <c r="AB365" s="252"/>
      <c r="AC365" s="252"/>
      <c r="AD365" s="252"/>
      <c r="AE365" s="252"/>
      <c r="AF365" s="252"/>
      <c r="AG365" s="252"/>
      <c r="AH365" s="252"/>
      <c r="AI365" s="252"/>
      <c r="AJ365" s="252"/>
    </row>
    <row r="366" spans="2:36" ht="12.75" customHeight="1" x14ac:dyDescent="0.3">
      <c r="B366" s="222" t="s">
        <v>385</v>
      </c>
      <c r="C366" s="222" t="s">
        <v>1176</v>
      </c>
      <c r="D366" s="222" t="s">
        <v>343</v>
      </c>
      <c r="E366" s="223">
        <v>27249</v>
      </c>
      <c r="F366" s="223">
        <v>3460.623</v>
      </c>
      <c r="G366" s="224">
        <v>127</v>
      </c>
      <c r="H366" s="222">
        <v>25</v>
      </c>
      <c r="I366" s="222">
        <v>6</v>
      </c>
      <c r="J366" s="222">
        <v>3552</v>
      </c>
      <c r="K366" s="222" t="s">
        <v>56</v>
      </c>
      <c r="L366" s="222" t="s">
        <v>1176</v>
      </c>
      <c r="M366" s="222" t="s">
        <v>197</v>
      </c>
      <c r="N366" s="90" t="s">
        <v>197</v>
      </c>
      <c r="O366" s="222"/>
      <c r="Q366" s="208" t="str">
        <f t="shared" si="5"/>
        <v>66/3Other</v>
      </c>
      <c r="R366" s="204" t="s">
        <v>385</v>
      </c>
      <c r="S366" s="204" t="s">
        <v>343</v>
      </c>
      <c r="T366" s="205">
        <v>2.6282999999999999</v>
      </c>
      <c r="U366" s="205">
        <v>3.7964000000000002</v>
      </c>
      <c r="W366" s="252"/>
      <c r="X366" s="252"/>
      <c r="Y366" s="252"/>
      <c r="Z366" s="253"/>
      <c r="AA366" s="253"/>
      <c r="AB366" s="252"/>
      <c r="AC366" s="252"/>
      <c r="AD366" s="252"/>
      <c r="AE366" s="252"/>
      <c r="AF366" s="252"/>
      <c r="AG366" s="252"/>
      <c r="AH366" s="252"/>
      <c r="AI366" s="252"/>
      <c r="AJ366" s="252"/>
    </row>
    <row r="367" spans="2:36" ht="12.75" customHeight="1" x14ac:dyDescent="0.3">
      <c r="B367" s="222" t="s">
        <v>385</v>
      </c>
      <c r="C367" s="222" t="s">
        <v>1176</v>
      </c>
      <c r="D367" s="222" t="s">
        <v>359</v>
      </c>
      <c r="E367" s="223">
        <v>1</v>
      </c>
      <c r="F367" s="223">
        <v>1</v>
      </c>
      <c r="G367" s="224">
        <v>127</v>
      </c>
      <c r="H367" s="222">
        <v>23</v>
      </c>
      <c r="I367" s="222">
        <v>6</v>
      </c>
      <c r="J367" s="222">
        <v>3552</v>
      </c>
      <c r="K367" s="222" t="s">
        <v>56</v>
      </c>
      <c r="L367" s="222" t="s">
        <v>1176</v>
      </c>
      <c r="M367" s="222" t="s">
        <v>197</v>
      </c>
      <c r="N367" s="90" t="s">
        <v>197</v>
      </c>
      <c r="O367" s="222"/>
      <c r="Q367" s="208" t="str">
        <f t="shared" si="5"/>
        <v>66/3Petroleum</v>
      </c>
      <c r="R367" s="204" t="s">
        <v>385</v>
      </c>
      <c r="S367" s="204" t="s">
        <v>359</v>
      </c>
      <c r="T367" s="205">
        <v>2.6012</v>
      </c>
      <c r="U367" s="205">
        <v>3.7075999999999998</v>
      </c>
      <c r="W367" s="252"/>
      <c r="X367" s="252"/>
      <c r="Y367" s="252"/>
      <c r="Z367" s="253"/>
      <c r="AA367" s="253"/>
      <c r="AB367" s="252"/>
      <c r="AC367" s="252"/>
      <c r="AD367" s="252"/>
      <c r="AE367" s="252"/>
      <c r="AF367" s="252"/>
      <c r="AG367" s="252"/>
      <c r="AH367" s="252"/>
      <c r="AI367" s="252"/>
      <c r="AJ367" s="252"/>
    </row>
    <row r="368" spans="2:36" ht="12.75" customHeight="1" x14ac:dyDescent="0.3">
      <c r="B368" s="222" t="s">
        <v>385</v>
      </c>
      <c r="C368" s="222" t="s">
        <v>1176</v>
      </c>
      <c r="D368" s="222" t="s">
        <v>370</v>
      </c>
      <c r="E368" s="223">
        <v>1</v>
      </c>
      <c r="F368" s="223">
        <v>1</v>
      </c>
      <c r="G368" s="224">
        <v>127</v>
      </c>
      <c r="H368" s="222">
        <v>78</v>
      </c>
      <c r="I368" s="222">
        <v>6</v>
      </c>
      <c r="J368" s="222">
        <v>3552</v>
      </c>
      <c r="K368" s="222" t="s">
        <v>56</v>
      </c>
      <c r="L368" s="222" t="s">
        <v>1176</v>
      </c>
      <c r="M368" s="222" t="s">
        <v>197</v>
      </c>
      <c r="N368" s="90" t="s">
        <v>197</v>
      </c>
      <c r="O368" s="222"/>
      <c r="Q368" s="208" t="str">
        <f t="shared" si="5"/>
        <v>66/3Royal Mail</v>
      </c>
      <c r="R368" s="204" t="s">
        <v>385</v>
      </c>
      <c r="S368" s="204" t="s">
        <v>370</v>
      </c>
      <c r="T368" s="205">
        <v>4.3274999999999997</v>
      </c>
      <c r="U368" s="205">
        <v>6.7942999999999998</v>
      </c>
      <c r="W368" s="252"/>
      <c r="X368" s="252"/>
      <c r="Y368" s="252"/>
      <c r="Z368" s="253"/>
      <c r="AA368" s="253"/>
      <c r="AB368" s="252"/>
      <c r="AC368" s="252"/>
      <c r="AD368" s="252"/>
      <c r="AE368" s="252"/>
      <c r="AF368" s="252"/>
      <c r="AG368" s="252"/>
      <c r="AH368" s="252"/>
      <c r="AI368" s="252"/>
      <c r="AJ368" s="252"/>
    </row>
    <row r="369" spans="2:36" ht="12.75" customHeight="1" x14ac:dyDescent="0.3">
      <c r="B369" s="222" t="s">
        <v>385</v>
      </c>
      <c r="C369" s="222" t="s">
        <v>1176</v>
      </c>
      <c r="D369" s="222" t="s">
        <v>353</v>
      </c>
      <c r="E369" s="223">
        <v>1</v>
      </c>
      <c r="F369" s="223">
        <v>1</v>
      </c>
      <c r="G369" s="224">
        <v>127</v>
      </c>
      <c r="H369" s="222">
        <v>25</v>
      </c>
      <c r="I369" s="222">
        <v>6</v>
      </c>
      <c r="J369" s="222">
        <v>3552</v>
      </c>
      <c r="K369" s="222" t="s">
        <v>56</v>
      </c>
      <c r="L369" s="222" t="s">
        <v>1176</v>
      </c>
      <c r="M369" s="222" t="s">
        <v>197</v>
      </c>
      <c r="N369" s="90" t="s">
        <v>197</v>
      </c>
      <c r="O369" s="222"/>
      <c r="Q369" s="208" t="str">
        <f t="shared" si="5"/>
        <v>66/3Steel</v>
      </c>
      <c r="R369" s="204" t="s">
        <v>385</v>
      </c>
      <c r="S369" s="204" t="s">
        <v>353</v>
      </c>
      <c r="T369" s="205">
        <v>2.6282999999999999</v>
      </c>
      <c r="U369" s="205">
        <v>3.7964000000000002</v>
      </c>
      <c r="W369" s="252"/>
      <c r="X369" s="252"/>
      <c r="Y369" s="252"/>
      <c r="Z369" s="253"/>
      <c r="AA369" s="253"/>
      <c r="AB369" s="252"/>
      <c r="AC369" s="252"/>
      <c r="AD369" s="252"/>
      <c r="AE369" s="252"/>
      <c r="AF369" s="252"/>
      <c r="AG369" s="252"/>
      <c r="AH369" s="252"/>
      <c r="AI369" s="252"/>
      <c r="AJ369" s="252"/>
    </row>
    <row r="370" spans="2:36" ht="12.75" customHeight="1" x14ac:dyDescent="0.3">
      <c r="B370" s="222" t="s">
        <v>386</v>
      </c>
      <c r="C370" s="222" t="s">
        <v>1176</v>
      </c>
      <c r="D370" s="222" t="s">
        <v>374</v>
      </c>
      <c r="E370" s="223">
        <v>16970</v>
      </c>
      <c r="F370" s="223">
        <v>2155.19</v>
      </c>
      <c r="G370" s="224">
        <v>127</v>
      </c>
      <c r="H370" s="222">
        <v>34</v>
      </c>
      <c r="I370" s="222">
        <v>6</v>
      </c>
      <c r="J370" s="222">
        <v>3552</v>
      </c>
      <c r="K370" s="222" t="s">
        <v>56</v>
      </c>
      <c r="L370" s="222" t="s">
        <v>1176</v>
      </c>
      <c r="M370" s="222" t="s">
        <v>197</v>
      </c>
      <c r="N370" s="90" t="s">
        <v>197</v>
      </c>
      <c r="O370" s="222"/>
      <c r="Q370" s="208" t="str">
        <f t="shared" si="5"/>
        <v>66/4Biomass</v>
      </c>
      <c r="R370" s="204" t="s">
        <v>386</v>
      </c>
      <c r="S370" s="204" t="s">
        <v>374</v>
      </c>
      <c r="T370" s="205">
        <v>2.7686999999999999</v>
      </c>
      <c r="U370" s="205">
        <v>4.2225000000000001</v>
      </c>
      <c r="W370" s="252"/>
      <c r="X370" s="252"/>
      <c r="Y370" s="252"/>
      <c r="Z370" s="253"/>
      <c r="AA370" s="253"/>
      <c r="AB370" s="252"/>
      <c r="AC370" s="252"/>
      <c r="AD370" s="252"/>
      <c r="AE370" s="252"/>
      <c r="AF370" s="252"/>
      <c r="AG370" s="252"/>
      <c r="AH370" s="252"/>
      <c r="AI370" s="252"/>
      <c r="AJ370" s="252"/>
    </row>
    <row r="371" spans="2:36" ht="12.75" customHeight="1" x14ac:dyDescent="0.3">
      <c r="B371" s="222" t="s">
        <v>386</v>
      </c>
      <c r="C371" s="222" t="s">
        <v>1176</v>
      </c>
      <c r="D371" s="222" t="s">
        <v>350</v>
      </c>
      <c r="E371" s="223">
        <v>417</v>
      </c>
      <c r="F371" s="223">
        <v>52.959000000000003</v>
      </c>
      <c r="G371" s="224">
        <v>127</v>
      </c>
      <c r="H371" s="222">
        <v>16</v>
      </c>
      <c r="I371" s="222">
        <v>6</v>
      </c>
      <c r="J371" s="222">
        <v>3552</v>
      </c>
      <c r="K371" s="222" t="s">
        <v>56</v>
      </c>
      <c r="L371" s="222" t="s">
        <v>1176</v>
      </c>
      <c r="M371" s="222" t="s">
        <v>197</v>
      </c>
      <c r="N371" s="90" t="s">
        <v>197</v>
      </c>
      <c r="O371" s="222"/>
      <c r="Q371" s="208" t="str">
        <f t="shared" si="5"/>
        <v>66/4Chemicals</v>
      </c>
      <c r="R371" s="204" t="s">
        <v>386</v>
      </c>
      <c r="S371" s="204" t="s">
        <v>350</v>
      </c>
      <c r="T371" s="205">
        <v>2.5215000000000001</v>
      </c>
      <c r="U371" s="205">
        <v>3.4150999999999998</v>
      </c>
      <c r="W371" s="252"/>
      <c r="X371" s="252"/>
      <c r="Y371" s="252"/>
      <c r="Z371" s="253"/>
      <c r="AA371" s="253"/>
      <c r="AB371" s="252"/>
      <c r="AC371" s="252"/>
      <c r="AD371" s="252"/>
      <c r="AE371" s="252"/>
      <c r="AF371" s="252"/>
      <c r="AG371" s="252"/>
      <c r="AH371" s="252"/>
      <c r="AI371" s="252"/>
      <c r="AJ371" s="252"/>
    </row>
    <row r="372" spans="2:36" ht="12.75" customHeight="1" x14ac:dyDescent="0.3">
      <c r="B372" s="222" t="s">
        <v>386</v>
      </c>
      <c r="C372" s="222" t="s">
        <v>1176</v>
      </c>
      <c r="D372" s="222" t="s">
        <v>347</v>
      </c>
      <c r="E372" s="223">
        <v>69904</v>
      </c>
      <c r="F372" s="223">
        <v>8877.8080000000009</v>
      </c>
      <c r="G372" s="224">
        <v>127</v>
      </c>
      <c r="H372" s="222">
        <v>24</v>
      </c>
      <c r="I372" s="222">
        <v>6</v>
      </c>
      <c r="J372" s="222">
        <v>3552</v>
      </c>
      <c r="K372" s="222" t="s">
        <v>56</v>
      </c>
      <c r="L372" s="222" t="s">
        <v>1176</v>
      </c>
      <c r="M372" s="222" t="s">
        <v>197</v>
      </c>
      <c r="N372" s="90" t="s">
        <v>197</v>
      </c>
      <c r="O372" s="222"/>
      <c r="Q372" s="208" t="str">
        <f t="shared" si="5"/>
        <v>66/4Coal ESI</v>
      </c>
      <c r="R372" s="204" t="s">
        <v>386</v>
      </c>
      <c r="S372" s="204" t="s">
        <v>347</v>
      </c>
      <c r="T372" s="205">
        <v>2.5838000000000001</v>
      </c>
      <c r="U372" s="205">
        <v>3.7517</v>
      </c>
      <c r="W372" s="252"/>
      <c r="X372" s="252"/>
      <c r="Y372" s="252"/>
      <c r="Z372" s="253"/>
      <c r="AA372" s="253"/>
      <c r="AB372" s="252"/>
      <c r="AC372" s="252"/>
      <c r="AD372" s="252"/>
      <c r="AE372" s="252"/>
      <c r="AF372" s="252"/>
      <c r="AG372" s="252"/>
      <c r="AH372" s="252"/>
      <c r="AI372" s="252"/>
      <c r="AJ372" s="252"/>
    </row>
    <row r="373" spans="2:36" ht="12.75" customHeight="1" x14ac:dyDescent="0.3">
      <c r="B373" s="222" t="s">
        <v>386</v>
      </c>
      <c r="C373" s="222" t="s">
        <v>1176</v>
      </c>
      <c r="D373" s="222" t="s">
        <v>364</v>
      </c>
      <c r="E373" s="223">
        <v>424</v>
      </c>
      <c r="F373" s="223">
        <v>53.848000000000006</v>
      </c>
      <c r="G373" s="224">
        <v>127</v>
      </c>
      <c r="H373" s="222">
        <v>25</v>
      </c>
      <c r="I373" s="222">
        <v>6</v>
      </c>
      <c r="J373" s="222">
        <v>3552</v>
      </c>
      <c r="K373" s="222" t="s">
        <v>56</v>
      </c>
      <c r="L373" s="222" t="s">
        <v>1176</v>
      </c>
      <c r="M373" s="222" t="s">
        <v>197</v>
      </c>
      <c r="N373" s="90" t="s">
        <v>197</v>
      </c>
      <c r="O373" s="222"/>
      <c r="Q373" s="208" t="str">
        <f t="shared" si="5"/>
        <v>66/4Coal Other</v>
      </c>
      <c r="R373" s="204" t="s">
        <v>386</v>
      </c>
      <c r="S373" s="204" t="s">
        <v>364</v>
      </c>
      <c r="T373" s="205">
        <v>2.6387999999999998</v>
      </c>
      <c r="U373" s="205">
        <v>3.7964000000000002</v>
      </c>
      <c r="W373" s="252"/>
      <c r="X373" s="252"/>
      <c r="Y373" s="252"/>
      <c r="Z373" s="253"/>
      <c r="AA373" s="253"/>
      <c r="AB373" s="252"/>
      <c r="AC373" s="252"/>
      <c r="AD373" s="252"/>
      <c r="AE373" s="252"/>
      <c r="AF373" s="252"/>
      <c r="AG373" s="252"/>
      <c r="AH373" s="252"/>
      <c r="AI373" s="252"/>
      <c r="AJ373" s="252"/>
    </row>
    <row r="374" spans="2:36" ht="12.75" customHeight="1" x14ac:dyDescent="0.3">
      <c r="B374" s="222" t="s">
        <v>386</v>
      </c>
      <c r="C374" s="222" t="s">
        <v>1176</v>
      </c>
      <c r="D374" s="222" t="s">
        <v>345</v>
      </c>
      <c r="E374" s="223">
        <v>15974</v>
      </c>
      <c r="F374" s="223">
        <v>2028.6980000000001</v>
      </c>
      <c r="G374" s="224">
        <v>127</v>
      </c>
      <c r="H374" s="222">
        <v>29</v>
      </c>
      <c r="I374" s="222">
        <v>6</v>
      </c>
      <c r="J374" s="222">
        <v>3552</v>
      </c>
      <c r="K374" s="222" t="s">
        <v>56</v>
      </c>
      <c r="L374" s="222" t="s">
        <v>1176</v>
      </c>
      <c r="M374" s="222" t="s">
        <v>197</v>
      </c>
      <c r="N374" s="90" t="s">
        <v>197</v>
      </c>
      <c r="O374" s="222"/>
      <c r="Q374" s="208" t="str">
        <f t="shared" si="5"/>
        <v>66/4Construction Materials</v>
      </c>
      <c r="R374" s="204" t="s">
        <v>386</v>
      </c>
      <c r="S374" s="204" t="s">
        <v>345</v>
      </c>
      <c r="T374" s="205">
        <v>2.6951000000000001</v>
      </c>
      <c r="U374" s="205">
        <v>3.9807000000000001</v>
      </c>
      <c r="W374" s="252"/>
      <c r="X374" s="252"/>
      <c r="Y374" s="252"/>
      <c r="Z374" s="253"/>
      <c r="AA374" s="253"/>
      <c r="AB374" s="252"/>
      <c r="AC374" s="252"/>
      <c r="AD374" s="252"/>
      <c r="AE374" s="252"/>
      <c r="AF374" s="252"/>
      <c r="AG374" s="252"/>
      <c r="AH374" s="252"/>
      <c r="AI374" s="252"/>
      <c r="AJ374" s="252"/>
    </row>
    <row r="375" spans="2:36" ht="12.75" customHeight="1" x14ac:dyDescent="0.3">
      <c r="B375" s="222" t="s">
        <v>386</v>
      </c>
      <c r="C375" s="222" t="s">
        <v>1176</v>
      </c>
      <c r="D375" s="222" t="s">
        <v>355</v>
      </c>
      <c r="E375" s="223">
        <v>1</v>
      </c>
      <c r="F375" s="223">
        <v>1</v>
      </c>
      <c r="G375" s="224">
        <v>127</v>
      </c>
      <c r="H375" s="222">
        <v>25</v>
      </c>
      <c r="I375" s="222">
        <v>6</v>
      </c>
      <c r="J375" s="222">
        <v>3552</v>
      </c>
      <c r="K375" s="222" t="s">
        <v>56</v>
      </c>
      <c r="L375" s="222" t="s">
        <v>1176</v>
      </c>
      <c r="M375" s="222" t="s">
        <v>197</v>
      </c>
      <c r="N375" s="90" t="s">
        <v>197</v>
      </c>
      <c r="O375" s="222"/>
      <c r="Q375" s="208" t="str">
        <f t="shared" si="5"/>
        <v>66/4Domestic Automotive</v>
      </c>
      <c r="R375" s="204" t="s">
        <v>386</v>
      </c>
      <c r="S375" s="204" t="s">
        <v>355</v>
      </c>
      <c r="T375" s="205">
        <v>2.8704999999999998</v>
      </c>
      <c r="U375" s="205">
        <v>3.7964000000000002</v>
      </c>
      <c r="W375" s="252"/>
      <c r="X375" s="252"/>
      <c r="Y375" s="252"/>
      <c r="Z375" s="253"/>
      <c r="AA375" s="253"/>
      <c r="AB375" s="252"/>
      <c r="AC375" s="252"/>
      <c r="AD375" s="252"/>
      <c r="AE375" s="252"/>
      <c r="AF375" s="252"/>
      <c r="AG375" s="252"/>
      <c r="AH375" s="252"/>
      <c r="AI375" s="252"/>
      <c r="AJ375" s="252"/>
    </row>
    <row r="376" spans="2:36" ht="12.75" customHeight="1" x14ac:dyDescent="0.3">
      <c r="B376" s="222" t="s">
        <v>386</v>
      </c>
      <c r="C376" s="222" t="s">
        <v>1176</v>
      </c>
      <c r="D376" s="222" t="s">
        <v>351</v>
      </c>
      <c r="E376" s="223">
        <v>668940</v>
      </c>
      <c r="F376" s="223">
        <v>84955.38</v>
      </c>
      <c r="G376" s="224">
        <v>127</v>
      </c>
      <c r="H376" s="222">
        <v>33</v>
      </c>
      <c r="I376" s="222">
        <v>6</v>
      </c>
      <c r="J376" s="222">
        <v>3552</v>
      </c>
      <c r="K376" s="222" t="s">
        <v>56</v>
      </c>
      <c r="L376" s="222" t="s">
        <v>1176</v>
      </c>
      <c r="M376" s="222" t="s">
        <v>197</v>
      </c>
      <c r="N376" s="90" t="s">
        <v>197</v>
      </c>
      <c r="O376" s="222"/>
      <c r="Q376" s="208" t="str">
        <f t="shared" si="5"/>
        <v>66/4Domestic Intermodal</v>
      </c>
      <c r="R376" s="204" t="s">
        <v>386</v>
      </c>
      <c r="S376" s="204" t="s">
        <v>351</v>
      </c>
      <c r="T376" s="205">
        <v>2.9855</v>
      </c>
      <c r="U376" s="205">
        <v>4.1731999999999996</v>
      </c>
      <c r="W376" s="252"/>
      <c r="X376" s="252"/>
      <c r="Y376" s="252"/>
      <c r="Z376" s="253"/>
      <c r="AA376" s="253"/>
      <c r="AB376" s="252"/>
      <c r="AC376" s="252"/>
      <c r="AD376" s="252"/>
      <c r="AE376" s="252"/>
      <c r="AF376" s="252"/>
      <c r="AG376" s="252"/>
      <c r="AH376" s="252"/>
      <c r="AI376" s="252"/>
      <c r="AJ376" s="252"/>
    </row>
    <row r="377" spans="2:36" ht="12.75" customHeight="1" x14ac:dyDescent="0.3">
      <c r="B377" s="222" t="s">
        <v>386</v>
      </c>
      <c r="C377" s="222" t="s">
        <v>1176</v>
      </c>
      <c r="D377" s="222" t="s">
        <v>371</v>
      </c>
      <c r="E377" s="223">
        <v>1</v>
      </c>
      <c r="F377" s="223">
        <v>1</v>
      </c>
      <c r="G377" s="224">
        <v>127</v>
      </c>
      <c r="H377" s="222">
        <v>24</v>
      </c>
      <c r="I377" s="222">
        <v>6</v>
      </c>
      <c r="J377" s="222">
        <v>3552</v>
      </c>
      <c r="K377" s="222" t="s">
        <v>56</v>
      </c>
      <c r="L377" s="222" t="s">
        <v>1176</v>
      </c>
      <c r="M377" s="222" t="s">
        <v>197</v>
      </c>
      <c r="N377" s="90" t="s">
        <v>197</v>
      </c>
      <c r="O377" s="222"/>
      <c r="Q377" s="208" t="str">
        <f t="shared" si="5"/>
        <v>66/4Domestic Waste</v>
      </c>
      <c r="R377" s="204" t="s">
        <v>386</v>
      </c>
      <c r="S377" s="204" t="s">
        <v>371</v>
      </c>
      <c r="T377" s="205">
        <v>2.8161</v>
      </c>
      <c r="U377" s="205">
        <v>3.7517</v>
      </c>
      <c r="W377" s="252"/>
      <c r="X377" s="252"/>
      <c r="Y377" s="252"/>
      <c r="Z377" s="253"/>
      <c r="AA377" s="253"/>
      <c r="AB377" s="252"/>
      <c r="AC377" s="252"/>
      <c r="AD377" s="252"/>
      <c r="AE377" s="252"/>
      <c r="AF377" s="252"/>
      <c r="AG377" s="252"/>
      <c r="AH377" s="252"/>
      <c r="AI377" s="252"/>
      <c r="AJ377" s="252"/>
    </row>
    <row r="378" spans="2:36" ht="12.75" customHeight="1" x14ac:dyDescent="0.3">
      <c r="B378" s="222" t="s">
        <v>386</v>
      </c>
      <c r="C378" s="222" t="s">
        <v>1176</v>
      </c>
      <c r="D378" s="222" t="s">
        <v>356</v>
      </c>
      <c r="E378" s="223">
        <v>181</v>
      </c>
      <c r="F378" s="223">
        <v>22.987000000000002</v>
      </c>
      <c r="G378" s="224">
        <v>127</v>
      </c>
      <c r="H378" s="222">
        <v>27</v>
      </c>
      <c r="I378" s="222">
        <v>6</v>
      </c>
      <c r="J378" s="222">
        <v>3552</v>
      </c>
      <c r="K378" s="222" t="s">
        <v>56</v>
      </c>
      <c r="L378" s="222" t="s">
        <v>1176</v>
      </c>
      <c r="M378" s="222" t="s">
        <v>197</v>
      </c>
      <c r="N378" s="90" t="s">
        <v>197</v>
      </c>
      <c r="O378" s="222"/>
      <c r="Q378" s="208" t="str">
        <f t="shared" si="5"/>
        <v>66/4Enterprise</v>
      </c>
      <c r="R378" s="204" t="s">
        <v>386</v>
      </c>
      <c r="S378" s="204" t="s">
        <v>356</v>
      </c>
      <c r="T378" s="205">
        <v>2.8576000000000001</v>
      </c>
      <c r="U378" s="205">
        <v>3.8875000000000002</v>
      </c>
      <c r="W378" s="252"/>
      <c r="X378" s="252"/>
      <c r="Y378" s="252"/>
      <c r="Z378" s="253"/>
      <c r="AA378" s="253"/>
      <c r="AB378" s="252"/>
      <c r="AC378" s="252"/>
      <c r="AD378" s="252"/>
      <c r="AE378" s="252"/>
      <c r="AF378" s="252"/>
      <c r="AG378" s="252"/>
      <c r="AH378" s="252"/>
      <c r="AI378" s="252"/>
      <c r="AJ378" s="252"/>
    </row>
    <row r="379" spans="2:36" ht="12.75" customHeight="1" x14ac:dyDescent="0.3">
      <c r="B379" s="222" t="s">
        <v>386</v>
      </c>
      <c r="C379" s="222" t="s">
        <v>1176</v>
      </c>
      <c r="D379" s="222" t="s">
        <v>367</v>
      </c>
      <c r="E379" s="223">
        <v>1</v>
      </c>
      <c r="F379" s="223">
        <v>1</v>
      </c>
      <c r="G379" s="224">
        <v>127</v>
      </c>
      <c r="H379" s="222">
        <v>31</v>
      </c>
      <c r="I379" s="222">
        <v>6</v>
      </c>
      <c r="J379" s="222">
        <v>3552</v>
      </c>
      <c r="K379" s="222" t="s">
        <v>56</v>
      </c>
      <c r="L379" s="222" t="s">
        <v>1176</v>
      </c>
      <c r="M379" s="222" t="s">
        <v>197</v>
      </c>
      <c r="N379" s="90" t="s">
        <v>197</v>
      </c>
      <c r="O379" s="222"/>
      <c r="Q379" s="208" t="str">
        <f t="shared" si="5"/>
        <v>66/4European Automotive</v>
      </c>
      <c r="R379" s="204" t="s">
        <v>386</v>
      </c>
      <c r="S379" s="204" t="s">
        <v>367</v>
      </c>
      <c r="T379" s="205">
        <v>2.9558</v>
      </c>
      <c r="U379" s="205">
        <v>4.0759999999999996</v>
      </c>
      <c r="W379" s="252"/>
      <c r="X379" s="252"/>
      <c r="Y379" s="252"/>
      <c r="Z379" s="253"/>
      <c r="AA379" s="253"/>
      <c r="AB379" s="252"/>
      <c r="AC379" s="252"/>
      <c r="AD379" s="252"/>
      <c r="AE379" s="252"/>
      <c r="AF379" s="252"/>
      <c r="AG379" s="252"/>
      <c r="AH379" s="252"/>
      <c r="AI379" s="252"/>
      <c r="AJ379" s="252"/>
    </row>
    <row r="380" spans="2:36" ht="12.75" customHeight="1" x14ac:dyDescent="0.3">
      <c r="B380" s="222" t="s">
        <v>386</v>
      </c>
      <c r="C380" s="222" t="s">
        <v>1176</v>
      </c>
      <c r="D380" s="222" t="s">
        <v>372</v>
      </c>
      <c r="E380" s="223">
        <v>1</v>
      </c>
      <c r="F380" s="223">
        <v>1</v>
      </c>
      <c r="G380" s="224">
        <v>127</v>
      </c>
      <c r="H380" s="222">
        <v>31</v>
      </c>
      <c r="I380" s="222">
        <v>6</v>
      </c>
      <c r="J380" s="222">
        <v>3552</v>
      </c>
      <c r="K380" s="222" t="s">
        <v>56</v>
      </c>
      <c r="L380" s="222" t="s">
        <v>1176</v>
      </c>
      <c r="M380" s="222" t="s">
        <v>197</v>
      </c>
      <c r="N380" s="90" t="s">
        <v>197</v>
      </c>
      <c r="O380" s="222"/>
      <c r="Q380" s="208" t="str">
        <f t="shared" si="5"/>
        <v>66/4European Conventional</v>
      </c>
      <c r="R380" s="204" t="s">
        <v>386</v>
      </c>
      <c r="S380" s="204" t="s">
        <v>372</v>
      </c>
      <c r="T380" s="205">
        <v>2.9150999999999998</v>
      </c>
      <c r="U380" s="205">
        <v>4.0759999999999996</v>
      </c>
      <c r="W380" s="252"/>
      <c r="X380" s="252"/>
      <c r="Y380" s="252"/>
      <c r="Z380" s="253"/>
      <c r="AA380" s="253"/>
      <c r="AB380" s="252"/>
      <c r="AC380" s="252"/>
      <c r="AD380" s="252"/>
      <c r="AE380" s="252"/>
      <c r="AF380" s="252"/>
      <c r="AG380" s="252"/>
      <c r="AH380" s="252"/>
      <c r="AI380" s="252"/>
      <c r="AJ380" s="252"/>
    </row>
    <row r="381" spans="2:36" ht="12.75" customHeight="1" x14ac:dyDescent="0.3">
      <c r="B381" s="222" t="s">
        <v>386</v>
      </c>
      <c r="C381" s="222" t="s">
        <v>1176</v>
      </c>
      <c r="D381" s="222" t="s">
        <v>368</v>
      </c>
      <c r="E381" s="223">
        <v>1</v>
      </c>
      <c r="F381" s="223">
        <v>1</v>
      </c>
      <c r="G381" s="224">
        <v>127</v>
      </c>
      <c r="H381" s="222">
        <v>38</v>
      </c>
      <c r="I381" s="222">
        <v>6</v>
      </c>
      <c r="J381" s="222">
        <v>3552</v>
      </c>
      <c r="K381" s="222" t="s">
        <v>56</v>
      </c>
      <c r="L381" s="222" t="s">
        <v>1176</v>
      </c>
      <c r="M381" s="222" t="s">
        <v>197</v>
      </c>
      <c r="N381" s="90" t="s">
        <v>197</v>
      </c>
      <c r="O381" s="222"/>
      <c r="Q381" s="208" t="str">
        <f t="shared" si="5"/>
        <v>66/4European Intermodal</v>
      </c>
      <c r="R381" s="204" t="s">
        <v>386</v>
      </c>
      <c r="S381" s="204" t="s">
        <v>368</v>
      </c>
      <c r="T381" s="205">
        <v>3.0617000000000001</v>
      </c>
      <c r="U381" s="205">
        <v>4.4245000000000001</v>
      </c>
      <c r="W381" s="252"/>
      <c r="X381" s="252"/>
      <c r="Y381" s="252"/>
      <c r="Z381" s="253"/>
      <c r="AA381" s="253"/>
      <c r="AB381" s="252"/>
      <c r="AC381" s="252"/>
      <c r="AD381" s="252"/>
      <c r="AE381" s="252"/>
      <c r="AF381" s="252"/>
      <c r="AG381" s="252"/>
      <c r="AH381" s="252"/>
      <c r="AI381" s="252"/>
      <c r="AJ381" s="252"/>
    </row>
    <row r="382" spans="2:36" ht="12.75" customHeight="1" x14ac:dyDescent="0.3">
      <c r="B382" s="222" t="s">
        <v>386</v>
      </c>
      <c r="C382" s="222" t="s">
        <v>1176</v>
      </c>
      <c r="D382" s="222" t="s">
        <v>373</v>
      </c>
      <c r="E382" s="223">
        <v>1</v>
      </c>
      <c r="F382" s="223">
        <v>1</v>
      </c>
      <c r="G382" s="224">
        <v>127</v>
      </c>
      <c r="H382" s="222">
        <v>30</v>
      </c>
      <c r="I382" s="222">
        <v>6</v>
      </c>
      <c r="J382" s="222">
        <v>3552</v>
      </c>
      <c r="K382" s="222" t="s">
        <v>56</v>
      </c>
      <c r="L382" s="222" t="s">
        <v>1176</v>
      </c>
      <c r="M382" s="222" t="s">
        <v>197</v>
      </c>
      <c r="N382" s="90" t="s">
        <v>197</v>
      </c>
      <c r="O382" s="222"/>
      <c r="Q382" s="208" t="str">
        <f t="shared" si="5"/>
        <v>66/4General Merchandise</v>
      </c>
      <c r="R382" s="204" t="s">
        <v>386</v>
      </c>
      <c r="S382" s="204" t="s">
        <v>373</v>
      </c>
      <c r="T382" s="205">
        <v>2.9005000000000001</v>
      </c>
      <c r="U382" s="205">
        <v>4.0281000000000002</v>
      </c>
      <c r="W382" s="252"/>
      <c r="X382" s="252"/>
      <c r="Y382" s="252"/>
      <c r="Z382" s="253"/>
      <c r="AA382" s="253"/>
      <c r="AB382" s="252"/>
      <c r="AC382" s="252"/>
      <c r="AD382" s="252"/>
      <c r="AE382" s="252"/>
      <c r="AF382" s="252"/>
      <c r="AG382" s="252"/>
      <c r="AH382" s="252"/>
      <c r="AI382" s="252"/>
      <c r="AJ382" s="252"/>
    </row>
    <row r="383" spans="2:36" ht="12.75" customHeight="1" x14ac:dyDescent="0.3">
      <c r="B383" s="222" t="s">
        <v>386</v>
      </c>
      <c r="C383" s="222" t="s">
        <v>1176</v>
      </c>
      <c r="D383" s="222" t="s">
        <v>348</v>
      </c>
      <c r="E383" s="223">
        <v>1487</v>
      </c>
      <c r="F383" s="223">
        <v>188.84900000000002</v>
      </c>
      <c r="G383" s="224">
        <v>127</v>
      </c>
      <c r="H383" s="222">
        <v>18</v>
      </c>
      <c r="I383" s="222">
        <v>6</v>
      </c>
      <c r="J383" s="222">
        <v>3552</v>
      </c>
      <c r="K383" s="222" t="s">
        <v>56</v>
      </c>
      <c r="L383" s="222" t="s">
        <v>1176</v>
      </c>
      <c r="M383" s="222" t="s">
        <v>197</v>
      </c>
      <c r="N383" s="90" t="s">
        <v>197</v>
      </c>
      <c r="O383" s="222"/>
      <c r="Q383" s="208" t="str">
        <f t="shared" si="5"/>
        <v>66/4Industrial Minerals</v>
      </c>
      <c r="R383" s="204" t="s">
        <v>386</v>
      </c>
      <c r="S383" s="204" t="s">
        <v>348</v>
      </c>
      <c r="T383" s="205">
        <v>2.5464000000000002</v>
      </c>
      <c r="U383" s="205">
        <v>3.4954999999999998</v>
      </c>
      <c r="W383" s="252"/>
      <c r="X383" s="252"/>
      <c r="Y383" s="252"/>
      <c r="Z383" s="253"/>
      <c r="AA383" s="253"/>
      <c r="AB383" s="252"/>
      <c r="AC383" s="252"/>
      <c r="AD383" s="252"/>
      <c r="AE383" s="252"/>
      <c r="AF383" s="252"/>
      <c r="AG383" s="252"/>
      <c r="AH383" s="252"/>
      <c r="AI383" s="252"/>
      <c r="AJ383" s="252"/>
    </row>
    <row r="384" spans="2:36" ht="12.75" customHeight="1" x14ac:dyDescent="0.3">
      <c r="B384" s="222" t="s">
        <v>386</v>
      </c>
      <c r="C384" s="222" t="s">
        <v>1176</v>
      </c>
      <c r="D384" s="222" t="s">
        <v>369</v>
      </c>
      <c r="E384" s="223">
        <v>51</v>
      </c>
      <c r="F384" s="223">
        <v>6.4770000000000003</v>
      </c>
      <c r="G384" s="224">
        <v>127</v>
      </c>
      <c r="H384" s="222">
        <v>25</v>
      </c>
      <c r="I384" s="222">
        <v>6</v>
      </c>
      <c r="J384" s="222">
        <v>3552</v>
      </c>
      <c r="K384" s="222" t="s">
        <v>56</v>
      </c>
      <c r="L384" s="222" t="s">
        <v>1176</v>
      </c>
      <c r="M384" s="222" t="s">
        <v>197</v>
      </c>
      <c r="N384" s="90" t="s">
        <v>197</v>
      </c>
      <c r="O384" s="222"/>
      <c r="Q384" s="208" t="str">
        <f t="shared" si="5"/>
        <v>66/4Iron Ore</v>
      </c>
      <c r="R384" s="204" t="s">
        <v>386</v>
      </c>
      <c r="S384" s="204" t="s">
        <v>369</v>
      </c>
      <c r="T384" s="205">
        <v>2.5975999999999999</v>
      </c>
      <c r="U384" s="205">
        <v>3.7964000000000002</v>
      </c>
      <c r="W384" s="252"/>
      <c r="X384" s="252"/>
      <c r="Y384" s="252"/>
      <c r="Z384" s="253"/>
      <c r="AA384" s="253"/>
      <c r="AB384" s="252"/>
      <c r="AC384" s="252"/>
      <c r="AD384" s="252"/>
      <c r="AE384" s="252"/>
      <c r="AF384" s="252"/>
      <c r="AG384" s="252"/>
      <c r="AH384" s="252"/>
      <c r="AI384" s="252"/>
      <c r="AJ384" s="252"/>
    </row>
    <row r="385" spans="2:36" ht="12.75" customHeight="1" x14ac:dyDescent="0.3">
      <c r="B385" s="222" t="s">
        <v>386</v>
      </c>
      <c r="C385" s="222" t="s">
        <v>1176</v>
      </c>
      <c r="D385" s="222" t="s">
        <v>352</v>
      </c>
      <c r="E385" s="223">
        <v>1</v>
      </c>
      <c r="F385" s="223">
        <v>1</v>
      </c>
      <c r="G385" s="224">
        <v>127</v>
      </c>
      <c r="H385" s="222">
        <v>78</v>
      </c>
      <c r="I385" s="222">
        <v>6</v>
      </c>
      <c r="J385" s="222">
        <v>3552</v>
      </c>
      <c r="K385" s="222" t="s">
        <v>56</v>
      </c>
      <c r="L385" s="222" t="s">
        <v>1176</v>
      </c>
      <c r="M385" s="222" t="s">
        <v>197</v>
      </c>
      <c r="N385" s="90" t="s">
        <v>197</v>
      </c>
      <c r="O385" s="222"/>
      <c r="Q385" s="208" t="str">
        <f t="shared" si="5"/>
        <v>66/4Mail and Premium Logistics</v>
      </c>
      <c r="R385" s="204" t="s">
        <v>386</v>
      </c>
      <c r="S385" s="204" t="s">
        <v>352</v>
      </c>
      <c r="T385" s="205">
        <v>4.3274999999999997</v>
      </c>
      <c r="U385" s="205">
        <v>6.7942999999999998</v>
      </c>
      <c r="W385" s="252"/>
      <c r="X385" s="252"/>
      <c r="Y385" s="252"/>
      <c r="Z385" s="253"/>
      <c r="AA385" s="253"/>
      <c r="AB385" s="252"/>
      <c r="AC385" s="252"/>
      <c r="AD385" s="252"/>
      <c r="AE385" s="252"/>
      <c r="AF385" s="252"/>
      <c r="AG385" s="252"/>
      <c r="AH385" s="252"/>
      <c r="AI385" s="252"/>
      <c r="AJ385" s="252"/>
    </row>
    <row r="386" spans="2:36" ht="12.75" customHeight="1" x14ac:dyDescent="0.3">
      <c r="B386" s="222" t="s">
        <v>386</v>
      </c>
      <c r="C386" s="222" t="s">
        <v>1176</v>
      </c>
      <c r="D386" s="222" t="s">
        <v>343</v>
      </c>
      <c r="E386" s="223">
        <v>82627</v>
      </c>
      <c r="F386" s="223">
        <v>10493.629000000001</v>
      </c>
      <c r="G386" s="224">
        <v>127</v>
      </c>
      <c r="H386" s="222">
        <v>25</v>
      </c>
      <c r="I386" s="222">
        <v>6</v>
      </c>
      <c r="J386" s="222">
        <v>3552</v>
      </c>
      <c r="K386" s="222" t="s">
        <v>56</v>
      </c>
      <c r="L386" s="222" t="s">
        <v>1176</v>
      </c>
      <c r="M386" s="222" t="s">
        <v>197</v>
      </c>
      <c r="N386" s="90" t="s">
        <v>197</v>
      </c>
      <c r="O386" s="222"/>
      <c r="Q386" s="208" t="str">
        <f t="shared" si="5"/>
        <v>66/4Other</v>
      </c>
      <c r="R386" s="204" t="s">
        <v>386</v>
      </c>
      <c r="S386" s="204" t="s">
        <v>343</v>
      </c>
      <c r="T386" s="205">
        <v>2.6387999999999998</v>
      </c>
      <c r="U386" s="205">
        <v>3.7964000000000002</v>
      </c>
      <c r="W386" s="252"/>
      <c r="X386" s="252"/>
      <c r="Y386" s="252"/>
      <c r="Z386" s="253"/>
      <c r="AA386" s="253"/>
      <c r="AB386" s="252"/>
      <c r="AC386" s="252"/>
      <c r="AD386" s="252"/>
      <c r="AE386" s="252"/>
      <c r="AF386" s="252"/>
      <c r="AG386" s="252"/>
      <c r="AH386" s="252"/>
      <c r="AI386" s="252"/>
      <c r="AJ386" s="252"/>
    </row>
    <row r="387" spans="2:36" ht="12.75" customHeight="1" x14ac:dyDescent="0.3">
      <c r="B387" s="222" t="s">
        <v>386</v>
      </c>
      <c r="C387" s="222" t="s">
        <v>1176</v>
      </c>
      <c r="D387" s="222" t="s">
        <v>359</v>
      </c>
      <c r="E387" s="223">
        <v>1394</v>
      </c>
      <c r="F387" s="223">
        <v>177.03800000000001</v>
      </c>
      <c r="G387" s="224">
        <v>127</v>
      </c>
      <c r="H387" s="222">
        <v>23</v>
      </c>
      <c r="I387" s="222">
        <v>6</v>
      </c>
      <c r="J387" s="222">
        <v>3552</v>
      </c>
      <c r="K387" s="222" t="s">
        <v>56</v>
      </c>
      <c r="L387" s="222" t="s">
        <v>1176</v>
      </c>
      <c r="M387" s="222" t="s">
        <v>197</v>
      </c>
      <c r="N387" s="90" t="s">
        <v>197</v>
      </c>
      <c r="O387" s="222"/>
      <c r="Q387" s="208" t="str">
        <f t="shared" si="5"/>
        <v>66/4Petroleum</v>
      </c>
      <c r="R387" s="204" t="s">
        <v>386</v>
      </c>
      <c r="S387" s="204" t="s">
        <v>359</v>
      </c>
      <c r="T387" s="205">
        <v>2.6114999999999999</v>
      </c>
      <c r="U387" s="205">
        <v>3.7075999999999998</v>
      </c>
      <c r="W387" s="252"/>
      <c r="X387" s="252"/>
      <c r="Y387" s="252"/>
      <c r="Z387" s="253"/>
      <c r="AA387" s="253"/>
      <c r="AB387" s="252"/>
      <c r="AC387" s="252"/>
      <c r="AD387" s="252"/>
      <c r="AE387" s="252"/>
      <c r="AF387" s="252"/>
      <c r="AG387" s="252"/>
      <c r="AH387" s="252"/>
      <c r="AI387" s="252"/>
      <c r="AJ387" s="252"/>
    </row>
    <row r="388" spans="2:36" ht="12.75" customHeight="1" x14ac:dyDescent="0.3">
      <c r="B388" s="222" t="s">
        <v>386</v>
      </c>
      <c r="C388" s="222" t="s">
        <v>1176</v>
      </c>
      <c r="D388" s="222" t="s">
        <v>370</v>
      </c>
      <c r="E388" s="223">
        <v>1</v>
      </c>
      <c r="F388" s="223">
        <v>1</v>
      </c>
      <c r="G388" s="224">
        <v>127</v>
      </c>
      <c r="H388" s="222">
        <v>78</v>
      </c>
      <c r="I388" s="222">
        <v>6</v>
      </c>
      <c r="J388" s="222">
        <v>3552</v>
      </c>
      <c r="K388" s="222" t="s">
        <v>56</v>
      </c>
      <c r="L388" s="222" t="s">
        <v>1176</v>
      </c>
      <c r="M388" s="222" t="s">
        <v>197</v>
      </c>
      <c r="N388" s="90" t="s">
        <v>197</v>
      </c>
      <c r="O388" s="222"/>
      <c r="Q388" s="208" t="str">
        <f t="shared" si="5"/>
        <v>66/4Royal Mail</v>
      </c>
      <c r="R388" s="204" t="s">
        <v>386</v>
      </c>
      <c r="S388" s="204" t="s">
        <v>370</v>
      </c>
      <c r="T388" s="205">
        <v>4.3274999999999997</v>
      </c>
      <c r="U388" s="205">
        <v>6.7942999999999998</v>
      </c>
      <c r="W388" s="252"/>
      <c r="X388" s="252"/>
      <c r="Y388" s="252"/>
      <c r="Z388" s="253"/>
      <c r="AA388" s="253"/>
      <c r="AB388" s="252"/>
      <c r="AC388" s="252"/>
      <c r="AD388" s="252"/>
      <c r="AE388" s="252"/>
      <c r="AF388" s="252"/>
      <c r="AG388" s="252"/>
      <c r="AH388" s="252"/>
      <c r="AI388" s="252"/>
      <c r="AJ388" s="252"/>
    </row>
    <row r="389" spans="2:36" ht="12.75" customHeight="1" x14ac:dyDescent="0.3">
      <c r="B389" s="222" t="s">
        <v>386</v>
      </c>
      <c r="C389" s="222" t="s">
        <v>1176</v>
      </c>
      <c r="D389" s="222" t="s">
        <v>353</v>
      </c>
      <c r="E389" s="223">
        <v>29009</v>
      </c>
      <c r="F389" s="223">
        <v>3684.143</v>
      </c>
      <c r="G389" s="224">
        <v>127</v>
      </c>
      <c r="H389" s="222">
        <v>25</v>
      </c>
      <c r="I389" s="222">
        <v>6</v>
      </c>
      <c r="J389" s="222">
        <v>3552</v>
      </c>
      <c r="K389" s="222" t="s">
        <v>56</v>
      </c>
      <c r="L389" s="222" t="s">
        <v>1176</v>
      </c>
      <c r="M389" s="222" t="s">
        <v>197</v>
      </c>
      <c r="N389" s="90" t="s">
        <v>197</v>
      </c>
      <c r="O389" s="222"/>
      <c r="Q389" s="208" t="str">
        <f t="shared" ref="Q389:Q452" si="6">R389&amp;S389</f>
        <v>66/4Steel</v>
      </c>
      <c r="R389" s="204" t="s">
        <v>386</v>
      </c>
      <c r="S389" s="204" t="s">
        <v>353</v>
      </c>
      <c r="T389" s="205">
        <v>2.6387999999999998</v>
      </c>
      <c r="U389" s="205">
        <v>3.7964000000000002</v>
      </c>
      <c r="W389" s="252"/>
      <c r="X389" s="252"/>
      <c r="Y389" s="252"/>
      <c r="Z389" s="253"/>
      <c r="AA389" s="253"/>
      <c r="AB389" s="252"/>
      <c r="AC389" s="252"/>
      <c r="AD389" s="252"/>
      <c r="AE389" s="252"/>
      <c r="AF389" s="252"/>
      <c r="AG389" s="252"/>
      <c r="AH389" s="252"/>
      <c r="AI389" s="252"/>
      <c r="AJ389" s="252"/>
    </row>
    <row r="390" spans="2:36" ht="12.75" customHeight="1" x14ac:dyDescent="0.3">
      <c r="B390" s="222" t="s">
        <v>387</v>
      </c>
      <c r="C390" s="222" t="s">
        <v>1176</v>
      </c>
      <c r="D390" s="222" t="s">
        <v>374</v>
      </c>
      <c r="E390" s="223">
        <v>22639</v>
      </c>
      <c r="F390" s="223">
        <v>2875.1530000000002</v>
      </c>
      <c r="G390" s="224">
        <v>127</v>
      </c>
      <c r="H390" s="222">
        <v>34</v>
      </c>
      <c r="I390" s="222">
        <v>6</v>
      </c>
      <c r="J390" s="222">
        <v>3552</v>
      </c>
      <c r="K390" s="222" t="s">
        <v>56</v>
      </c>
      <c r="L390" s="222" t="s">
        <v>1176</v>
      </c>
      <c r="M390" s="222" t="s">
        <v>197</v>
      </c>
      <c r="N390" s="90" t="s">
        <v>197</v>
      </c>
      <c r="O390" s="222"/>
      <c r="Q390" s="208" t="str">
        <f t="shared" si="6"/>
        <v>66/5Biomass</v>
      </c>
      <c r="R390" s="204" t="s">
        <v>387</v>
      </c>
      <c r="S390" s="204" t="s">
        <v>374</v>
      </c>
      <c r="T390" s="205">
        <v>2.7686999999999999</v>
      </c>
      <c r="U390" s="205">
        <v>4.2225000000000001</v>
      </c>
      <c r="W390" s="252"/>
      <c r="X390" s="252"/>
      <c r="Y390" s="252"/>
      <c r="Z390" s="253"/>
      <c r="AA390" s="253"/>
      <c r="AB390" s="252"/>
      <c r="AC390" s="252"/>
      <c r="AD390" s="252"/>
      <c r="AE390" s="252"/>
      <c r="AF390" s="252"/>
      <c r="AG390" s="252"/>
      <c r="AH390" s="252"/>
      <c r="AI390" s="252"/>
      <c r="AJ390" s="252"/>
    </row>
    <row r="391" spans="2:36" ht="12.75" customHeight="1" x14ac:dyDescent="0.3">
      <c r="B391" s="222" t="s">
        <v>387</v>
      </c>
      <c r="C391" s="222" t="s">
        <v>1176</v>
      </c>
      <c r="D391" s="222" t="s">
        <v>350</v>
      </c>
      <c r="E391" s="223">
        <v>1</v>
      </c>
      <c r="F391" s="223">
        <v>1</v>
      </c>
      <c r="G391" s="224">
        <v>127</v>
      </c>
      <c r="H391" s="222">
        <v>16</v>
      </c>
      <c r="I391" s="222">
        <v>6</v>
      </c>
      <c r="J391" s="222">
        <v>3552</v>
      </c>
      <c r="K391" s="222" t="s">
        <v>56</v>
      </c>
      <c r="L391" s="222" t="s">
        <v>1176</v>
      </c>
      <c r="M391" s="222" t="s">
        <v>197</v>
      </c>
      <c r="N391" s="90" t="s">
        <v>197</v>
      </c>
      <c r="O391" s="222"/>
      <c r="Q391" s="208" t="str">
        <f t="shared" si="6"/>
        <v>66/5Chemicals</v>
      </c>
      <c r="R391" s="204" t="s">
        <v>387</v>
      </c>
      <c r="S391" s="204" t="s">
        <v>350</v>
      </c>
      <c r="T391" s="205">
        <v>2.5215000000000001</v>
      </c>
      <c r="U391" s="205">
        <v>3.4150999999999998</v>
      </c>
      <c r="W391" s="252"/>
      <c r="X391" s="252"/>
      <c r="Y391" s="252"/>
      <c r="Z391" s="253"/>
      <c r="AA391" s="253"/>
      <c r="AB391" s="252"/>
      <c r="AC391" s="252"/>
      <c r="AD391" s="252"/>
      <c r="AE391" s="252"/>
      <c r="AF391" s="252"/>
      <c r="AG391" s="252"/>
      <c r="AH391" s="252"/>
      <c r="AI391" s="252"/>
      <c r="AJ391" s="252"/>
    </row>
    <row r="392" spans="2:36" ht="12.75" customHeight="1" x14ac:dyDescent="0.3">
      <c r="B392" s="222" t="s">
        <v>387</v>
      </c>
      <c r="C392" s="222" t="s">
        <v>1176</v>
      </c>
      <c r="D392" s="222" t="s">
        <v>347</v>
      </c>
      <c r="E392" s="223">
        <v>305685</v>
      </c>
      <c r="F392" s="223">
        <v>38821.995000000003</v>
      </c>
      <c r="G392" s="224">
        <v>127</v>
      </c>
      <c r="H392" s="222">
        <v>24</v>
      </c>
      <c r="I392" s="222">
        <v>6</v>
      </c>
      <c r="J392" s="222">
        <v>3552</v>
      </c>
      <c r="K392" s="222" t="s">
        <v>56</v>
      </c>
      <c r="L392" s="222" t="s">
        <v>1176</v>
      </c>
      <c r="M392" s="222" t="s">
        <v>197</v>
      </c>
      <c r="N392" s="90" t="s">
        <v>197</v>
      </c>
      <c r="O392" s="222"/>
      <c r="Q392" s="208" t="str">
        <f t="shared" si="6"/>
        <v>66/5Coal ESI</v>
      </c>
      <c r="R392" s="204" t="s">
        <v>387</v>
      </c>
      <c r="S392" s="204" t="s">
        <v>347</v>
      </c>
      <c r="T392" s="205">
        <v>2.5838000000000001</v>
      </c>
      <c r="U392" s="205">
        <v>3.7517</v>
      </c>
      <c r="W392" s="252"/>
      <c r="X392" s="252"/>
      <c r="Y392" s="252"/>
      <c r="Z392" s="253"/>
      <c r="AA392" s="253"/>
      <c r="AB392" s="252"/>
      <c r="AC392" s="252"/>
      <c r="AD392" s="252"/>
      <c r="AE392" s="252"/>
      <c r="AF392" s="252"/>
      <c r="AG392" s="252"/>
      <c r="AH392" s="252"/>
      <c r="AI392" s="252"/>
      <c r="AJ392" s="252"/>
    </row>
    <row r="393" spans="2:36" ht="12.75" customHeight="1" x14ac:dyDescent="0.3">
      <c r="B393" s="222" t="s">
        <v>387</v>
      </c>
      <c r="C393" s="222" t="s">
        <v>1176</v>
      </c>
      <c r="D393" s="222" t="s">
        <v>364</v>
      </c>
      <c r="E393" s="223">
        <v>32455</v>
      </c>
      <c r="F393" s="223">
        <v>4121.7849999999999</v>
      </c>
      <c r="G393" s="224">
        <v>127</v>
      </c>
      <c r="H393" s="222">
        <v>25</v>
      </c>
      <c r="I393" s="222">
        <v>6</v>
      </c>
      <c r="J393" s="222">
        <v>3552</v>
      </c>
      <c r="K393" s="222" t="s">
        <v>56</v>
      </c>
      <c r="L393" s="222" t="s">
        <v>1176</v>
      </c>
      <c r="M393" s="222" t="s">
        <v>197</v>
      </c>
      <c r="N393" s="90" t="s">
        <v>197</v>
      </c>
      <c r="O393" s="222"/>
      <c r="Q393" s="208" t="str">
        <f t="shared" si="6"/>
        <v>66/5Coal Other</v>
      </c>
      <c r="R393" s="204" t="s">
        <v>387</v>
      </c>
      <c r="S393" s="204" t="s">
        <v>364</v>
      </c>
      <c r="T393" s="205">
        <v>2.6387999999999998</v>
      </c>
      <c r="U393" s="205">
        <v>3.7964000000000002</v>
      </c>
      <c r="W393" s="252"/>
      <c r="X393" s="252"/>
      <c r="Y393" s="252"/>
      <c r="Z393" s="253"/>
      <c r="AA393" s="253"/>
      <c r="AB393" s="252"/>
      <c r="AC393" s="252"/>
      <c r="AD393" s="252"/>
      <c r="AE393" s="252"/>
      <c r="AF393" s="252"/>
      <c r="AG393" s="252"/>
      <c r="AH393" s="252"/>
      <c r="AI393" s="252"/>
      <c r="AJ393" s="252"/>
    </row>
    <row r="394" spans="2:36" ht="12.75" customHeight="1" x14ac:dyDescent="0.3">
      <c r="B394" s="222" t="s">
        <v>387</v>
      </c>
      <c r="C394" s="222" t="s">
        <v>1176</v>
      </c>
      <c r="D394" s="222" t="s">
        <v>345</v>
      </c>
      <c r="E394" s="223">
        <v>60296</v>
      </c>
      <c r="F394" s="223">
        <v>7657.5920000000006</v>
      </c>
      <c r="G394" s="224">
        <v>127</v>
      </c>
      <c r="H394" s="222">
        <v>29</v>
      </c>
      <c r="I394" s="222">
        <v>6</v>
      </c>
      <c r="J394" s="222">
        <v>3552</v>
      </c>
      <c r="K394" s="222" t="s">
        <v>56</v>
      </c>
      <c r="L394" s="222" t="s">
        <v>1176</v>
      </c>
      <c r="M394" s="222" t="s">
        <v>197</v>
      </c>
      <c r="N394" s="90" t="s">
        <v>197</v>
      </c>
      <c r="O394" s="222"/>
      <c r="Q394" s="208" t="str">
        <f t="shared" si="6"/>
        <v>66/5Construction Materials</v>
      </c>
      <c r="R394" s="204" t="s">
        <v>387</v>
      </c>
      <c r="S394" s="204" t="s">
        <v>345</v>
      </c>
      <c r="T394" s="205">
        <v>2.6951000000000001</v>
      </c>
      <c r="U394" s="205">
        <v>3.9807000000000001</v>
      </c>
      <c r="W394" s="252"/>
      <c r="X394" s="252"/>
      <c r="Y394" s="252"/>
      <c r="Z394" s="253"/>
      <c r="AA394" s="253"/>
      <c r="AB394" s="252"/>
      <c r="AC394" s="252"/>
      <c r="AD394" s="252"/>
      <c r="AE394" s="252"/>
      <c r="AF394" s="252"/>
      <c r="AG394" s="252"/>
      <c r="AH394" s="252"/>
      <c r="AI394" s="252"/>
      <c r="AJ394" s="252"/>
    </row>
    <row r="395" spans="2:36" ht="12.75" customHeight="1" x14ac:dyDescent="0.3">
      <c r="B395" s="222" t="s">
        <v>387</v>
      </c>
      <c r="C395" s="222" t="s">
        <v>1176</v>
      </c>
      <c r="D395" s="222" t="s">
        <v>355</v>
      </c>
      <c r="E395" s="223">
        <v>12</v>
      </c>
      <c r="F395" s="223">
        <v>1.524</v>
      </c>
      <c r="G395" s="224">
        <v>127</v>
      </c>
      <c r="H395" s="222">
        <v>25</v>
      </c>
      <c r="I395" s="222">
        <v>6</v>
      </c>
      <c r="J395" s="222">
        <v>3552</v>
      </c>
      <c r="K395" s="222" t="s">
        <v>56</v>
      </c>
      <c r="L395" s="222" t="s">
        <v>1176</v>
      </c>
      <c r="M395" s="222" t="s">
        <v>197</v>
      </c>
      <c r="N395" s="90" t="s">
        <v>197</v>
      </c>
      <c r="O395" s="222"/>
      <c r="Q395" s="208" t="str">
        <f t="shared" si="6"/>
        <v>66/5Domestic Automotive</v>
      </c>
      <c r="R395" s="204" t="s">
        <v>387</v>
      </c>
      <c r="S395" s="204" t="s">
        <v>355</v>
      </c>
      <c r="T395" s="205">
        <v>2.8706</v>
      </c>
      <c r="U395" s="205">
        <v>3.7964000000000002</v>
      </c>
      <c r="W395" s="252"/>
      <c r="X395" s="252"/>
      <c r="Y395" s="252"/>
      <c r="Z395" s="253"/>
      <c r="AA395" s="253"/>
      <c r="AB395" s="252"/>
      <c r="AC395" s="252"/>
      <c r="AD395" s="252"/>
      <c r="AE395" s="252"/>
      <c r="AF395" s="252"/>
      <c r="AG395" s="252"/>
      <c r="AH395" s="252"/>
      <c r="AI395" s="252"/>
      <c r="AJ395" s="252"/>
    </row>
    <row r="396" spans="2:36" ht="12.75" customHeight="1" x14ac:dyDescent="0.3">
      <c r="B396" s="222" t="s">
        <v>387</v>
      </c>
      <c r="C396" s="222" t="s">
        <v>1176</v>
      </c>
      <c r="D396" s="222" t="s">
        <v>351</v>
      </c>
      <c r="E396" s="223">
        <v>3698725</v>
      </c>
      <c r="F396" s="223">
        <v>469738.07500000001</v>
      </c>
      <c r="G396" s="224">
        <v>127</v>
      </c>
      <c r="H396" s="222">
        <v>33</v>
      </c>
      <c r="I396" s="222">
        <v>6</v>
      </c>
      <c r="J396" s="222">
        <v>3552</v>
      </c>
      <c r="K396" s="222" t="s">
        <v>56</v>
      </c>
      <c r="L396" s="222" t="s">
        <v>1176</v>
      </c>
      <c r="M396" s="222" t="s">
        <v>197</v>
      </c>
      <c r="N396" s="90" t="s">
        <v>197</v>
      </c>
      <c r="O396" s="222"/>
      <c r="Q396" s="208" t="str">
        <f t="shared" si="6"/>
        <v>66/5Domestic Intermodal</v>
      </c>
      <c r="R396" s="204" t="s">
        <v>387</v>
      </c>
      <c r="S396" s="204" t="s">
        <v>351</v>
      </c>
      <c r="T396" s="205">
        <v>2.9855</v>
      </c>
      <c r="U396" s="205">
        <v>4.1731999999999996</v>
      </c>
      <c r="W396" s="252"/>
      <c r="X396" s="252"/>
      <c r="Y396" s="252"/>
      <c r="Z396" s="253"/>
      <c r="AA396" s="253"/>
      <c r="AB396" s="252"/>
      <c r="AC396" s="252"/>
      <c r="AD396" s="252"/>
      <c r="AE396" s="252"/>
      <c r="AF396" s="252"/>
      <c r="AG396" s="252"/>
      <c r="AH396" s="252"/>
      <c r="AI396" s="252"/>
      <c r="AJ396" s="252"/>
    </row>
    <row r="397" spans="2:36" ht="12.75" customHeight="1" x14ac:dyDescent="0.3">
      <c r="B397" s="222" t="s">
        <v>387</v>
      </c>
      <c r="C397" s="222" t="s">
        <v>1176</v>
      </c>
      <c r="D397" s="222" t="s">
        <v>371</v>
      </c>
      <c r="E397" s="223">
        <v>84070</v>
      </c>
      <c r="F397" s="223">
        <v>10676.89</v>
      </c>
      <c r="G397" s="224">
        <v>127</v>
      </c>
      <c r="H397" s="222">
        <v>24</v>
      </c>
      <c r="I397" s="222">
        <v>6</v>
      </c>
      <c r="J397" s="222">
        <v>3552</v>
      </c>
      <c r="K397" s="222" t="s">
        <v>56</v>
      </c>
      <c r="L397" s="222" t="s">
        <v>1176</v>
      </c>
      <c r="M397" s="222" t="s">
        <v>197</v>
      </c>
      <c r="N397" s="90" t="s">
        <v>197</v>
      </c>
      <c r="O397" s="222"/>
      <c r="Q397" s="208" t="str">
        <f t="shared" si="6"/>
        <v>66/5Domestic Waste</v>
      </c>
      <c r="R397" s="204" t="s">
        <v>387</v>
      </c>
      <c r="S397" s="204" t="s">
        <v>371</v>
      </c>
      <c r="T397" s="205">
        <v>2.8161</v>
      </c>
      <c r="U397" s="205">
        <v>3.7517</v>
      </c>
      <c r="W397" s="252"/>
      <c r="X397" s="252"/>
      <c r="Y397" s="252"/>
      <c r="Z397" s="253"/>
      <c r="AA397" s="253"/>
      <c r="AB397" s="252"/>
      <c r="AC397" s="252"/>
      <c r="AD397" s="252"/>
      <c r="AE397" s="252"/>
      <c r="AF397" s="252"/>
      <c r="AG397" s="252"/>
      <c r="AH397" s="252"/>
      <c r="AI397" s="252"/>
      <c r="AJ397" s="252"/>
    </row>
    <row r="398" spans="2:36" ht="12.75" customHeight="1" x14ac:dyDescent="0.3">
      <c r="B398" s="222" t="s">
        <v>387</v>
      </c>
      <c r="C398" s="222" t="s">
        <v>1176</v>
      </c>
      <c r="D398" s="222" t="s">
        <v>356</v>
      </c>
      <c r="E398" s="223">
        <v>93</v>
      </c>
      <c r="F398" s="223">
        <v>11.811</v>
      </c>
      <c r="G398" s="224">
        <v>127</v>
      </c>
      <c r="H398" s="222">
        <v>27</v>
      </c>
      <c r="I398" s="222">
        <v>6</v>
      </c>
      <c r="J398" s="222">
        <v>3552</v>
      </c>
      <c r="K398" s="222" t="s">
        <v>56</v>
      </c>
      <c r="L398" s="222" t="s">
        <v>1176</v>
      </c>
      <c r="M398" s="222" t="s">
        <v>197</v>
      </c>
      <c r="N398" s="90" t="s">
        <v>197</v>
      </c>
      <c r="O398" s="222"/>
      <c r="Q398" s="208" t="str">
        <f t="shared" si="6"/>
        <v>66/5Enterprise</v>
      </c>
      <c r="R398" s="204" t="s">
        <v>387</v>
      </c>
      <c r="S398" s="204" t="s">
        <v>356</v>
      </c>
      <c r="T398" s="205">
        <v>2.8576999999999999</v>
      </c>
      <c r="U398" s="205">
        <v>3.8875000000000002</v>
      </c>
      <c r="W398" s="252"/>
      <c r="X398" s="252"/>
      <c r="Y398" s="252"/>
      <c r="Z398" s="253"/>
      <c r="AA398" s="253"/>
      <c r="AB398" s="252"/>
      <c r="AC398" s="252"/>
      <c r="AD398" s="252"/>
      <c r="AE398" s="252"/>
      <c r="AF398" s="252"/>
      <c r="AG398" s="252"/>
      <c r="AH398" s="252"/>
      <c r="AI398" s="252"/>
      <c r="AJ398" s="252"/>
    </row>
    <row r="399" spans="2:36" ht="12.75" customHeight="1" x14ac:dyDescent="0.3">
      <c r="B399" s="222" t="s">
        <v>387</v>
      </c>
      <c r="C399" s="222" t="s">
        <v>1176</v>
      </c>
      <c r="D399" s="222" t="s">
        <v>367</v>
      </c>
      <c r="E399" s="223">
        <v>1</v>
      </c>
      <c r="F399" s="223">
        <v>1</v>
      </c>
      <c r="G399" s="224">
        <v>127</v>
      </c>
      <c r="H399" s="222">
        <v>31</v>
      </c>
      <c r="I399" s="222">
        <v>6</v>
      </c>
      <c r="J399" s="222">
        <v>3552</v>
      </c>
      <c r="K399" s="222" t="s">
        <v>56</v>
      </c>
      <c r="L399" s="222" t="s">
        <v>1176</v>
      </c>
      <c r="M399" s="222" t="s">
        <v>197</v>
      </c>
      <c r="N399" s="90" t="s">
        <v>197</v>
      </c>
      <c r="O399" s="222"/>
      <c r="Q399" s="208" t="str">
        <f t="shared" si="6"/>
        <v>66/5European Automotive</v>
      </c>
      <c r="R399" s="204" t="s">
        <v>387</v>
      </c>
      <c r="S399" s="204" t="s">
        <v>367</v>
      </c>
      <c r="T399" s="205">
        <v>2.9559000000000002</v>
      </c>
      <c r="U399" s="205">
        <v>4.0759999999999996</v>
      </c>
      <c r="W399" s="252"/>
      <c r="X399" s="252"/>
      <c r="Y399" s="252"/>
      <c r="Z399" s="253"/>
      <c r="AA399" s="253"/>
      <c r="AB399" s="252"/>
      <c r="AC399" s="252"/>
      <c r="AD399" s="252"/>
      <c r="AE399" s="252"/>
      <c r="AF399" s="252"/>
      <c r="AG399" s="252"/>
      <c r="AH399" s="252"/>
      <c r="AI399" s="252"/>
      <c r="AJ399" s="252"/>
    </row>
    <row r="400" spans="2:36" ht="12.75" customHeight="1" x14ac:dyDescent="0.3">
      <c r="B400" s="222" t="s">
        <v>387</v>
      </c>
      <c r="C400" s="222" t="s">
        <v>1176</v>
      </c>
      <c r="D400" s="222" t="s">
        <v>372</v>
      </c>
      <c r="E400" s="223">
        <v>1</v>
      </c>
      <c r="F400" s="223">
        <v>1</v>
      </c>
      <c r="G400" s="224">
        <v>127</v>
      </c>
      <c r="H400" s="222">
        <v>31</v>
      </c>
      <c r="I400" s="222">
        <v>6</v>
      </c>
      <c r="J400" s="222">
        <v>3552</v>
      </c>
      <c r="K400" s="222" t="s">
        <v>56</v>
      </c>
      <c r="L400" s="222" t="s">
        <v>1176</v>
      </c>
      <c r="M400" s="222" t="s">
        <v>197</v>
      </c>
      <c r="N400" s="90" t="s">
        <v>197</v>
      </c>
      <c r="O400" s="222"/>
      <c r="Q400" s="208" t="str">
        <f t="shared" si="6"/>
        <v>66/5European Conventional</v>
      </c>
      <c r="R400" s="204" t="s">
        <v>387</v>
      </c>
      <c r="S400" s="204" t="s">
        <v>372</v>
      </c>
      <c r="T400" s="205">
        <v>2.9150999999999998</v>
      </c>
      <c r="U400" s="205">
        <v>4.0759999999999996</v>
      </c>
      <c r="W400" s="252"/>
      <c r="X400" s="252"/>
      <c r="Y400" s="252"/>
      <c r="Z400" s="253"/>
      <c r="AA400" s="253"/>
      <c r="AB400" s="252"/>
      <c r="AC400" s="252"/>
      <c r="AD400" s="252"/>
      <c r="AE400" s="252"/>
      <c r="AF400" s="252"/>
      <c r="AG400" s="252"/>
      <c r="AH400" s="252"/>
      <c r="AI400" s="252"/>
      <c r="AJ400" s="252"/>
    </row>
    <row r="401" spans="2:36" ht="12.75" customHeight="1" x14ac:dyDescent="0.3">
      <c r="B401" s="222" t="s">
        <v>387</v>
      </c>
      <c r="C401" s="222" t="s">
        <v>1176</v>
      </c>
      <c r="D401" s="222" t="s">
        <v>368</v>
      </c>
      <c r="E401" s="223">
        <v>1</v>
      </c>
      <c r="F401" s="223">
        <v>1</v>
      </c>
      <c r="G401" s="224">
        <v>127</v>
      </c>
      <c r="H401" s="222">
        <v>38</v>
      </c>
      <c r="I401" s="222">
        <v>6</v>
      </c>
      <c r="J401" s="222">
        <v>3552</v>
      </c>
      <c r="K401" s="222" t="s">
        <v>56</v>
      </c>
      <c r="L401" s="222" t="s">
        <v>1176</v>
      </c>
      <c r="M401" s="222" t="s">
        <v>197</v>
      </c>
      <c r="N401" s="90" t="s">
        <v>197</v>
      </c>
      <c r="O401" s="222"/>
      <c r="Q401" s="208" t="str">
        <f t="shared" si="6"/>
        <v>66/5European Intermodal</v>
      </c>
      <c r="R401" s="204" t="s">
        <v>387</v>
      </c>
      <c r="S401" s="204" t="s">
        <v>368</v>
      </c>
      <c r="T401" s="205">
        <v>3.0617999999999999</v>
      </c>
      <c r="U401" s="205">
        <v>4.4245000000000001</v>
      </c>
      <c r="W401" s="252"/>
      <c r="X401" s="252"/>
      <c r="Y401" s="252"/>
      <c r="Z401" s="253"/>
      <c r="AA401" s="253"/>
      <c r="AB401" s="252"/>
      <c r="AC401" s="252"/>
      <c r="AD401" s="252"/>
      <c r="AE401" s="252"/>
      <c r="AF401" s="252"/>
      <c r="AG401" s="252"/>
      <c r="AH401" s="252"/>
      <c r="AI401" s="252"/>
      <c r="AJ401" s="252"/>
    </row>
    <row r="402" spans="2:36" ht="12.75" customHeight="1" x14ac:dyDescent="0.3">
      <c r="B402" s="222" t="s">
        <v>387</v>
      </c>
      <c r="C402" s="222" t="s">
        <v>1176</v>
      </c>
      <c r="D402" s="222" t="s">
        <v>373</v>
      </c>
      <c r="E402" s="223">
        <v>1</v>
      </c>
      <c r="F402" s="223">
        <v>1</v>
      </c>
      <c r="G402" s="224">
        <v>127</v>
      </c>
      <c r="H402" s="222">
        <v>30</v>
      </c>
      <c r="I402" s="222">
        <v>6</v>
      </c>
      <c r="J402" s="222">
        <v>3552</v>
      </c>
      <c r="K402" s="222" t="s">
        <v>56</v>
      </c>
      <c r="L402" s="222" t="s">
        <v>1176</v>
      </c>
      <c r="M402" s="222" t="s">
        <v>197</v>
      </c>
      <c r="N402" s="90" t="s">
        <v>197</v>
      </c>
      <c r="O402" s="222"/>
      <c r="Q402" s="208" t="str">
        <f t="shared" si="6"/>
        <v>66/5General Merchandise</v>
      </c>
      <c r="R402" s="204" t="s">
        <v>387</v>
      </c>
      <c r="S402" s="204" t="s">
        <v>373</v>
      </c>
      <c r="T402" s="205">
        <v>2.9005999999999998</v>
      </c>
      <c r="U402" s="205">
        <v>4.0281000000000002</v>
      </c>
      <c r="W402" s="252"/>
      <c r="X402" s="252"/>
      <c r="Y402" s="252"/>
      <c r="Z402" s="253"/>
      <c r="AA402" s="253"/>
      <c r="AB402" s="252"/>
      <c r="AC402" s="252"/>
      <c r="AD402" s="252"/>
      <c r="AE402" s="252"/>
      <c r="AF402" s="252"/>
      <c r="AG402" s="252"/>
      <c r="AH402" s="252"/>
      <c r="AI402" s="252"/>
      <c r="AJ402" s="252"/>
    </row>
    <row r="403" spans="2:36" ht="12.75" customHeight="1" x14ac:dyDescent="0.3">
      <c r="B403" s="222" t="s">
        <v>387</v>
      </c>
      <c r="C403" s="222" t="s">
        <v>1176</v>
      </c>
      <c r="D403" s="222" t="s">
        <v>348</v>
      </c>
      <c r="E403" s="223">
        <v>66759</v>
      </c>
      <c r="F403" s="223">
        <v>8478.393</v>
      </c>
      <c r="G403" s="224">
        <v>127</v>
      </c>
      <c r="H403" s="222">
        <v>18</v>
      </c>
      <c r="I403" s="222">
        <v>6</v>
      </c>
      <c r="J403" s="222">
        <v>3552</v>
      </c>
      <c r="K403" s="222" t="s">
        <v>56</v>
      </c>
      <c r="L403" s="222" t="s">
        <v>1176</v>
      </c>
      <c r="M403" s="222" t="s">
        <v>197</v>
      </c>
      <c r="N403" s="90" t="s">
        <v>197</v>
      </c>
      <c r="O403" s="222"/>
      <c r="Q403" s="208" t="str">
        <f t="shared" si="6"/>
        <v>66/5Industrial Minerals</v>
      </c>
      <c r="R403" s="204" t="s">
        <v>387</v>
      </c>
      <c r="S403" s="204" t="s">
        <v>348</v>
      </c>
      <c r="T403" s="205">
        <v>2.5463</v>
      </c>
      <c r="U403" s="205">
        <v>3.4954999999999998</v>
      </c>
      <c r="W403" s="252"/>
      <c r="X403" s="252"/>
      <c r="Y403" s="252"/>
      <c r="Z403" s="253"/>
      <c r="AA403" s="253"/>
      <c r="AB403" s="252"/>
      <c r="AC403" s="252"/>
      <c r="AD403" s="252"/>
      <c r="AE403" s="252"/>
      <c r="AF403" s="252"/>
      <c r="AG403" s="252"/>
      <c r="AH403" s="252"/>
      <c r="AI403" s="252"/>
      <c r="AJ403" s="252"/>
    </row>
    <row r="404" spans="2:36" ht="12.75" customHeight="1" x14ac:dyDescent="0.3">
      <c r="B404" s="222" t="s">
        <v>387</v>
      </c>
      <c r="C404" s="222" t="s">
        <v>1176</v>
      </c>
      <c r="D404" s="222" t="s">
        <v>369</v>
      </c>
      <c r="E404" s="223">
        <v>10402</v>
      </c>
      <c r="F404" s="223">
        <v>1321.0540000000001</v>
      </c>
      <c r="G404" s="224">
        <v>127</v>
      </c>
      <c r="H404" s="222">
        <v>25</v>
      </c>
      <c r="I404" s="222">
        <v>6</v>
      </c>
      <c r="J404" s="222">
        <v>3552</v>
      </c>
      <c r="K404" s="222" t="s">
        <v>56</v>
      </c>
      <c r="L404" s="222" t="s">
        <v>1176</v>
      </c>
      <c r="M404" s="222" t="s">
        <v>197</v>
      </c>
      <c r="N404" s="90" t="s">
        <v>197</v>
      </c>
      <c r="O404" s="222"/>
      <c r="Q404" s="208" t="str">
        <f t="shared" si="6"/>
        <v>66/5Iron Ore</v>
      </c>
      <c r="R404" s="204" t="s">
        <v>387</v>
      </c>
      <c r="S404" s="204" t="s">
        <v>369</v>
      </c>
      <c r="T404" s="205">
        <v>2.5975999999999999</v>
      </c>
      <c r="U404" s="205">
        <v>3.7964000000000002</v>
      </c>
      <c r="W404" s="252"/>
      <c r="X404" s="252"/>
      <c r="Y404" s="252"/>
      <c r="Z404" s="253"/>
      <c r="AA404" s="253"/>
      <c r="AB404" s="252"/>
      <c r="AC404" s="252"/>
      <c r="AD404" s="252"/>
      <c r="AE404" s="252"/>
      <c r="AF404" s="252"/>
      <c r="AG404" s="252"/>
      <c r="AH404" s="252"/>
      <c r="AI404" s="252"/>
      <c r="AJ404" s="252"/>
    </row>
    <row r="405" spans="2:36" ht="12.75" customHeight="1" x14ac:dyDescent="0.3">
      <c r="B405" s="222" t="s">
        <v>387</v>
      </c>
      <c r="C405" s="222" t="s">
        <v>1176</v>
      </c>
      <c r="D405" s="222" t="s">
        <v>352</v>
      </c>
      <c r="E405" s="223">
        <v>1</v>
      </c>
      <c r="F405" s="223">
        <v>1</v>
      </c>
      <c r="G405" s="224">
        <v>127</v>
      </c>
      <c r="H405" s="222">
        <v>78</v>
      </c>
      <c r="I405" s="222">
        <v>6</v>
      </c>
      <c r="J405" s="222">
        <v>3552</v>
      </c>
      <c r="K405" s="222" t="s">
        <v>56</v>
      </c>
      <c r="L405" s="222" t="s">
        <v>1176</v>
      </c>
      <c r="M405" s="222" t="s">
        <v>197</v>
      </c>
      <c r="N405" s="90" t="s">
        <v>197</v>
      </c>
      <c r="O405" s="222"/>
      <c r="Q405" s="208" t="str">
        <f t="shared" si="6"/>
        <v>66/5Mail and Premium Logistics</v>
      </c>
      <c r="R405" s="204" t="s">
        <v>387</v>
      </c>
      <c r="S405" s="204" t="s">
        <v>352</v>
      </c>
      <c r="T405" s="205">
        <v>4.3274999999999997</v>
      </c>
      <c r="U405" s="205">
        <v>6.7942999999999998</v>
      </c>
      <c r="W405" s="252"/>
      <c r="X405" s="252"/>
      <c r="Y405" s="252"/>
      <c r="Z405" s="253"/>
      <c r="AA405" s="253"/>
      <c r="AB405" s="252"/>
      <c r="AC405" s="252"/>
      <c r="AD405" s="252"/>
      <c r="AE405" s="252"/>
      <c r="AF405" s="252"/>
      <c r="AG405" s="252"/>
      <c r="AH405" s="252"/>
      <c r="AI405" s="252"/>
      <c r="AJ405" s="252"/>
    </row>
    <row r="406" spans="2:36" ht="12.75" customHeight="1" x14ac:dyDescent="0.3">
      <c r="B406" s="222" t="s">
        <v>387</v>
      </c>
      <c r="C406" s="222" t="s">
        <v>1176</v>
      </c>
      <c r="D406" s="222" t="s">
        <v>343</v>
      </c>
      <c r="E406" s="223">
        <v>26896</v>
      </c>
      <c r="F406" s="223">
        <v>3415.7920000000004</v>
      </c>
      <c r="G406" s="224">
        <v>127</v>
      </c>
      <c r="H406" s="222">
        <v>25</v>
      </c>
      <c r="I406" s="222">
        <v>6</v>
      </c>
      <c r="J406" s="222">
        <v>3552</v>
      </c>
      <c r="K406" s="222" t="s">
        <v>56</v>
      </c>
      <c r="L406" s="222" t="s">
        <v>1176</v>
      </c>
      <c r="M406" s="222" t="s">
        <v>197</v>
      </c>
      <c r="N406" s="90" t="s">
        <v>197</v>
      </c>
      <c r="O406" s="222"/>
      <c r="Q406" s="208" t="str">
        <f t="shared" si="6"/>
        <v>66/5Other</v>
      </c>
      <c r="R406" s="204" t="s">
        <v>387</v>
      </c>
      <c r="S406" s="204" t="s">
        <v>343</v>
      </c>
      <c r="T406" s="205">
        <v>2.6387999999999998</v>
      </c>
      <c r="U406" s="205">
        <v>3.7964000000000002</v>
      </c>
      <c r="W406" s="252"/>
      <c r="X406" s="252"/>
      <c r="Y406" s="252"/>
      <c r="Z406" s="253"/>
      <c r="AA406" s="253"/>
      <c r="AB406" s="252"/>
      <c r="AC406" s="252"/>
      <c r="AD406" s="252"/>
      <c r="AE406" s="252"/>
      <c r="AF406" s="252"/>
      <c r="AG406" s="252"/>
      <c r="AH406" s="252"/>
      <c r="AI406" s="252"/>
      <c r="AJ406" s="252"/>
    </row>
    <row r="407" spans="2:36" ht="12.75" customHeight="1" x14ac:dyDescent="0.3">
      <c r="B407" s="222" t="s">
        <v>387</v>
      </c>
      <c r="C407" s="222" t="s">
        <v>1176</v>
      </c>
      <c r="D407" s="222" t="s">
        <v>359</v>
      </c>
      <c r="E407" s="223">
        <v>6638</v>
      </c>
      <c r="F407" s="223">
        <v>843.02600000000007</v>
      </c>
      <c r="G407" s="224">
        <v>127</v>
      </c>
      <c r="H407" s="222">
        <v>23</v>
      </c>
      <c r="I407" s="222">
        <v>6</v>
      </c>
      <c r="J407" s="222">
        <v>3552</v>
      </c>
      <c r="K407" s="222" t="s">
        <v>56</v>
      </c>
      <c r="L407" s="222" t="s">
        <v>1176</v>
      </c>
      <c r="M407" s="222" t="s">
        <v>197</v>
      </c>
      <c r="N407" s="90" t="s">
        <v>197</v>
      </c>
      <c r="O407" s="222"/>
      <c r="Q407" s="208" t="str">
        <f t="shared" si="6"/>
        <v>66/5Petroleum</v>
      </c>
      <c r="R407" s="204" t="s">
        <v>387</v>
      </c>
      <c r="S407" s="204" t="s">
        <v>359</v>
      </c>
      <c r="T407" s="205">
        <v>2.6114999999999999</v>
      </c>
      <c r="U407" s="205">
        <v>3.7075999999999998</v>
      </c>
      <c r="W407" s="252"/>
      <c r="X407" s="252"/>
      <c r="Y407" s="252"/>
      <c r="Z407" s="253"/>
      <c r="AA407" s="253"/>
      <c r="AB407" s="252"/>
      <c r="AC407" s="252"/>
      <c r="AD407" s="252"/>
      <c r="AE407" s="252"/>
      <c r="AF407" s="252"/>
      <c r="AG407" s="252"/>
      <c r="AH407" s="252"/>
      <c r="AI407" s="252"/>
      <c r="AJ407" s="252"/>
    </row>
    <row r="408" spans="2:36" ht="12.75" customHeight="1" x14ac:dyDescent="0.3">
      <c r="B408" s="222" t="s">
        <v>387</v>
      </c>
      <c r="C408" s="222" t="s">
        <v>1176</v>
      </c>
      <c r="D408" s="222" t="s">
        <v>370</v>
      </c>
      <c r="E408" s="223">
        <v>1</v>
      </c>
      <c r="F408" s="223">
        <v>1</v>
      </c>
      <c r="G408" s="224">
        <v>127</v>
      </c>
      <c r="H408" s="222">
        <v>78</v>
      </c>
      <c r="I408" s="222">
        <v>6</v>
      </c>
      <c r="J408" s="222">
        <v>3552</v>
      </c>
      <c r="K408" s="222" t="s">
        <v>56</v>
      </c>
      <c r="L408" s="222" t="s">
        <v>1176</v>
      </c>
      <c r="M408" s="222" t="s">
        <v>197</v>
      </c>
      <c r="N408" s="90" t="s">
        <v>197</v>
      </c>
      <c r="O408" s="222"/>
      <c r="Q408" s="208" t="str">
        <f t="shared" si="6"/>
        <v>66/5Royal Mail</v>
      </c>
      <c r="R408" s="204" t="s">
        <v>387</v>
      </c>
      <c r="S408" s="204" t="s">
        <v>370</v>
      </c>
      <c r="T408" s="205">
        <v>4.3274999999999997</v>
      </c>
      <c r="U408" s="205">
        <v>6.7942999999999998</v>
      </c>
      <c r="W408" s="252"/>
      <c r="X408" s="252"/>
      <c r="Y408" s="252"/>
      <c r="Z408" s="253"/>
      <c r="AA408" s="253"/>
      <c r="AB408" s="252"/>
      <c r="AC408" s="252"/>
      <c r="AD408" s="252"/>
      <c r="AE408" s="252"/>
      <c r="AF408" s="252"/>
      <c r="AG408" s="252"/>
      <c r="AH408" s="252"/>
      <c r="AI408" s="252"/>
      <c r="AJ408" s="252"/>
    </row>
    <row r="409" spans="2:36" ht="12.75" customHeight="1" x14ac:dyDescent="0.3">
      <c r="B409" s="222" t="s">
        <v>387</v>
      </c>
      <c r="C409" s="222" t="s">
        <v>1176</v>
      </c>
      <c r="D409" s="222" t="s">
        <v>353</v>
      </c>
      <c r="E409" s="223">
        <v>36831</v>
      </c>
      <c r="F409" s="223">
        <v>4677.5370000000003</v>
      </c>
      <c r="G409" s="224">
        <v>127</v>
      </c>
      <c r="H409" s="222">
        <v>25</v>
      </c>
      <c r="I409" s="222">
        <v>6</v>
      </c>
      <c r="J409" s="222">
        <v>3552</v>
      </c>
      <c r="K409" s="222" t="s">
        <v>56</v>
      </c>
      <c r="L409" s="222" t="s">
        <v>1176</v>
      </c>
      <c r="M409" s="222" t="s">
        <v>197</v>
      </c>
      <c r="N409" s="90" t="s">
        <v>197</v>
      </c>
      <c r="O409" s="222"/>
      <c r="Q409" s="208" t="str">
        <f t="shared" si="6"/>
        <v>66/5Steel</v>
      </c>
      <c r="R409" s="204" t="s">
        <v>387</v>
      </c>
      <c r="S409" s="204" t="s">
        <v>353</v>
      </c>
      <c r="T409" s="205">
        <v>2.6387999999999998</v>
      </c>
      <c r="U409" s="205">
        <v>3.7964000000000002</v>
      </c>
      <c r="W409" s="252"/>
      <c r="X409" s="252"/>
      <c r="Y409" s="252"/>
      <c r="Z409" s="253"/>
      <c r="AA409" s="253"/>
      <c r="AB409" s="252"/>
      <c r="AC409" s="252"/>
      <c r="AD409" s="252"/>
      <c r="AE409" s="252"/>
      <c r="AF409" s="252"/>
      <c r="AG409" s="252"/>
      <c r="AH409" s="252"/>
      <c r="AI409" s="252"/>
      <c r="AJ409" s="252"/>
    </row>
    <row r="410" spans="2:36" ht="12.75" customHeight="1" x14ac:dyDescent="0.3">
      <c r="B410" s="222" t="s">
        <v>388</v>
      </c>
      <c r="C410" s="222" t="s">
        <v>1176</v>
      </c>
      <c r="D410" s="222" t="s">
        <v>374</v>
      </c>
      <c r="E410" s="223">
        <v>1</v>
      </c>
      <c r="F410" s="223">
        <v>1</v>
      </c>
      <c r="G410" s="224">
        <v>127</v>
      </c>
      <c r="H410" s="222">
        <v>34</v>
      </c>
      <c r="I410" s="222">
        <v>6</v>
      </c>
      <c r="J410" s="222">
        <v>3552</v>
      </c>
      <c r="K410" s="222" t="s">
        <v>56</v>
      </c>
      <c r="L410" s="222" t="s">
        <v>1176</v>
      </c>
      <c r="M410" s="222" t="s">
        <v>197</v>
      </c>
      <c r="N410" s="90" t="s">
        <v>197</v>
      </c>
      <c r="O410" s="222"/>
      <c r="Q410" s="208" t="str">
        <f t="shared" si="6"/>
        <v>66/6Biomass</v>
      </c>
      <c r="R410" s="204" t="s">
        <v>388</v>
      </c>
      <c r="S410" s="204" t="s">
        <v>374</v>
      </c>
      <c r="T410" s="205">
        <v>2.7686999999999999</v>
      </c>
      <c r="U410" s="205">
        <v>4.2225000000000001</v>
      </c>
      <c r="W410" s="252"/>
      <c r="X410" s="252"/>
      <c r="Y410" s="252"/>
      <c r="Z410" s="253"/>
      <c r="AA410" s="253"/>
      <c r="AB410" s="252"/>
      <c r="AC410" s="252"/>
      <c r="AD410" s="252"/>
      <c r="AE410" s="252"/>
      <c r="AF410" s="252"/>
      <c r="AG410" s="252"/>
      <c r="AH410" s="252"/>
      <c r="AI410" s="252"/>
      <c r="AJ410" s="252"/>
    </row>
    <row r="411" spans="2:36" ht="12.75" customHeight="1" x14ac:dyDescent="0.3">
      <c r="B411" s="222" t="s">
        <v>388</v>
      </c>
      <c r="C411" s="222" t="s">
        <v>1176</v>
      </c>
      <c r="D411" s="222" t="s">
        <v>350</v>
      </c>
      <c r="E411" s="223">
        <v>1</v>
      </c>
      <c r="F411" s="223">
        <v>1</v>
      </c>
      <c r="G411" s="224">
        <v>127</v>
      </c>
      <c r="H411" s="222">
        <v>16</v>
      </c>
      <c r="I411" s="222">
        <v>6</v>
      </c>
      <c r="J411" s="222">
        <v>3552</v>
      </c>
      <c r="K411" s="222" t="s">
        <v>56</v>
      </c>
      <c r="L411" s="222" t="s">
        <v>1176</v>
      </c>
      <c r="M411" s="222" t="s">
        <v>197</v>
      </c>
      <c r="N411" s="90" t="s">
        <v>197</v>
      </c>
      <c r="O411" s="222"/>
      <c r="Q411" s="208" t="str">
        <f t="shared" si="6"/>
        <v>66/6Chemicals</v>
      </c>
      <c r="R411" s="204" t="s">
        <v>388</v>
      </c>
      <c r="S411" s="204" t="s">
        <v>350</v>
      </c>
      <c r="T411" s="205">
        <v>2.5213999999999999</v>
      </c>
      <c r="U411" s="205">
        <v>3.4150999999999998</v>
      </c>
      <c r="W411" s="252"/>
      <c r="X411" s="252"/>
      <c r="Y411" s="252"/>
      <c r="Z411" s="253"/>
      <c r="AA411" s="253"/>
      <c r="AB411" s="252"/>
      <c r="AC411" s="252"/>
      <c r="AD411" s="252"/>
      <c r="AE411" s="252"/>
      <c r="AF411" s="252"/>
      <c r="AG411" s="252"/>
      <c r="AH411" s="252"/>
      <c r="AI411" s="252"/>
      <c r="AJ411" s="252"/>
    </row>
    <row r="412" spans="2:36" ht="12.75" customHeight="1" x14ac:dyDescent="0.3">
      <c r="B412" s="222" t="s">
        <v>388</v>
      </c>
      <c r="C412" s="222" t="s">
        <v>1176</v>
      </c>
      <c r="D412" s="222" t="s">
        <v>347</v>
      </c>
      <c r="E412" s="223">
        <v>35647</v>
      </c>
      <c r="F412" s="223">
        <v>4527.1689999999999</v>
      </c>
      <c r="G412" s="224">
        <v>127</v>
      </c>
      <c r="H412" s="222">
        <v>24</v>
      </c>
      <c r="I412" s="222">
        <v>6</v>
      </c>
      <c r="J412" s="222">
        <v>3552</v>
      </c>
      <c r="K412" s="222" t="s">
        <v>56</v>
      </c>
      <c r="L412" s="222" t="s">
        <v>1176</v>
      </c>
      <c r="M412" s="222" t="s">
        <v>197</v>
      </c>
      <c r="N412" s="90" t="s">
        <v>197</v>
      </c>
      <c r="O412" s="222"/>
      <c r="Q412" s="208" t="str">
        <f t="shared" si="6"/>
        <v>66/6Coal ESI</v>
      </c>
      <c r="R412" s="204" t="s">
        <v>388</v>
      </c>
      <c r="S412" s="204" t="s">
        <v>347</v>
      </c>
      <c r="T412" s="205">
        <v>2.5838000000000001</v>
      </c>
      <c r="U412" s="205">
        <v>3.7517</v>
      </c>
      <c r="W412" s="252"/>
      <c r="X412" s="252"/>
      <c r="Y412" s="252"/>
      <c r="Z412" s="253"/>
      <c r="AA412" s="253"/>
      <c r="AB412" s="252"/>
      <c r="AC412" s="252"/>
      <c r="AD412" s="252"/>
      <c r="AE412" s="252"/>
      <c r="AF412" s="252"/>
      <c r="AG412" s="252"/>
      <c r="AH412" s="252"/>
      <c r="AI412" s="252"/>
      <c r="AJ412" s="252"/>
    </row>
    <row r="413" spans="2:36" ht="12.75" customHeight="1" x14ac:dyDescent="0.3">
      <c r="B413" s="222" t="s">
        <v>388</v>
      </c>
      <c r="C413" s="222" t="s">
        <v>1176</v>
      </c>
      <c r="D413" s="222" t="s">
        <v>364</v>
      </c>
      <c r="E413" s="223">
        <v>33330</v>
      </c>
      <c r="F413" s="223">
        <v>4232.91</v>
      </c>
      <c r="G413" s="224">
        <v>127</v>
      </c>
      <c r="H413" s="222">
        <v>25</v>
      </c>
      <c r="I413" s="222">
        <v>6</v>
      </c>
      <c r="J413" s="222">
        <v>3552</v>
      </c>
      <c r="K413" s="222" t="s">
        <v>56</v>
      </c>
      <c r="L413" s="222" t="s">
        <v>1176</v>
      </c>
      <c r="M413" s="222" t="s">
        <v>197</v>
      </c>
      <c r="N413" s="90" t="s">
        <v>197</v>
      </c>
      <c r="O413" s="222"/>
      <c r="Q413" s="208" t="str">
        <f t="shared" si="6"/>
        <v>66/6Coal Other</v>
      </c>
      <c r="R413" s="204" t="s">
        <v>388</v>
      </c>
      <c r="S413" s="204" t="s">
        <v>364</v>
      </c>
      <c r="T413" s="205">
        <v>2.6387999999999998</v>
      </c>
      <c r="U413" s="205">
        <v>3.7964000000000002</v>
      </c>
      <c r="W413" s="252"/>
      <c r="X413" s="252"/>
      <c r="Y413" s="252"/>
      <c r="Z413" s="253"/>
      <c r="AA413" s="253"/>
      <c r="AB413" s="252"/>
      <c r="AC413" s="252"/>
      <c r="AD413" s="252"/>
      <c r="AE413" s="252"/>
      <c r="AF413" s="252"/>
      <c r="AG413" s="252"/>
      <c r="AH413" s="252"/>
      <c r="AI413" s="252"/>
      <c r="AJ413" s="252"/>
    </row>
    <row r="414" spans="2:36" ht="12.75" customHeight="1" x14ac:dyDescent="0.3">
      <c r="B414" s="222" t="s">
        <v>388</v>
      </c>
      <c r="C414" s="222" t="s">
        <v>1176</v>
      </c>
      <c r="D414" s="222" t="s">
        <v>345</v>
      </c>
      <c r="E414" s="223">
        <v>502552</v>
      </c>
      <c r="F414" s="223">
        <v>63824.103999999999</v>
      </c>
      <c r="G414" s="224">
        <v>127</v>
      </c>
      <c r="H414" s="222">
        <v>29</v>
      </c>
      <c r="I414" s="222">
        <v>6</v>
      </c>
      <c r="J414" s="222">
        <v>3552</v>
      </c>
      <c r="K414" s="222" t="s">
        <v>56</v>
      </c>
      <c r="L414" s="222" t="s">
        <v>1176</v>
      </c>
      <c r="M414" s="222" t="s">
        <v>197</v>
      </c>
      <c r="N414" s="90" t="s">
        <v>197</v>
      </c>
      <c r="O414" s="222"/>
      <c r="Q414" s="208" t="str">
        <f t="shared" si="6"/>
        <v>66/6Construction Materials</v>
      </c>
      <c r="R414" s="204" t="s">
        <v>388</v>
      </c>
      <c r="S414" s="204" t="s">
        <v>345</v>
      </c>
      <c r="T414" s="205">
        <v>2.6951000000000001</v>
      </c>
      <c r="U414" s="205">
        <v>3.9807000000000001</v>
      </c>
      <c r="W414" s="252"/>
      <c r="X414" s="252"/>
      <c r="Y414" s="252"/>
      <c r="Z414" s="253"/>
      <c r="AA414" s="253"/>
      <c r="AB414" s="252"/>
      <c r="AC414" s="252"/>
      <c r="AD414" s="252"/>
      <c r="AE414" s="252"/>
      <c r="AF414" s="252"/>
      <c r="AG414" s="252"/>
      <c r="AH414" s="252"/>
      <c r="AI414" s="252"/>
      <c r="AJ414" s="252"/>
    </row>
    <row r="415" spans="2:36" ht="12.75" customHeight="1" x14ac:dyDescent="0.3">
      <c r="B415" s="222" t="s">
        <v>388</v>
      </c>
      <c r="C415" s="222" t="s">
        <v>1176</v>
      </c>
      <c r="D415" s="222" t="s">
        <v>355</v>
      </c>
      <c r="E415" s="223">
        <v>1</v>
      </c>
      <c r="F415" s="223">
        <v>1</v>
      </c>
      <c r="G415" s="224">
        <v>127</v>
      </c>
      <c r="H415" s="222">
        <v>25</v>
      </c>
      <c r="I415" s="222">
        <v>6</v>
      </c>
      <c r="J415" s="222">
        <v>3552</v>
      </c>
      <c r="K415" s="222" t="s">
        <v>56</v>
      </c>
      <c r="L415" s="222" t="s">
        <v>1176</v>
      </c>
      <c r="M415" s="222" t="s">
        <v>197</v>
      </c>
      <c r="N415" s="90" t="s">
        <v>197</v>
      </c>
      <c r="O415" s="222"/>
      <c r="Q415" s="208" t="str">
        <f t="shared" si="6"/>
        <v>66/6Domestic Automotive</v>
      </c>
      <c r="R415" s="204" t="s">
        <v>388</v>
      </c>
      <c r="S415" s="204" t="s">
        <v>355</v>
      </c>
      <c r="T415" s="205">
        <v>2.8706</v>
      </c>
      <c r="U415" s="205">
        <v>3.7964000000000002</v>
      </c>
      <c r="W415" s="252"/>
      <c r="X415" s="252"/>
      <c r="Y415" s="252"/>
      <c r="Z415" s="253"/>
      <c r="AA415" s="253"/>
      <c r="AB415" s="252"/>
      <c r="AC415" s="252"/>
      <c r="AD415" s="252"/>
      <c r="AE415" s="252"/>
      <c r="AF415" s="252"/>
      <c r="AG415" s="252"/>
      <c r="AH415" s="252"/>
      <c r="AI415" s="252"/>
      <c r="AJ415" s="252"/>
    </row>
    <row r="416" spans="2:36" ht="12.75" customHeight="1" x14ac:dyDescent="0.3">
      <c r="B416" s="222" t="s">
        <v>388</v>
      </c>
      <c r="C416" s="222" t="s">
        <v>1176</v>
      </c>
      <c r="D416" s="222" t="s">
        <v>351</v>
      </c>
      <c r="E416" s="223">
        <v>5155</v>
      </c>
      <c r="F416" s="223">
        <v>654.68500000000006</v>
      </c>
      <c r="G416" s="224">
        <v>127</v>
      </c>
      <c r="H416" s="222">
        <v>33</v>
      </c>
      <c r="I416" s="222">
        <v>6</v>
      </c>
      <c r="J416" s="222">
        <v>3552</v>
      </c>
      <c r="K416" s="222" t="s">
        <v>56</v>
      </c>
      <c r="L416" s="222" t="s">
        <v>1176</v>
      </c>
      <c r="M416" s="222" t="s">
        <v>197</v>
      </c>
      <c r="N416" s="90" t="s">
        <v>197</v>
      </c>
      <c r="O416" s="222"/>
      <c r="Q416" s="208" t="str">
        <f t="shared" si="6"/>
        <v>66/6Domestic Intermodal</v>
      </c>
      <c r="R416" s="204" t="s">
        <v>388</v>
      </c>
      <c r="S416" s="204" t="s">
        <v>351</v>
      </c>
      <c r="T416" s="205">
        <v>2.9855</v>
      </c>
      <c r="U416" s="205">
        <v>4.1731999999999996</v>
      </c>
      <c r="W416" s="252"/>
      <c r="X416" s="252"/>
      <c r="Y416" s="252"/>
      <c r="Z416" s="253"/>
      <c r="AA416" s="253"/>
      <c r="AB416" s="252"/>
      <c r="AC416" s="252"/>
      <c r="AD416" s="252"/>
      <c r="AE416" s="252"/>
      <c r="AF416" s="252"/>
      <c r="AG416" s="252"/>
      <c r="AH416" s="252"/>
      <c r="AI416" s="252"/>
      <c r="AJ416" s="252"/>
    </row>
    <row r="417" spans="2:36" ht="12.75" customHeight="1" x14ac:dyDescent="0.3">
      <c r="B417" s="222" t="s">
        <v>388</v>
      </c>
      <c r="C417" s="222" t="s">
        <v>1176</v>
      </c>
      <c r="D417" s="222" t="s">
        <v>371</v>
      </c>
      <c r="E417" s="223">
        <v>4168</v>
      </c>
      <c r="F417" s="223">
        <v>529.33600000000001</v>
      </c>
      <c r="G417" s="224">
        <v>127</v>
      </c>
      <c r="H417" s="222">
        <v>24</v>
      </c>
      <c r="I417" s="222">
        <v>6</v>
      </c>
      <c r="J417" s="222">
        <v>3552</v>
      </c>
      <c r="K417" s="222" t="s">
        <v>56</v>
      </c>
      <c r="L417" s="222" t="s">
        <v>1176</v>
      </c>
      <c r="M417" s="222" t="s">
        <v>197</v>
      </c>
      <c r="N417" s="90" t="s">
        <v>197</v>
      </c>
      <c r="O417" s="222"/>
      <c r="Q417" s="208" t="str">
        <f t="shared" si="6"/>
        <v>66/6Domestic Waste</v>
      </c>
      <c r="R417" s="204" t="s">
        <v>388</v>
      </c>
      <c r="S417" s="204" t="s">
        <v>371</v>
      </c>
      <c r="T417" s="205">
        <v>2.8161</v>
      </c>
      <c r="U417" s="205">
        <v>3.7517</v>
      </c>
      <c r="W417" s="252"/>
      <c r="X417" s="252"/>
      <c r="Y417" s="252"/>
      <c r="Z417" s="253"/>
      <c r="AA417" s="253"/>
      <c r="AB417" s="252"/>
      <c r="AC417" s="252"/>
      <c r="AD417" s="252"/>
      <c r="AE417" s="252"/>
      <c r="AF417" s="252"/>
      <c r="AG417" s="252"/>
      <c r="AH417" s="252"/>
      <c r="AI417" s="252"/>
      <c r="AJ417" s="252"/>
    </row>
    <row r="418" spans="2:36" ht="12.75" customHeight="1" x14ac:dyDescent="0.3">
      <c r="B418" s="222" t="s">
        <v>388</v>
      </c>
      <c r="C418" s="222" t="s">
        <v>1176</v>
      </c>
      <c r="D418" s="222" t="s">
        <v>356</v>
      </c>
      <c r="E418" s="223">
        <v>1</v>
      </c>
      <c r="F418" s="223">
        <v>1</v>
      </c>
      <c r="G418" s="224">
        <v>127</v>
      </c>
      <c r="H418" s="222">
        <v>27</v>
      </c>
      <c r="I418" s="222">
        <v>6</v>
      </c>
      <c r="J418" s="222">
        <v>3552</v>
      </c>
      <c r="K418" s="222" t="s">
        <v>56</v>
      </c>
      <c r="L418" s="222" t="s">
        <v>1176</v>
      </c>
      <c r="M418" s="222" t="s">
        <v>197</v>
      </c>
      <c r="N418" s="90" t="s">
        <v>197</v>
      </c>
      <c r="O418" s="222"/>
      <c r="Q418" s="208" t="str">
        <f t="shared" si="6"/>
        <v>66/6Enterprise</v>
      </c>
      <c r="R418" s="204" t="s">
        <v>388</v>
      </c>
      <c r="S418" s="204" t="s">
        <v>356</v>
      </c>
      <c r="T418" s="205">
        <v>2.8576000000000001</v>
      </c>
      <c r="U418" s="205">
        <v>3.8875000000000002</v>
      </c>
      <c r="W418" s="252"/>
      <c r="X418" s="252"/>
      <c r="Y418" s="252"/>
      <c r="Z418" s="253"/>
      <c r="AA418" s="253"/>
      <c r="AB418" s="252"/>
      <c r="AC418" s="252"/>
      <c r="AD418" s="252"/>
      <c r="AE418" s="252"/>
      <c r="AF418" s="252"/>
      <c r="AG418" s="252"/>
      <c r="AH418" s="252"/>
      <c r="AI418" s="252"/>
      <c r="AJ418" s="252"/>
    </row>
    <row r="419" spans="2:36" ht="12.75" customHeight="1" x14ac:dyDescent="0.3">
      <c r="B419" s="222" t="s">
        <v>388</v>
      </c>
      <c r="C419" s="222" t="s">
        <v>1176</v>
      </c>
      <c r="D419" s="222" t="s">
        <v>367</v>
      </c>
      <c r="E419" s="223">
        <v>1</v>
      </c>
      <c r="F419" s="223">
        <v>1</v>
      </c>
      <c r="G419" s="224">
        <v>127</v>
      </c>
      <c r="H419" s="222">
        <v>31</v>
      </c>
      <c r="I419" s="222">
        <v>6</v>
      </c>
      <c r="J419" s="222">
        <v>3552</v>
      </c>
      <c r="K419" s="222" t="s">
        <v>56</v>
      </c>
      <c r="L419" s="222" t="s">
        <v>1176</v>
      </c>
      <c r="M419" s="222" t="s">
        <v>197</v>
      </c>
      <c r="N419" s="90" t="s">
        <v>197</v>
      </c>
      <c r="O419" s="222"/>
      <c r="Q419" s="208" t="str">
        <f t="shared" si="6"/>
        <v>66/6European Automotive</v>
      </c>
      <c r="R419" s="204" t="s">
        <v>388</v>
      </c>
      <c r="S419" s="204" t="s">
        <v>367</v>
      </c>
      <c r="T419" s="205">
        <v>2.9558</v>
      </c>
      <c r="U419" s="205">
        <v>4.0759999999999996</v>
      </c>
      <c r="W419" s="252"/>
      <c r="X419" s="252"/>
      <c r="Y419" s="252"/>
      <c r="Z419" s="253"/>
      <c r="AA419" s="253"/>
      <c r="AB419" s="252"/>
      <c r="AC419" s="252"/>
      <c r="AD419" s="252"/>
      <c r="AE419" s="252"/>
      <c r="AF419" s="252"/>
      <c r="AG419" s="252"/>
      <c r="AH419" s="252"/>
      <c r="AI419" s="252"/>
      <c r="AJ419" s="252"/>
    </row>
    <row r="420" spans="2:36" ht="12.75" customHeight="1" x14ac:dyDescent="0.3">
      <c r="B420" s="222" t="s">
        <v>388</v>
      </c>
      <c r="C420" s="222" t="s">
        <v>1176</v>
      </c>
      <c r="D420" s="222" t="s">
        <v>372</v>
      </c>
      <c r="E420" s="223">
        <v>1</v>
      </c>
      <c r="F420" s="223">
        <v>1</v>
      </c>
      <c r="G420" s="224">
        <v>127</v>
      </c>
      <c r="H420" s="222">
        <v>31</v>
      </c>
      <c r="I420" s="222">
        <v>6</v>
      </c>
      <c r="J420" s="222">
        <v>3552</v>
      </c>
      <c r="K420" s="222" t="s">
        <v>56</v>
      </c>
      <c r="L420" s="222" t="s">
        <v>1176</v>
      </c>
      <c r="M420" s="222" t="s">
        <v>197</v>
      </c>
      <c r="N420" s="90" t="s">
        <v>197</v>
      </c>
      <c r="O420" s="222"/>
      <c r="Q420" s="208" t="str">
        <f t="shared" si="6"/>
        <v>66/6European Conventional</v>
      </c>
      <c r="R420" s="204" t="s">
        <v>388</v>
      </c>
      <c r="S420" s="204" t="s">
        <v>372</v>
      </c>
      <c r="T420" s="205">
        <v>2.9150999999999998</v>
      </c>
      <c r="U420" s="205">
        <v>4.0759999999999996</v>
      </c>
      <c r="W420" s="252"/>
      <c r="X420" s="252"/>
      <c r="Y420" s="252"/>
      <c r="Z420" s="253"/>
      <c r="AA420" s="253"/>
      <c r="AB420" s="252"/>
      <c r="AC420" s="252"/>
      <c r="AD420" s="252"/>
      <c r="AE420" s="252"/>
      <c r="AF420" s="252"/>
      <c r="AG420" s="252"/>
      <c r="AH420" s="252"/>
      <c r="AI420" s="252"/>
      <c r="AJ420" s="252"/>
    </row>
    <row r="421" spans="2:36" ht="12.75" customHeight="1" x14ac:dyDescent="0.3">
      <c r="B421" s="222" t="s">
        <v>388</v>
      </c>
      <c r="C421" s="222" t="s">
        <v>1176</v>
      </c>
      <c r="D421" s="222" t="s">
        <v>368</v>
      </c>
      <c r="E421" s="223">
        <v>1</v>
      </c>
      <c r="F421" s="223">
        <v>1</v>
      </c>
      <c r="G421" s="224">
        <v>127</v>
      </c>
      <c r="H421" s="222">
        <v>38</v>
      </c>
      <c r="I421" s="222">
        <v>6</v>
      </c>
      <c r="J421" s="222">
        <v>3552</v>
      </c>
      <c r="K421" s="222" t="s">
        <v>56</v>
      </c>
      <c r="L421" s="222" t="s">
        <v>1176</v>
      </c>
      <c r="M421" s="222" t="s">
        <v>197</v>
      </c>
      <c r="N421" s="90" t="s">
        <v>197</v>
      </c>
      <c r="O421" s="222"/>
      <c r="Q421" s="208" t="str">
        <f t="shared" si="6"/>
        <v>66/6European Intermodal</v>
      </c>
      <c r="R421" s="204" t="s">
        <v>388</v>
      </c>
      <c r="S421" s="204" t="s">
        <v>368</v>
      </c>
      <c r="T421" s="205">
        <v>3.0617000000000001</v>
      </c>
      <c r="U421" s="205">
        <v>4.4245000000000001</v>
      </c>
      <c r="W421" s="252"/>
      <c r="X421" s="252"/>
      <c r="Y421" s="252"/>
      <c r="Z421" s="253"/>
      <c r="AA421" s="253"/>
      <c r="AB421" s="252"/>
      <c r="AC421" s="252"/>
      <c r="AD421" s="252"/>
      <c r="AE421" s="252"/>
      <c r="AF421" s="252"/>
      <c r="AG421" s="252"/>
      <c r="AH421" s="252"/>
      <c r="AI421" s="252"/>
      <c r="AJ421" s="252"/>
    </row>
    <row r="422" spans="2:36" ht="12.75" customHeight="1" x14ac:dyDescent="0.3">
      <c r="B422" s="222" t="s">
        <v>388</v>
      </c>
      <c r="C422" s="222" t="s">
        <v>1176</v>
      </c>
      <c r="D422" s="222" t="s">
        <v>373</v>
      </c>
      <c r="E422" s="223">
        <v>1</v>
      </c>
      <c r="F422" s="223">
        <v>1</v>
      </c>
      <c r="G422" s="224">
        <v>127</v>
      </c>
      <c r="H422" s="222">
        <v>30</v>
      </c>
      <c r="I422" s="222">
        <v>6</v>
      </c>
      <c r="J422" s="222">
        <v>3552</v>
      </c>
      <c r="K422" s="222" t="s">
        <v>56</v>
      </c>
      <c r="L422" s="222" t="s">
        <v>1176</v>
      </c>
      <c r="M422" s="222" t="s">
        <v>197</v>
      </c>
      <c r="N422" s="90" t="s">
        <v>197</v>
      </c>
      <c r="O422" s="222"/>
      <c r="Q422" s="208" t="str">
        <f t="shared" si="6"/>
        <v>66/6General Merchandise</v>
      </c>
      <c r="R422" s="204" t="s">
        <v>388</v>
      </c>
      <c r="S422" s="204" t="s">
        <v>373</v>
      </c>
      <c r="T422" s="205">
        <v>2.9005000000000001</v>
      </c>
      <c r="U422" s="205">
        <v>4.0281000000000002</v>
      </c>
      <c r="W422" s="252"/>
      <c r="X422" s="252"/>
      <c r="Y422" s="252"/>
      <c r="Z422" s="253"/>
      <c r="AA422" s="253"/>
      <c r="AB422" s="252"/>
      <c r="AC422" s="252"/>
      <c r="AD422" s="252"/>
      <c r="AE422" s="252"/>
      <c r="AF422" s="252"/>
      <c r="AG422" s="252"/>
      <c r="AH422" s="252"/>
      <c r="AI422" s="252"/>
      <c r="AJ422" s="252"/>
    </row>
    <row r="423" spans="2:36" ht="12.75" customHeight="1" x14ac:dyDescent="0.3">
      <c r="B423" s="222" t="s">
        <v>388</v>
      </c>
      <c r="C423" s="222" t="s">
        <v>1176</v>
      </c>
      <c r="D423" s="222" t="s">
        <v>348</v>
      </c>
      <c r="E423" s="223">
        <v>4622</v>
      </c>
      <c r="F423" s="223">
        <v>586.99400000000003</v>
      </c>
      <c r="G423" s="224">
        <v>127</v>
      </c>
      <c r="H423" s="222">
        <v>18</v>
      </c>
      <c r="I423" s="222">
        <v>6</v>
      </c>
      <c r="J423" s="222">
        <v>3552</v>
      </c>
      <c r="K423" s="222" t="s">
        <v>56</v>
      </c>
      <c r="L423" s="222" t="s">
        <v>1176</v>
      </c>
      <c r="M423" s="222" t="s">
        <v>197</v>
      </c>
      <c r="N423" s="90" t="s">
        <v>197</v>
      </c>
      <c r="O423" s="222"/>
      <c r="Q423" s="208" t="str">
        <f t="shared" si="6"/>
        <v>66/6Industrial Minerals</v>
      </c>
      <c r="R423" s="204" t="s">
        <v>388</v>
      </c>
      <c r="S423" s="204" t="s">
        <v>348</v>
      </c>
      <c r="T423" s="205">
        <v>2.5463</v>
      </c>
      <c r="U423" s="205">
        <v>3.4954999999999998</v>
      </c>
      <c r="W423" s="252"/>
      <c r="X423" s="252"/>
      <c r="Y423" s="252"/>
      <c r="Z423" s="253"/>
      <c r="AA423" s="253"/>
      <c r="AB423" s="252"/>
      <c r="AC423" s="252"/>
      <c r="AD423" s="252"/>
      <c r="AE423" s="252"/>
      <c r="AF423" s="252"/>
      <c r="AG423" s="252"/>
      <c r="AH423" s="252"/>
      <c r="AI423" s="252"/>
      <c r="AJ423" s="252"/>
    </row>
    <row r="424" spans="2:36" ht="12.75" customHeight="1" x14ac:dyDescent="0.3">
      <c r="B424" s="222" t="s">
        <v>388</v>
      </c>
      <c r="C424" s="222" t="s">
        <v>1176</v>
      </c>
      <c r="D424" s="222" t="s">
        <v>369</v>
      </c>
      <c r="E424" s="223">
        <v>89243</v>
      </c>
      <c r="F424" s="223">
        <v>11333.861000000001</v>
      </c>
      <c r="G424" s="224">
        <v>127</v>
      </c>
      <c r="H424" s="222">
        <v>25</v>
      </c>
      <c r="I424" s="222">
        <v>6</v>
      </c>
      <c r="J424" s="222">
        <v>3552</v>
      </c>
      <c r="K424" s="222" t="s">
        <v>56</v>
      </c>
      <c r="L424" s="222" t="s">
        <v>1176</v>
      </c>
      <c r="M424" s="222" t="s">
        <v>197</v>
      </c>
      <c r="N424" s="90" t="s">
        <v>197</v>
      </c>
      <c r="O424" s="222"/>
      <c r="Q424" s="208" t="str">
        <f t="shared" si="6"/>
        <v>66/6Iron Ore</v>
      </c>
      <c r="R424" s="204" t="s">
        <v>388</v>
      </c>
      <c r="S424" s="204" t="s">
        <v>369</v>
      </c>
      <c r="T424" s="205">
        <v>2.5975999999999999</v>
      </c>
      <c r="U424" s="205">
        <v>3.7964000000000002</v>
      </c>
      <c r="W424" s="252"/>
      <c r="X424" s="252"/>
      <c r="Y424" s="252"/>
      <c r="Z424" s="253"/>
      <c r="AA424" s="253"/>
      <c r="AB424" s="252"/>
      <c r="AC424" s="252"/>
      <c r="AD424" s="252"/>
      <c r="AE424" s="252"/>
      <c r="AF424" s="252"/>
      <c r="AG424" s="252"/>
      <c r="AH424" s="252"/>
      <c r="AI424" s="252"/>
      <c r="AJ424" s="252"/>
    </row>
    <row r="425" spans="2:36" ht="12.75" customHeight="1" x14ac:dyDescent="0.3">
      <c r="B425" s="222" t="s">
        <v>388</v>
      </c>
      <c r="C425" s="222" t="s">
        <v>1176</v>
      </c>
      <c r="D425" s="222" t="s">
        <v>352</v>
      </c>
      <c r="E425" s="223">
        <v>1</v>
      </c>
      <c r="F425" s="223">
        <v>1</v>
      </c>
      <c r="G425" s="224">
        <v>127</v>
      </c>
      <c r="H425" s="222">
        <v>78</v>
      </c>
      <c r="I425" s="222">
        <v>6</v>
      </c>
      <c r="J425" s="222">
        <v>3552</v>
      </c>
      <c r="K425" s="222" t="s">
        <v>56</v>
      </c>
      <c r="L425" s="222" t="s">
        <v>1176</v>
      </c>
      <c r="M425" s="222" t="s">
        <v>197</v>
      </c>
      <c r="N425" s="90" t="s">
        <v>197</v>
      </c>
      <c r="O425" s="222"/>
      <c r="Q425" s="208" t="str">
        <f t="shared" si="6"/>
        <v>66/6Mail and Premium Logistics</v>
      </c>
      <c r="R425" s="204" t="s">
        <v>388</v>
      </c>
      <c r="S425" s="204" t="s">
        <v>352</v>
      </c>
      <c r="T425" s="205">
        <v>4.3274999999999997</v>
      </c>
      <c r="U425" s="205">
        <v>6.7942999999999998</v>
      </c>
      <c r="W425" s="252"/>
      <c r="X425" s="252"/>
      <c r="Y425" s="252"/>
      <c r="Z425" s="253"/>
      <c r="AA425" s="253"/>
      <c r="AB425" s="252"/>
      <c r="AC425" s="252"/>
      <c r="AD425" s="252"/>
      <c r="AE425" s="252"/>
      <c r="AF425" s="252"/>
      <c r="AG425" s="252"/>
      <c r="AH425" s="252"/>
      <c r="AI425" s="252"/>
      <c r="AJ425" s="252"/>
    </row>
    <row r="426" spans="2:36" ht="12.75" customHeight="1" x14ac:dyDescent="0.3">
      <c r="B426" s="222" t="s">
        <v>388</v>
      </c>
      <c r="C426" s="222" t="s">
        <v>1176</v>
      </c>
      <c r="D426" s="222" t="s">
        <v>343</v>
      </c>
      <c r="E426" s="223">
        <v>2342</v>
      </c>
      <c r="F426" s="223">
        <v>297.43400000000003</v>
      </c>
      <c r="G426" s="224">
        <v>127</v>
      </c>
      <c r="H426" s="222">
        <v>25</v>
      </c>
      <c r="I426" s="222">
        <v>6</v>
      </c>
      <c r="J426" s="222">
        <v>3552</v>
      </c>
      <c r="K426" s="222" t="s">
        <v>56</v>
      </c>
      <c r="L426" s="222" t="s">
        <v>1176</v>
      </c>
      <c r="M426" s="222" t="s">
        <v>197</v>
      </c>
      <c r="N426" s="90" t="s">
        <v>197</v>
      </c>
      <c r="O426" s="222"/>
      <c r="Q426" s="208" t="str">
        <f t="shared" si="6"/>
        <v>66/6Other</v>
      </c>
      <c r="R426" s="204" t="s">
        <v>388</v>
      </c>
      <c r="S426" s="204" t="s">
        <v>343</v>
      </c>
      <c r="T426" s="205">
        <v>2.6387999999999998</v>
      </c>
      <c r="U426" s="205">
        <v>3.7964000000000002</v>
      </c>
      <c r="W426" s="252"/>
      <c r="X426" s="252"/>
      <c r="Y426" s="252"/>
      <c r="Z426" s="253"/>
      <c r="AA426" s="253"/>
      <c r="AB426" s="252"/>
      <c r="AC426" s="252"/>
      <c r="AD426" s="252"/>
      <c r="AE426" s="252"/>
      <c r="AF426" s="252"/>
      <c r="AG426" s="252"/>
      <c r="AH426" s="252"/>
      <c r="AI426" s="252"/>
      <c r="AJ426" s="252"/>
    </row>
    <row r="427" spans="2:36" ht="12.75" customHeight="1" x14ac:dyDescent="0.3">
      <c r="B427" s="222" t="s">
        <v>388</v>
      </c>
      <c r="C427" s="222" t="s">
        <v>1176</v>
      </c>
      <c r="D427" s="222" t="s">
        <v>359</v>
      </c>
      <c r="E427" s="223">
        <v>1</v>
      </c>
      <c r="F427" s="223">
        <v>1</v>
      </c>
      <c r="G427" s="224">
        <v>127</v>
      </c>
      <c r="H427" s="222">
        <v>23</v>
      </c>
      <c r="I427" s="222">
        <v>6</v>
      </c>
      <c r="J427" s="222">
        <v>3552</v>
      </c>
      <c r="K427" s="222" t="s">
        <v>56</v>
      </c>
      <c r="L427" s="222" t="s">
        <v>1176</v>
      </c>
      <c r="M427" s="222" t="s">
        <v>197</v>
      </c>
      <c r="N427" s="90" t="s">
        <v>197</v>
      </c>
      <c r="O427" s="222"/>
      <c r="Q427" s="208" t="str">
        <f t="shared" si="6"/>
        <v>66/6Petroleum</v>
      </c>
      <c r="R427" s="204" t="s">
        <v>388</v>
      </c>
      <c r="S427" s="204" t="s">
        <v>359</v>
      </c>
      <c r="T427" s="205">
        <v>2.6114999999999999</v>
      </c>
      <c r="U427" s="205">
        <v>3.7075999999999998</v>
      </c>
      <c r="W427" s="252"/>
      <c r="X427" s="252"/>
      <c r="Y427" s="252"/>
      <c r="Z427" s="253"/>
      <c r="AA427" s="253"/>
      <c r="AB427" s="252"/>
      <c r="AC427" s="252"/>
      <c r="AD427" s="252"/>
      <c r="AE427" s="252"/>
      <c r="AF427" s="252"/>
      <c r="AG427" s="252"/>
      <c r="AH427" s="252"/>
      <c r="AI427" s="252"/>
      <c r="AJ427" s="252"/>
    </row>
    <row r="428" spans="2:36" ht="12.75" customHeight="1" x14ac:dyDescent="0.3">
      <c r="B428" s="222" t="s">
        <v>388</v>
      </c>
      <c r="C428" s="222" t="s">
        <v>1176</v>
      </c>
      <c r="D428" s="222" t="s">
        <v>370</v>
      </c>
      <c r="E428" s="223">
        <v>1</v>
      </c>
      <c r="F428" s="223">
        <v>1</v>
      </c>
      <c r="G428" s="224">
        <v>127</v>
      </c>
      <c r="H428" s="222">
        <v>78</v>
      </c>
      <c r="I428" s="222">
        <v>6</v>
      </c>
      <c r="J428" s="222">
        <v>3552</v>
      </c>
      <c r="K428" s="222" t="s">
        <v>56</v>
      </c>
      <c r="L428" s="222" t="s">
        <v>1176</v>
      </c>
      <c r="M428" s="222" t="s">
        <v>197</v>
      </c>
      <c r="N428" s="90" t="s">
        <v>197</v>
      </c>
      <c r="O428" s="222"/>
      <c r="Q428" s="208" t="str">
        <f t="shared" si="6"/>
        <v>66/6Royal Mail</v>
      </c>
      <c r="R428" s="204" t="s">
        <v>388</v>
      </c>
      <c r="S428" s="204" t="s">
        <v>370</v>
      </c>
      <c r="T428" s="205">
        <v>4.3274999999999997</v>
      </c>
      <c r="U428" s="205">
        <v>6.7942999999999998</v>
      </c>
      <c r="W428" s="252"/>
      <c r="X428" s="252"/>
      <c r="Y428" s="252"/>
      <c r="Z428" s="253"/>
      <c r="AA428" s="253"/>
      <c r="AB428" s="252"/>
      <c r="AC428" s="252"/>
      <c r="AD428" s="252"/>
      <c r="AE428" s="252"/>
      <c r="AF428" s="252"/>
      <c r="AG428" s="252"/>
      <c r="AH428" s="252"/>
      <c r="AI428" s="252"/>
      <c r="AJ428" s="252"/>
    </row>
    <row r="429" spans="2:36" ht="12.75" customHeight="1" x14ac:dyDescent="0.3">
      <c r="B429" s="222" t="s">
        <v>388</v>
      </c>
      <c r="C429" s="222" t="s">
        <v>1176</v>
      </c>
      <c r="D429" s="222" t="s">
        <v>353</v>
      </c>
      <c r="E429" s="223">
        <v>1</v>
      </c>
      <c r="F429" s="223">
        <v>1</v>
      </c>
      <c r="G429" s="224">
        <v>127</v>
      </c>
      <c r="H429" s="222">
        <v>25</v>
      </c>
      <c r="I429" s="222">
        <v>6</v>
      </c>
      <c r="J429" s="222">
        <v>3552</v>
      </c>
      <c r="K429" s="222" t="s">
        <v>56</v>
      </c>
      <c r="L429" s="222" t="s">
        <v>1176</v>
      </c>
      <c r="M429" s="222" t="s">
        <v>197</v>
      </c>
      <c r="N429" s="90" t="s">
        <v>197</v>
      </c>
      <c r="O429" s="222"/>
      <c r="Q429" s="208" t="str">
        <f t="shared" si="6"/>
        <v>66/6Steel</v>
      </c>
      <c r="R429" s="204" t="s">
        <v>388</v>
      </c>
      <c r="S429" s="204" t="s">
        <v>353</v>
      </c>
      <c r="T429" s="205">
        <v>2.6387999999999998</v>
      </c>
      <c r="U429" s="205">
        <v>3.7964000000000002</v>
      </c>
      <c r="W429" s="252"/>
      <c r="X429" s="252"/>
      <c r="Y429" s="252"/>
      <c r="Z429" s="253"/>
      <c r="AA429" s="253"/>
      <c r="AB429" s="252"/>
      <c r="AC429" s="252"/>
      <c r="AD429" s="252"/>
      <c r="AE429" s="252"/>
      <c r="AF429" s="252"/>
      <c r="AG429" s="252"/>
      <c r="AH429" s="252"/>
      <c r="AI429" s="252"/>
      <c r="AJ429" s="252"/>
    </row>
    <row r="430" spans="2:36" ht="12.75" customHeight="1" x14ac:dyDescent="0.3">
      <c r="B430" s="222" t="s">
        <v>389</v>
      </c>
      <c r="C430" s="222" t="s">
        <v>1176</v>
      </c>
      <c r="D430" s="222" t="s">
        <v>374</v>
      </c>
      <c r="E430" s="223">
        <v>277382</v>
      </c>
      <c r="F430" s="223">
        <v>35227.514000000003</v>
      </c>
      <c r="G430" s="224">
        <v>127</v>
      </c>
      <c r="H430" s="222">
        <v>34</v>
      </c>
      <c r="I430" s="222">
        <v>6</v>
      </c>
      <c r="J430" s="222">
        <v>3552</v>
      </c>
      <c r="K430" s="222" t="s">
        <v>56</v>
      </c>
      <c r="L430" s="222" t="s">
        <v>1176</v>
      </c>
      <c r="M430" s="222" t="s">
        <v>197</v>
      </c>
      <c r="N430" s="90" t="s">
        <v>197</v>
      </c>
      <c r="O430" s="222"/>
      <c r="Q430" s="208" t="str">
        <f t="shared" si="6"/>
        <v>66/7Biomass</v>
      </c>
      <c r="R430" s="204" t="s">
        <v>389</v>
      </c>
      <c r="S430" s="204" t="s">
        <v>374</v>
      </c>
      <c r="T430" s="205">
        <v>2.7686999999999999</v>
      </c>
      <c r="U430" s="205">
        <v>4.2225000000000001</v>
      </c>
      <c r="W430" s="252"/>
      <c r="X430" s="252"/>
      <c r="Y430" s="252"/>
      <c r="Z430" s="253"/>
      <c r="AA430" s="253"/>
      <c r="AB430" s="252"/>
      <c r="AC430" s="252"/>
      <c r="AD430" s="252"/>
      <c r="AE430" s="252"/>
      <c r="AF430" s="252"/>
      <c r="AG430" s="252"/>
      <c r="AH430" s="252"/>
      <c r="AI430" s="252"/>
      <c r="AJ430" s="252"/>
    </row>
    <row r="431" spans="2:36" ht="12.75" customHeight="1" x14ac:dyDescent="0.3">
      <c r="B431" s="222" t="s">
        <v>389</v>
      </c>
      <c r="C431" s="222" t="s">
        <v>1176</v>
      </c>
      <c r="D431" s="222" t="s">
        <v>350</v>
      </c>
      <c r="E431" s="223">
        <v>1</v>
      </c>
      <c r="F431" s="223">
        <v>1</v>
      </c>
      <c r="G431" s="224">
        <v>127</v>
      </c>
      <c r="H431" s="222">
        <v>16</v>
      </c>
      <c r="I431" s="222">
        <v>6</v>
      </c>
      <c r="J431" s="222">
        <v>3552</v>
      </c>
      <c r="K431" s="222" t="s">
        <v>56</v>
      </c>
      <c r="L431" s="222" t="s">
        <v>1176</v>
      </c>
      <c r="M431" s="222" t="s">
        <v>197</v>
      </c>
      <c r="N431" s="90" t="s">
        <v>197</v>
      </c>
      <c r="O431" s="222"/>
      <c r="Q431" s="208" t="str">
        <f t="shared" si="6"/>
        <v>66/7Chemicals</v>
      </c>
      <c r="R431" s="204" t="s">
        <v>389</v>
      </c>
      <c r="S431" s="204" t="s">
        <v>350</v>
      </c>
      <c r="T431" s="205">
        <v>2.5213999999999999</v>
      </c>
      <c r="U431" s="205">
        <v>3.4150999999999998</v>
      </c>
      <c r="W431" s="252"/>
      <c r="X431" s="252"/>
      <c r="Y431" s="252"/>
      <c r="Z431" s="253"/>
      <c r="AA431" s="253"/>
      <c r="AB431" s="252"/>
      <c r="AC431" s="252"/>
      <c r="AD431" s="252"/>
      <c r="AE431" s="252"/>
      <c r="AF431" s="252"/>
      <c r="AG431" s="252"/>
      <c r="AH431" s="252"/>
      <c r="AI431" s="252"/>
      <c r="AJ431" s="252"/>
    </row>
    <row r="432" spans="2:36" ht="12.75" customHeight="1" x14ac:dyDescent="0.3">
      <c r="B432" s="222" t="s">
        <v>389</v>
      </c>
      <c r="C432" s="222" t="s">
        <v>1176</v>
      </c>
      <c r="D432" s="222" t="s">
        <v>347</v>
      </c>
      <c r="E432" s="223">
        <v>456976</v>
      </c>
      <c r="F432" s="223">
        <v>58035.951999999997</v>
      </c>
      <c r="G432" s="224">
        <v>127</v>
      </c>
      <c r="H432" s="222">
        <v>24</v>
      </c>
      <c r="I432" s="222">
        <v>6</v>
      </c>
      <c r="J432" s="222">
        <v>3552</v>
      </c>
      <c r="K432" s="222" t="s">
        <v>56</v>
      </c>
      <c r="L432" s="222" t="s">
        <v>1176</v>
      </c>
      <c r="M432" s="222" t="s">
        <v>197</v>
      </c>
      <c r="N432" s="90" t="s">
        <v>197</v>
      </c>
      <c r="O432" s="222"/>
      <c r="Q432" s="208" t="str">
        <f t="shared" si="6"/>
        <v>66/7Coal ESI</v>
      </c>
      <c r="R432" s="204" t="s">
        <v>389</v>
      </c>
      <c r="S432" s="204" t="s">
        <v>347</v>
      </c>
      <c r="T432" s="205">
        <v>2.5838000000000001</v>
      </c>
      <c r="U432" s="205">
        <v>3.7517</v>
      </c>
      <c r="W432" s="252"/>
      <c r="X432" s="252"/>
      <c r="Y432" s="252"/>
      <c r="Z432" s="253"/>
      <c r="AA432" s="253"/>
      <c r="AB432" s="252"/>
      <c r="AC432" s="252"/>
      <c r="AD432" s="252"/>
      <c r="AE432" s="252"/>
      <c r="AF432" s="252"/>
      <c r="AG432" s="252"/>
      <c r="AH432" s="252"/>
      <c r="AI432" s="252"/>
      <c r="AJ432" s="252"/>
    </row>
    <row r="433" spans="2:36" ht="12.75" customHeight="1" x14ac:dyDescent="0.3">
      <c r="B433" s="222" t="s">
        <v>389</v>
      </c>
      <c r="C433" s="222" t="s">
        <v>1176</v>
      </c>
      <c r="D433" s="222" t="s">
        <v>364</v>
      </c>
      <c r="E433" s="223">
        <v>1</v>
      </c>
      <c r="F433" s="223">
        <v>0</v>
      </c>
      <c r="G433" s="224">
        <v>127</v>
      </c>
      <c r="H433" s="222">
        <v>25</v>
      </c>
      <c r="I433" s="222">
        <v>6</v>
      </c>
      <c r="J433" s="222">
        <v>3552</v>
      </c>
      <c r="K433" s="222" t="s">
        <v>56</v>
      </c>
      <c r="L433" s="222" t="s">
        <v>1176</v>
      </c>
      <c r="M433" s="222" t="s">
        <v>197</v>
      </c>
      <c r="N433" s="90" t="s">
        <v>197</v>
      </c>
      <c r="O433" s="222"/>
      <c r="Q433" s="208" t="str">
        <f t="shared" si="6"/>
        <v>66/7Coal Other</v>
      </c>
      <c r="R433" s="204" t="s">
        <v>389</v>
      </c>
      <c r="S433" s="204" t="s">
        <v>364</v>
      </c>
      <c r="T433" s="205">
        <v>2.6387999999999998</v>
      </c>
      <c r="U433" s="205">
        <v>3.7964000000000002</v>
      </c>
      <c r="W433" s="252"/>
      <c r="X433" s="252"/>
      <c r="Y433" s="252"/>
      <c r="Z433" s="253"/>
      <c r="AA433" s="253"/>
      <c r="AB433" s="252"/>
      <c r="AC433" s="252"/>
      <c r="AD433" s="252"/>
      <c r="AE433" s="252"/>
      <c r="AF433" s="252"/>
      <c r="AG433" s="252"/>
      <c r="AH433" s="252"/>
      <c r="AI433" s="252"/>
      <c r="AJ433" s="252"/>
    </row>
    <row r="434" spans="2:36" ht="12.75" customHeight="1" x14ac:dyDescent="0.3">
      <c r="B434" s="222" t="s">
        <v>389</v>
      </c>
      <c r="C434" s="222" t="s">
        <v>1176</v>
      </c>
      <c r="D434" s="222" t="s">
        <v>345</v>
      </c>
      <c r="E434" s="223">
        <v>563971</v>
      </c>
      <c r="F434" s="223">
        <v>71624.316999999995</v>
      </c>
      <c r="G434" s="224">
        <v>127</v>
      </c>
      <c r="H434" s="222">
        <v>29</v>
      </c>
      <c r="I434" s="222">
        <v>6</v>
      </c>
      <c r="J434" s="222">
        <v>3552</v>
      </c>
      <c r="K434" s="222" t="s">
        <v>56</v>
      </c>
      <c r="L434" s="222" t="s">
        <v>1176</v>
      </c>
      <c r="M434" s="222" t="s">
        <v>197</v>
      </c>
      <c r="N434" s="90" t="s">
        <v>197</v>
      </c>
      <c r="O434" s="222"/>
      <c r="Q434" s="208" t="str">
        <f t="shared" si="6"/>
        <v>66/7Construction Materials</v>
      </c>
      <c r="R434" s="204" t="s">
        <v>389</v>
      </c>
      <c r="S434" s="204" t="s">
        <v>345</v>
      </c>
      <c r="T434" s="205">
        <v>2.6951000000000001</v>
      </c>
      <c r="U434" s="205">
        <v>3.9807000000000001</v>
      </c>
      <c r="W434" s="252"/>
      <c r="X434" s="252"/>
      <c r="Y434" s="252"/>
      <c r="Z434" s="253"/>
      <c r="AA434" s="253"/>
      <c r="AB434" s="252"/>
      <c r="AC434" s="252"/>
      <c r="AD434" s="252"/>
      <c r="AE434" s="252"/>
      <c r="AF434" s="252"/>
      <c r="AG434" s="252"/>
      <c r="AH434" s="252"/>
      <c r="AI434" s="252"/>
      <c r="AJ434" s="252"/>
    </row>
    <row r="435" spans="2:36" ht="12.75" customHeight="1" x14ac:dyDescent="0.3">
      <c r="B435" s="222" t="s">
        <v>389</v>
      </c>
      <c r="C435" s="222" t="s">
        <v>1176</v>
      </c>
      <c r="D435" s="222" t="s">
        <v>355</v>
      </c>
      <c r="E435" s="223">
        <v>38595</v>
      </c>
      <c r="F435" s="223">
        <v>4901.5650000000005</v>
      </c>
      <c r="G435" s="224">
        <v>127</v>
      </c>
      <c r="H435" s="222">
        <v>25</v>
      </c>
      <c r="I435" s="222">
        <v>6</v>
      </c>
      <c r="J435" s="222">
        <v>3552</v>
      </c>
      <c r="K435" s="222" t="s">
        <v>56</v>
      </c>
      <c r="L435" s="222" t="s">
        <v>1176</v>
      </c>
      <c r="M435" s="222" t="s">
        <v>197</v>
      </c>
      <c r="N435" s="90" t="s">
        <v>197</v>
      </c>
      <c r="O435" s="222"/>
      <c r="Q435" s="208" t="str">
        <f t="shared" si="6"/>
        <v>66/7Domestic Automotive</v>
      </c>
      <c r="R435" s="204" t="s">
        <v>389</v>
      </c>
      <c r="S435" s="204" t="s">
        <v>355</v>
      </c>
      <c r="T435" s="205">
        <v>2.8706</v>
      </c>
      <c r="U435" s="205">
        <v>3.7964000000000002</v>
      </c>
      <c r="W435" s="252"/>
      <c r="X435" s="252"/>
      <c r="Y435" s="252"/>
      <c r="Z435" s="253"/>
      <c r="AA435" s="253"/>
      <c r="AB435" s="252"/>
      <c r="AC435" s="252"/>
      <c r="AD435" s="252"/>
      <c r="AE435" s="252"/>
      <c r="AF435" s="252"/>
      <c r="AG435" s="252"/>
      <c r="AH435" s="252"/>
      <c r="AI435" s="252"/>
      <c r="AJ435" s="252"/>
    </row>
    <row r="436" spans="2:36" ht="12.75" customHeight="1" x14ac:dyDescent="0.3">
      <c r="B436" s="222" t="s">
        <v>389</v>
      </c>
      <c r="C436" s="222" t="s">
        <v>1176</v>
      </c>
      <c r="D436" s="222" t="s">
        <v>351</v>
      </c>
      <c r="E436" s="223">
        <v>806477</v>
      </c>
      <c r="F436" s="223">
        <v>102422.579</v>
      </c>
      <c r="G436" s="224">
        <v>127</v>
      </c>
      <c r="H436" s="222">
        <v>33</v>
      </c>
      <c r="I436" s="222">
        <v>6</v>
      </c>
      <c r="J436" s="222">
        <v>3552</v>
      </c>
      <c r="K436" s="222" t="s">
        <v>56</v>
      </c>
      <c r="L436" s="222" t="s">
        <v>1176</v>
      </c>
      <c r="M436" s="222" t="s">
        <v>197</v>
      </c>
      <c r="N436" s="90" t="s">
        <v>197</v>
      </c>
      <c r="O436" s="222"/>
      <c r="Q436" s="208" t="str">
        <f t="shared" si="6"/>
        <v>66/7Domestic Intermodal</v>
      </c>
      <c r="R436" s="204" t="s">
        <v>389</v>
      </c>
      <c r="S436" s="204" t="s">
        <v>351</v>
      </c>
      <c r="T436" s="205">
        <v>2.9855</v>
      </c>
      <c r="U436" s="205">
        <v>4.1731999999999996</v>
      </c>
      <c r="W436" s="252"/>
      <c r="X436" s="252"/>
      <c r="Y436" s="252"/>
      <c r="Z436" s="253"/>
      <c r="AA436" s="253"/>
      <c r="AB436" s="252"/>
      <c r="AC436" s="252"/>
      <c r="AD436" s="252"/>
      <c r="AE436" s="252"/>
      <c r="AF436" s="252"/>
      <c r="AG436" s="252"/>
      <c r="AH436" s="252"/>
      <c r="AI436" s="252"/>
      <c r="AJ436" s="252"/>
    </row>
    <row r="437" spans="2:36" ht="12.75" customHeight="1" x14ac:dyDescent="0.3">
      <c r="B437" s="222" t="s">
        <v>389</v>
      </c>
      <c r="C437" s="222" t="s">
        <v>1176</v>
      </c>
      <c r="D437" s="222" t="s">
        <v>371</v>
      </c>
      <c r="E437" s="223">
        <v>2468</v>
      </c>
      <c r="F437" s="223">
        <v>313.43600000000004</v>
      </c>
      <c r="G437" s="224">
        <v>127</v>
      </c>
      <c r="H437" s="222">
        <v>24</v>
      </c>
      <c r="I437" s="222">
        <v>6</v>
      </c>
      <c r="J437" s="222">
        <v>3552</v>
      </c>
      <c r="K437" s="222" t="s">
        <v>56</v>
      </c>
      <c r="L437" s="222" t="s">
        <v>1176</v>
      </c>
      <c r="M437" s="222" t="s">
        <v>197</v>
      </c>
      <c r="N437" s="90" t="s">
        <v>197</v>
      </c>
      <c r="O437" s="222"/>
      <c r="Q437" s="208" t="str">
        <f t="shared" si="6"/>
        <v>66/7Domestic Waste</v>
      </c>
      <c r="R437" s="204" t="s">
        <v>389</v>
      </c>
      <c r="S437" s="204" t="s">
        <v>371</v>
      </c>
      <c r="T437" s="205">
        <v>2.8161</v>
      </c>
      <c r="U437" s="205">
        <v>3.7517</v>
      </c>
      <c r="W437" s="252"/>
      <c r="X437" s="252"/>
      <c r="Y437" s="252"/>
      <c r="Z437" s="253"/>
      <c r="AA437" s="253"/>
      <c r="AB437" s="252"/>
      <c r="AC437" s="252"/>
      <c r="AD437" s="252"/>
      <c r="AE437" s="252"/>
      <c r="AF437" s="252"/>
      <c r="AG437" s="252"/>
      <c r="AH437" s="252"/>
      <c r="AI437" s="252"/>
      <c r="AJ437" s="252"/>
    </row>
    <row r="438" spans="2:36" ht="12.75" customHeight="1" x14ac:dyDescent="0.3">
      <c r="B438" s="222" t="s">
        <v>389</v>
      </c>
      <c r="C438" s="222" t="s">
        <v>1176</v>
      </c>
      <c r="D438" s="222" t="s">
        <v>356</v>
      </c>
      <c r="E438" s="223">
        <v>1</v>
      </c>
      <c r="F438" s="223">
        <v>1</v>
      </c>
      <c r="G438" s="224">
        <v>127</v>
      </c>
      <c r="H438" s="222">
        <v>27</v>
      </c>
      <c r="I438" s="222">
        <v>6</v>
      </c>
      <c r="J438" s="222">
        <v>3552</v>
      </c>
      <c r="K438" s="222" t="s">
        <v>56</v>
      </c>
      <c r="L438" s="222" t="s">
        <v>1176</v>
      </c>
      <c r="M438" s="222" t="s">
        <v>197</v>
      </c>
      <c r="N438" s="90" t="s">
        <v>197</v>
      </c>
      <c r="O438" s="222"/>
      <c r="Q438" s="208" t="str">
        <f t="shared" si="6"/>
        <v>66/7Enterprise</v>
      </c>
      <c r="R438" s="204" t="s">
        <v>389</v>
      </c>
      <c r="S438" s="204" t="s">
        <v>356</v>
      </c>
      <c r="T438" s="205">
        <v>2.8576999999999999</v>
      </c>
      <c r="U438" s="205">
        <v>3.8875000000000002</v>
      </c>
      <c r="W438" s="252"/>
      <c r="X438" s="252"/>
      <c r="Y438" s="252"/>
      <c r="Z438" s="253"/>
      <c r="AA438" s="253"/>
      <c r="AB438" s="252"/>
      <c r="AC438" s="252"/>
      <c r="AD438" s="252"/>
      <c r="AE438" s="252"/>
      <c r="AF438" s="252"/>
      <c r="AG438" s="252"/>
      <c r="AH438" s="252"/>
      <c r="AI438" s="252"/>
      <c r="AJ438" s="252"/>
    </row>
    <row r="439" spans="2:36" ht="12.75" customHeight="1" x14ac:dyDescent="0.3">
      <c r="B439" s="222" t="s">
        <v>389</v>
      </c>
      <c r="C439" s="222" t="s">
        <v>1176</v>
      </c>
      <c r="D439" s="222" t="s">
        <v>367</v>
      </c>
      <c r="E439" s="223">
        <v>1</v>
      </c>
      <c r="F439" s="223">
        <v>1</v>
      </c>
      <c r="G439" s="224">
        <v>127</v>
      </c>
      <c r="H439" s="222">
        <v>31</v>
      </c>
      <c r="I439" s="222">
        <v>6</v>
      </c>
      <c r="J439" s="222">
        <v>3552</v>
      </c>
      <c r="K439" s="222" t="s">
        <v>56</v>
      </c>
      <c r="L439" s="222" t="s">
        <v>1176</v>
      </c>
      <c r="M439" s="222" t="s">
        <v>197</v>
      </c>
      <c r="N439" s="90" t="s">
        <v>197</v>
      </c>
      <c r="O439" s="222"/>
      <c r="Q439" s="208" t="str">
        <f t="shared" si="6"/>
        <v>66/7European Automotive</v>
      </c>
      <c r="R439" s="204" t="s">
        <v>389</v>
      </c>
      <c r="S439" s="204" t="s">
        <v>367</v>
      </c>
      <c r="T439" s="205">
        <v>2.9559000000000002</v>
      </c>
      <c r="U439" s="205">
        <v>4.0759999999999996</v>
      </c>
      <c r="W439" s="252"/>
      <c r="X439" s="252"/>
      <c r="Y439" s="252"/>
      <c r="Z439" s="253"/>
      <c r="AA439" s="253"/>
      <c r="AB439" s="252"/>
      <c r="AC439" s="252"/>
      <c r="AD439" s="252"/>
      <c r="AE439" s="252"/>
      <c r="AF439" s="252"/>
      <c r="AG439" s="252"/>
      <c r="AH439" s="252"/>
      <c r="AI439" s="252"/>
      <c r="AJ439" s="252"/>
    </row>
    <row r="440" spans="2:36" ht="12.75" customHeight="1" x14ac:dyDescent="0.3">
      <c r="B440" s="222" t="s">
        <v>389</v>
      </c>
      <c r="C440" s="222" t="s">
        <v>1176</v>
      </c>
      <c r="D440" s="222" t="s">
        <v>372</v>
      </c>
      <c r="E440" s="223">
        <v>1</v>
      </c>
      <c r="F440" s="223">
        <v>1</v>
      </c>
      <c r="G440" s="224">
        <v>127</v>
      </c>
      <c r="H440" s="222">
        <v>31</v>
      </c>
      <c r="I440" s="222">
        <v>6</v>
      </c>
      <c r="J440" s="222">
        <v>3552</v>
      </c>
      <c r="K440" s="222" t="s">
        <v>56</v>
      </c>
      <c r="L440" s="222" t="s">
        <v>1176</v>
      </c>
      <c r="M440" s="222" t="s">
        <v>197</v>
      </c>
      <c r="N440" s="90" t="s">
        <v>197</v>
      </c>
      <c r="O440" s="222"/>
      <c r="Q440" s="208" t="str">
        <f t="shared" si="6"/>
        <v>66/7European Conventional</v>
      </c>
      <c r="R440" s="204" t="s">
        <v>389</v>
      </c>
      <c r="S440" s="204" t="s">
        <v>372</v>
      </c>
      <c r="T440" s="205">
        <v>2.9150999999999998</v>
      </c>
      <c r="U440" s="205">
        <v>4.0759999999999996</v>
      </c>
      <c r="W440" s="252"/>
      <c r="X440" s="252"/>
      <c r="Y440" s="252"/>
      <c r="Z440" s="253"/>
      <c r="AA440" s="253"/>
      <c r="AB440" s="252"/>
      <c r="AC440" s="252"/>
      <c r="AD440" s="252"/>
      <c r="AE440" s="252"/>
      <c r="AF440" s="252"/>
      <c r="AG440" s="252"/>
      <c r="AH440" s="252"/>
      <c r="AI440" s="252"/>
      <c r="AJ440" s="252"/>
    </row>
    <row r="441" spans="2:36" ht="12.75" customHeight="1" x14ac:dyDescent="0.3">
      <c r="B441" s="222" t="s">
        <v>389</v>
      </c>
      <c r="C441" s="222" t="s">
        <v>1176</v>
      </c>
      <c r="D441" s="222" t="s">
        <v>368</v>
      </c>
      <c r="E441" s="223">
        <v>9</v>
      </c>
      <c r="F441" s="223">
        <v>1.143</v>
      </c>
      <c r="G441" s="224">
        <v>127</v>
      </c>
      <c r="H441" s="222">
        <v>38</v>
      </c>
      <c r="I441" s="222">
        <v>6</v>
      </c>
      <c r="J441" s="222">
        <v>3552</v>
      </c>
      <c r="K441" s="222" t="s">
        <v>56</v>
      </c>
      <c r="L441" s="222" t="s">
        <v>1176</v>
      </c>
      <c r="M441" s="222" t="s">
        <v>197</v>
      </c>
      <c r="N441" s="90" t="s">
        <v>197</v>
      </c>
      <c r="O441" s="222"/>
      <c r="Q441" s="208" t="str">
        <f t="shared" si="6"/>
        <v>66/7European Intermodal</v>
      </c>
      <c r="R441" s="204" t="s">
        <v>389</v>
      </c>
      <c r="S441" s="204" t="s">
        <v>368</v>
      </c>
      <c r="T441" s="205">
        <v>3.0617999999999999</v>
      </c>
      <c r="U441" s="205">
        <v>4.4245000000000001</v>
      </c>
      <c r="W441" s="252"/>
      <c r="X441" s="252"/>
      <c r="Y441" s="252"/>
      <c r="Z441" s="253"/>
      <c r="AA441" s="253"/>
      <c r="AB441" s="252"/>
      <c r="AC441" s="252"/>
      <c r="AD441" s="252"/>
      <c r="AE441" s="252"/>
      <c r="AF441" s="252"/>
      <c r="AG441" s="252"/>
      <c r="AH441" s="252"/>
      <c r="AI441" s="252"/>
      <c r="AJ441" s="252"/>
    </row>
    <row r="442" spans="2:36" ht="12.75" customHeight="1" x14ac:dyDescent="0.3">
      <c r="B442" s="222" t="s">
        <v>389</v>
      </c>
      <c r="C442" s="222" t="s">
        <v>1176</v>
      </c>
      <c r="D442" s="222" t="s">
        <v>373</v>
      </c>
      <c r="E442" s="223">
        <v>1</v>
      </c>
      <c r="F442" s="223">
        <v>1</v>
      </c>
      <c r="G442" s="224">
        <v>127</v>
      </c>
      <c r="H442" s="222">
        <v>30</v>
      </c>
      <c r="I442" s="222">
        <v>6</v>
      </c>
      <c r="J442" s="222">
        <v>3552</v>
      </c>
      <c r="K442" s="222" t="s">
        <v>56</v>
      </c>
      <c r="L442" s="222" t="s">
        <v>1176</v>
      </c>
      <c r="M442" s="222" t="s">
        <v>197</v>
      </c>
      <c r="N442" s="90" t="s">
        <v>197</v>
      </c>
      <c r="O442" s="222"/>
      <c r="Q442" s="208" t="str">
        <f t="shared" si="6"/>
        <v>66/7General Merchandise</v>
      </c>
      <c r="R442" s="204" t="s">
        <v>389</v>
      </c>
      <c r="S442" s="204" t="s">
        <v>373</v>
      </c>
      <c r="T442" s="205">
        <v>2.9005999999999998</v>
      </c>
      <c r="U442" s="205">
        <v>4.0281000000000002</v>
      </c>
      <c r="W442" s="252"/>
      <c r="X442" s="252"/>
      <c r="Y442" s="252"/>
      <c r="Z442" s="253"/>
      <c r="AA442" s="253"/>
      <c r="AB442" s="252"/>
      <c r="AC442" s="252"/>
      <c r="AD442" s="252"/>
      <c r="AE442" s="252"/>
      <c r="AF442" s="252"/>
      <c r="AG442" s="252"/>
      <c r="AH442" s="252"/>
      <c r="AI442" s="252"/>
      <c r="AJ442" s="252"/>
    </row>
    <row r="443" spans="2:36" ht="12.75" customHeight="1" x14ac:dyDescent="0.3">
      <c r="B443" s="222" t="s">
        <v>389</v>
      </c>
      <c r="C443" s="222" t="s">
        <v>1176</v>
      </c>
      <c r="D443" s="222" t="s">
        <v>348</v>
      </c>
      <c r="E443" s="223">
        <v>101565</v>
      </c>
      <c r="F443" s="223">
        <v>12898.755000000001</v>
      </c>
      <c r="G443" s="224">
        <v>127</v>
      </c>
      <c r="H443" s="222">
        <v>18</v>
      </c>
      <c r="I443" s="222">
        <v>6</v>
      </c>
      <c r="J443" s="222">
        <v>3552</v>
      </c>
      <c r="K443" s="222" t="s">
        <v>56</v>
      </c>
      <c r="L443" s="222" t="s">
        <v>1176</v>
      </c>
      <c r="M443" s="222" t="s">
        <v>197</v>
      </c>
      <c r="N443" s="90" t="s">
        <v>197</v>
      </c>
      <c r="O443" s="222"/>
      <c r="Q443" s="208" t="str">
        <f t="shared" si="6"/>
        <v>66/7Industrial Minerals</v>
      </c>
      <c r="R443" s="204" t="s">
        <v>389</v>
      </c>
      <c r="S443" s="204" t="s">
        <v>348</v>
      </c>
      <c r="T443" s="205">
        <v>2.5463</v>
      </c>
      <c r="U443" s="205">
        <v>3.4954999999999998</v>
      </c>
      <c r="W443" s="252"/>
      <c r="X443" s="252"/>
      <c r="Y443" s="252"/>
      <c r="Z443" s="253"/>
      <c r="AA443" s="253"/>
      <c r="AB443" s="252"/>
      <c r="AC443" s="252"/>
      <c r="AD443" s="252"/>
      <c r="AE443" s="252"/>
      <c r="AF443" s="252"/>
      <c r="AG443" s="252"/>
      <c r="AH443" s="252"/>
      <c r="AI443" s="252"/>
      <c r="AJ443" s="252"/>
    </row>
    <row r="444" spans="2:36" ht="12.75" customHeight="1" x14ac:dyDescent="0.3">
      <c r="B444" s="222" t="s">
        <v>389</v>
      </c>
      <c r="C444" s="222" t="s">
        <v>1176</v>
      </c>
      <c r="D444" s="222" t="s">
        <v>369</v>
      </c>
      <c r="E444" s="223">
        <v>1</v>
      </c>
      <c r="F444" s="223">
        <v>1</v>
      </c>
      <c r="G444" s="224">
        <v>127</v>
      </c>
      <c r="H444" s="222">
        <v>25</v>
      </c>
      <c r="I444" s="222">
        <v>6</v>
      </c>
      <c r="J444" s="222">
        <v>3552</v>
      </c>
      <c r="K444" s="222" t="s">
        <v>56</v>
      </c>
      <c r="L444" s="222" t="s">
        <v>1176</v>
      </c>
      <c r="M444" s="222" t="s">
        <v>197</v>
      </c>
      <c r="N444" s="90" t="s">
        <v>197</v>
      </c>
      <c r="O444" s="222"/>
      <c r="Q444" s="208" t="str">
        <f t="shared" si="6"/>
        <v>66/7Iron Ore</v>
      </c>
      <c r="R444" s="204" t="s">
        <v>389</v>
      </c>
      <c r="S444" s="204" t="s">
        <v>369</v>
      </c>
      <c r="T444" s="205">
        <v>2.5975999999999999</v>
      </c>
      <c r="U444" s="205">
        <v>3.7964000000000002</v>
      </c>
      <c r="W444" s="252"/>
      <c r="X444" s="252"/>
      <c r="Y444" s="252"/>
      <c r="Z444" s="253"/>
      <c r="AA444" s="253"/>
      <c r="AB444" s="252"/>
      <c r="AC444" s="252"/>
      <c r="AD444" s="252"/>
      <c r="AE444" s="252"/>
      <c r="AF444" s="252"/>
      <c r="AG444" s="252"/>
      <c r="AH444" s="252"/>
      <c r="AI444" s="252"/>
      <c r="AJ444" s="252"/>
    </row>
    <row r="445" spans="2:36" ht="12.75" customHeight="1" x14ac:dyDescent="0.3">
      <c r="B445" s="222" t="s">
        <v>389</v>
      </c>
      <c r="C445" s="222" t="s">
        <v>1176</v>
      </c>
      <c r="D445" s="222" t="s">
        <v>352</v>
      </c>
      <c r="E445" s="223">
        <v>1</v>
      </c>
      <c r="F445" s="223">
        <v>1</v>
      </c>
      <c r="G445" s="224">
        <v>127</v>
      </c>
      <c r="H445" s="222">
        <v>78</v>
      </c>
      <c r="I445" s="222">
        <v>6</v>
      </c>
      <c r="J445" s="222">
        <v>3552</v>
      </c>
      <c r="K445" s="222" t="s">
        <v>56</v>
      </c>
      <c r="L445" s="222" t="s">
        <v>1176</v>
      </c>
      <c r="M445" s="222" t="s">
        <v>197</v>
      </c>
      <c r="N445" s="90" t="s">
        <v>197</v>
      </c>
      <c r="O445" s="222"/>
      <c r="Q445" s="208" t="str">
        <f t="shared" si="6"/>
        <v>66/7Mail and Premium Logistics</v>
      </c>
      <c r="R445" s="204" t="s">
        <v>389</v>
      </c>
      <c r="S445" s="204" t="s">
        <v>352</v>
      </c>
      <c r="T445" s="205">
        <v>4.3274999999999997</v>
      </c>
      <c r="U445" s="205">
        <v>6.7942999999999998</v>
      </c>
      <c r="W445" s="252"/>
      <c r="X445" s="252"/>
      <c r="Y445" s="252"/>
      <c r="Z445" s="253"/>
      <c r="AA445" s="253"/>
      <c r="AB445" s="252"/>
      <c r="AC445" s="252"/>
      <c r="AD445" s="252"/>
      <c r="AE445" s="252"/>
      <c r="AF445" s="252"/>
      <c r="AG445" s="252"/>
      <c r="AH445" s="252"/>
      <c r="AI445" s="252"/>
      <c r="AJ445" s="252"/>
    </row>
    <row r="446" spans="2:36" ht="12.75" customHeight="1" x14ac:dyDescent="0.3">
      <c r="B446" s="222" t="s">
        <v>389</v>
      </c>
      <c r="C446" s="222" t="s">
        <v>1176</v>
      </c>
      <c r="D446" s="222" t="s">
        <v>343</v>
      </c>
      <c r="E446" s="223">
        <v>71169</v>
      </c>
      <c r="F446" s="223">
        <v>9038.4629999999997</v>
      </c>
      <c r="G446" s="224">
        <v>127</v>
      </c>
      <c r="H446" s="222">
        <v>25</v>
      </c>
      <c r="I446" s="222">
        <v>6</v>
      </c>
      <c r="J446" s="222">
        <v>3552</v>
      </c>
      <c r="K446" s="222" t="s">
        <v>56</v>
      </c>
      <c r="L446" s="222" t="s">
        <v>1176</v>
      </c>
      <c r="M446" s="222" t="s">
        <v>197</v>
      </c>
      <c r="N446" s="90" t="s">
        <v>197</v>
      </c>
      <c r="O446" s="222"/>
      <c r="Q446" s="208" t="str">
        <f t="shared" si="6"/>
        <v>66/7Other</v>
      </c>
      <c r="R446" s="204" t="s">
        <v>389</v>
      </c>
      <c r="S446" s="204" t="s">
        <v>343</v>
      </c>
      <c r="T446" s="205">
        <v>2.6387999999999998</v>
      </c>
      <c r="U446" s="205">
        <v>3.7964000000000002</v>
      </c>
      <c r="W446" s="252"/>
      <c r="X446" s="252"/>
      <c r="Y446" s="252"/>
      <c r="Z446" s="253"/>
      <c r="AA446" s="253"/>
      <c r="AB446" s="252"/>
      <c r="AC446" s="252"/>
      <c r="AD446" s="252"/>
      <c r="AE446" s="252"/>
      <c r="AF446" s="252"/>
      <c r="AG446" s="252"/>
      <c r="AH446" s="252"/>
      <c r="AI446" s="252"/>
      <c r="AJ446" s="252"/>
    </row>
    <row r="447" spans="2:36" ht="12.75" customHeight="1" x14ac:dyDescent="0.3">
      <c r="B447" s="222" t="s">
        <v>389</v>
      </c>
      <c r="C447" s="222" t="s">
        <v>1176</v>
      </c>
      <c r="D447" s="222" t="s">
        <v>359</v>
      </c>
      <c r="E447" s="223">
        <v>64914</v>
      </c>
      <c r="F447" s="223">
        <v>8244.0779999999995</v>
      </c>
      <c r="G447" s="224">
        <v>127</v>
      </c>
      <c r="H447" s="222">
        <v>23</v>
      </c>
      <c r="I447" s="222">
        <v>6</v>
      </c>
      <c r="J447" s="222">
        <v>3552</v>
      </c>
      <c r="K447" s="222" t="s">
        <v>56</v>
      </c>
      <c r="L447" s="222" t="s">
        <v>1176</v>
      </c>
      <c r="M447" s="222" t="s">
        <v>197</v>
      </c>
      <c r="N447" s="90" t="s">
        <v>197</v>
      </c>
      <c r="O447" s="222"/>
      <c r="Q447" s="208" t="str">
        <f t="shared" si="6"/>
        <v>66/7Petroleum</v>
      </c>
      <c r="R447" s="204" t="s">
        <v>389</v>
      </c>
      <c r="S447" s="204" t="s">
        <v>359</v>
      </c>
      <c r="T447" s="205">
        <v>2.6114999999999999</v>
      </c>
      <c r="U447" s="205">
        <v>3.7075999999999998</v>
      </c>
      <c r="W447" s="252"/>
      <c r="X447" s="252"/>
      <c r="Y447" s="252"/>
      <c r="Z447" s="253"/>
      <c r="AA447" s="253"/>
      <c r="AB447" s="252"/>
      <c r="AC447" s="252"/>
      <c r="AD447" s="252"/>
      <c r="AE447" s="252"/>
      <c r="AF447" s="252"/>
      <c r="AG447" s="252"/>
      <c r="AH447" s="252"/>
      <c r="AI447" s="252"/>
      <c r="AJ447" s="252"/>
    </row>
    <row r="448" spans="2:36" ht="12.75" customHeight="1" x14ac:dyDescent="0.3">
      <c r="B448" s="222" t="s">
        <v>389</v>
      </c>
      <c r="C448" s="222" t="s">
        <v>1176</v>
      </c>
      <c r="D448" s="222" t="s">
        <v>370</v>
      </c>
      <c r="E448" s="223">
        <v>1</v>
      </c>
      <c r="F448" s="223">
        <v>1</v>
      </c>
      <c r="G448" s="224">
        <v>127</v>
      </c>
      <c r="H448" s="222">
        <v>78</v>
      </c>
      <c r="I448" s="222">
        <v>6</v>
      </c>
      <c r="J448" s="222">
        <v>3552</v>
      </c>
      <c r="K448" s="222" t="s">
        <v>56</v>
      </c>
      <c r="L448" s="222" t="s">
        <v>1176</v>
      </c>
      <c r="M448" s="222" t="s">
        <v>197</v>
      </c>
      <c r="N448" s="90" t="s">
        <v>197</v>
      </c>
      <c r="O448" s="222"/>
      <c r="Q448" s="208" t="str">
        <f t="shared" si="6"/>
        <v>66/7Royal Mail</v>
      </c>
      <c r="R448" s="204" t="s">
        <v>389</v>
      </c>
      <c r="S448" s="204" t="s">
        <v>370</v>
      </c>
      <c r="T448" s="205">
        <v>4.3274999999999997</v>
      </c>
      <c r="U448" s="205">
        <v>6.7942999999999998</v>
      </c>
      <c r="W448" s="252"/>
      <c r="X448" s="252"/>
      <c r="Y448" s="252"/>
      <c r="Z448" s="253"/>
      <c r="AA448" s="253"/>
      <c r="AB448" s="252"/>
      <c r="AC448" s="252"/>
      <c r="AD448" s="252"/>
      <c r="AE448" s="252"/>
      <c r="AF448" s="252"/>
      <c r="AG448" s="252"/>
      <c r="AH448" s="252"/>
      <c r="AI448" s="252"/>
      <c r="AJ448" s="252"/>
    </row>
    <row r="449" spans="2:36" ht="12.75" customHeight="1" x14ac:dyDescent="0.3">
      <c r="B449" s="222" t="s">
        <v>389</v>
      </c>
      <c r="C449" s="222" t="s">
        <v>1176</v>
      </c>
      <c r="D449" s="222" t="s">
        <v>353</v>
      </c>
      <c r="E449" s="223">
        <v>162</v>
      </c>
      <c r="F449" s="223">
        <v>20.574000000000002</v>
      </c>
      <c r="G449" s="224">
        <v>127</v>
      </c>
      <c r="H449" s="222">
        <v>25</v>
      </c>
      <c r="I449" s="222">
        <v>6</v>
      </c>
      <c r="J449" s="222">
        <v>3552</v>
      </c>
      <c r="K449" s="222" t="s">
        <v>56</v>
      </c>
      <c r="L449" s="222" t="s">
        <v>1176</v>
      </c>
      <c r="M449" s="222" t="s">
        <v>197</v>
      </c>
      <c r="N449" s="90" t="s">
        <v>197</v>
      </c>
      <c r="O449" s="222"/>
      <c r="Q449" s="208" t="str">
        <f t="shared" si="6"/>
        <v>66/7Steel</v>
      </c>
      <c r="R449" s="204" t="s">
        <v>389</v>
      </c>
      <c r="S449" s="204" t="s">
        <v>353</v>
      </c>
      <c r="T449" s="205">
        <v>2.6387999999999998</v>
      </c>
      <c r="U449" s="205">
        <v>3.7964000000000002</v>
      </c>
      <c r="W449" s="252"/>
      <c r="X449" s="252"/>
      <c r="Y449" s="252"/>
      <c r="Z449" s="253"/>
      <c r="AA449" s="253"/>
      <c r="AB449" s="252"/>
      <c r="AC449" s="252"/>
      <c r="AD449" s="252"/>
      <c r="AE449" s="252"/>
      <c r="AF449" s="252"/>
      <c r="AG449" s="252"/>
      <c r="AH449" s="252"/>
      <c r="AI449" s="252"/>
      <c r="AJ449" s="252"/>
    </row>
    <row r="450" spans="2:36" ht="12.75" customHeight="1" x14ac:dyDescent="0.3">
      <c r="B450" s="222" t="s">
        <v>390</v>
      </c>
      <c r="C450" s="222" t="s">
        <v>1176</v>
      </c>
      <c r="D450" s="222" t="s">
        <v>374</v>
      </c>
      <c r="E450" s="223">
        <v>41863</v>
      </c>
      <c r="F450" s="223">
        <v>5316.6010000000006</v>
      </c>
      <c r="G450" s="224">
        <v>127</v>
      </c>
      <c r="H450" s="222">
        <v>34</v>
      </c>
      <c r="I450" s="222">
        <v>6</v>
      </c>
      <c r="J450" s="222">
        <v>3552</v>
      </c>
      <c r="K450" s="222" t="s">
        <v>56</v>
      </c>
      <c r="L450" s="222" t="s">
        <v>1176</v>
      </c>
      <c r="M450" s="222" t="s">
        <v>197</v>
      </c>
      <c r="N450" s="90" t="s">
        <v>197</v>
      </c>
      <c r="O450" s="222"/>
      <c r="Q450" s="208" t="str">
        <f t="shared" si="6"/>
        <v>66/8Biomass</v>
      </c>
      <c r="R450" s="204" t="s">
        <v>390</v>
      </c>
      <c r="S450" s="204" t="s">
        <v>374</v>
      </c>
      <c r="T450" s="205">
        <v>2.7679</v>
      </c>
      <c r="U450" s="205">
        <v>4.2225000000000001</v>
      </c>
      <c r="W450" s="252"/>
      <c r="X450" s="252"/>
      <c r="Y450" s="252"/>
      <c r="Z450" s="253"/>
      <c r="AA450" s="253"/>
      <c r="AB450" s="252"/>
      <c r="AC450" s="252"/>
      <c r="AD450" s="252"/>
      <c r="AE450" s="252"/>
      <c r="AF450" s="252"/>
      <c r="AG450" s="252"/>
      <c r="AH450" s="252"/>
      <c r="AI450" s="252"/>
      <c r="AJ450" s="252"/>
    </row>
    <row r="451" spans="2:36" ht="12.75" customHeight="1" x14ac:dyDescent="0.3">
      <c r="B451" s="222" t="s">
        <v>390</v>
      </c>
      <c r="C451" s="222" t="s">
        <v>1176</v>
      </c>
      <c r="D451" s="222" t="s">
        <v>350</v>
      </c>
      <c r="E451" s="223">
        <v>1</v>
      </c>
      <c r="F451" s="223">
        <v>1</v>
      </c>
      <c r="G451" s="224">
        <v>127</v>
      </c>
      <c r="H451" s="222">
        <v>16</v>
      </c>
      <c r="I451" s="222">
        <v>6</v>
      </c>
      <c r="J451" s="222">
        <v>3552</v>
      </c>
      <c r="K451" s="222" t="s">
        <v>56</v>
      </c>
      <c r="L451" s="222" t="s">
        <v>1176</v>
      </c>
      <c r="M451" s="222" t="s">
        <v>197</v>
      </c>
      <c r="N451" s="90" t="s">
        <v>197</v>
      </c>
      <c r="O451" s="222"/>
      <c r="Q451" s="208" t="str">
        <f t="shared" si="6"/>
        <v>66/8Chemicals</v>
      </c>
      <c r="R451" s="204" t="s">
        <v>390</v>
      </c>
      <c r="S451" s="204" t="s">
        <v>350</v>
      </c>
      <c r="T451" s="205">
        <v>2.5206</v>
      </c>
      <c r="U451" s="205">
        <v>3.4150999999999998</v>
      </c>
      <c r="W451" s="252"/>
      <c r="X451" s="252"/>
      <c r="Y451" s="252"/>
      <c r="Z451" s="253"/>
      <c r="AA451" s="253"/>
      <c r="AB451" s="252"/>
      <c r="AC451" s="252"/>
      <c r="AD451" s="252"/>
      <c r="AE451" s="252"/>
      <c r="AF451" s="252"/>
      <c r="AG451" s="252"/>
      <c r="AH451" s="252"/>
      <c r="AI451" s="252"/>
      <c r="AJ451" s="252"/>
    </row>
    <row r="452" spans="2:36" ht="12.75" customHeight="1" x14ac:dyDescent="0.3">
      <c r="B452" s="222" t="s">
        <v>390</v>
      </c>
      <c r="C452" s="222" t="s">
        <v>1176</v>
      </c>
      <c r="D452" s="222" t="s">
        <v>347</v>
      </c>
      <c r="E452" s="223">
        <v>41346</v>
      </c>
      <c r="F452" s="223">
        <v>5250.942</v>
      </c>
      <c r="G452" s="224">
        <v>127</v>
      </c>
      <c r="H452" s="222">
        <v>24</v>
      </c>
      <c r="I452" s="222">
        <v>6</v>
      </c>
      <c r="J452" s="222">
        <v>3552</v>
      </c>
      <c r="K452" s="222" t="s">
        <v>56</v>
      </c>
      <c r="L452" s="222" t="s">
        <v>1176</v>
      </c>
      <c r="M452" s="222" t="s">
        <v>197</v>
      </c>
      <c r="N452" s="90" t="s">
        <v>197</v>
      </c>
      <c r="O452" s="222"/>
      <c r="Q452" s="208" t="str">
        <f t="shared" si="6"/>
        <v>66/8Coal ESI</v>
      </c>
      <c r="R452" s="204" t="s">
        <v>390</v>
      </c>
      <c r="S452" s="204" t="s">
        <v>347</v>
      </c>
      <c r="T452" s="205">
        <v>2.5838000000000001</v>
      </c>
      <c r="U452" s="205">
        <v>3.7517</v>
      </c>
      <c r="W452" s="252"/>
      <c r="X452" s="252"/>
      <c r="Y452" s="252"/>
      <c r="Z452" s="253"/>
      <c r="AA452" s="253"/>
      <c r="AB452" s="252"/>
      <c r="AC452" s="252"/>
      <c r="AD452" s="252"/>
      <c r="AE452" s="252"/>
      <c r="AF452" s="252"/>
      <c r="AG452" s="252"/>
      <c r="AH452" s="252"/>
      <c r="AI452" s="252"/>
      <c r="AJ452" s="252"/>
    </row>
    <row r="453" spans="2:36" ht="12.75" customHeight="1" x14ac:dyDescent="0.3">
      <c r="B453" s="222" t="s">
        <v>390</v>
      </c>
      <c r="C453" s="222" t="s">
        <v>1176</v>
      </c>
      <c r="D453" s="222" t="s">
        <v>364</v>
      </c>
      <c r="E453" s="223">
        <v>1</v>
      </c>
      <c r="F453" s="223">
        <v>0</v>
      </c>
      <c r="G453" s="224">
        <v>127</v>
      </c>
      <c r="H453" s="222">
        <v>25</v>
      </c>
      <c r="I453" s="222">
        <v>6</v>
      </c>
      <c r="J453" s="222">
        <v>3552</v>
      </c>
      <c r="K453" s="222" t="s">
        <v>56</v>
      </c>
      <c r="L453" s="222" t="s">
        <v>1176</v>
      </c>
      <c r="M453" s="222" t="s">
        <v>197</v>
      </c>
      <c r="N453" s="90" t="s">
        <v>197</v>
      </c>
      <c r="O453" s="222"/>
      <c r="Q453" s="208" t="str">
        <f t="shared" ref="Q453:Q516" si="7">R453&amp;S453</f>
        <v>66/8Coal Other</v>
      </c>
      <c r="R453" s="204" t="s">
        <v>390</v>
      </c>
      <c r="S453" s="204" t="s">
        <v>364</v>
      </c>
      <c r="T453" s="205">
        <v>2.6379000000000001</v>
      </c>
      <c r="U453" s="205">
        <v>3.7964000000000002</v>
      </c>
      <c r="W453" s="252"/>
      <c r="X453" s="252"/>
      <c r="Y453" s="252"/>
      <c r="Z453" s="253"/>
      <c r="AA453" s="253"/>
      <c r="AB453" s="252"/>
      <c r="AC453" s="252"/>
      <c r="AD453" s="252"/>
      <c r="AE453" s="252"/>
      <c r="AF453" s="252"/>
      <c r="AG453" s="252"/>
      <c r="AH453" s="252"/>
      <c r="AI453" s="252"/>
      <c r="AJ453" s="252"/>
    </row>
    <row r="454" spans="2:36" ht="12.75" customHeight="1" x14ac:dyDescent="0.3">
      <c r="B454" s="222" t="s">
        <v>390</v>
      </c>
      <c r="C454" s="222" t="s">
        <v>1176</v>
      </c>
      <c r="D454" s="222" t="s">
        <v>345</v>
      </c>
      <c r="E454" s="223">
        <v>21826</v>
      </c>
      <c r="F454" s="223">
        <v>2771.902</v>
      </c>
      <c r="G454" s="224">
        <v>127</v>
      </c>
      <c r="H454" s="222">
        <v>29</v>
      </c>
      <c r="I454" s="222">
        <v>6</v>
      </c>
      <c r="J454" s="222">
        <v>3552</v>
      </c>
      <c r="K454" s="222" t="s">
        <v>56</v>
      </c>
      <c r="L454" s="222" t="s">
        <v>1176</v>
      </c>
      <c r="M454" s="222" t="s">
        <v>197</v>
      </c>
      <c r="N454" s="90" t="s">
        <v>197</v>
      </c>
      <c r="O454" s="222"/>
      <c r="Q454" s="208" t="str">
        <f t="shared" si="7"/>
        <v>66/8Construction Materials</v>
      </c>
      <c r="R454" s="204" t="s">
        <v>390</v>
      </c>
      <c r="S454" s="204" t="s">
        <v>345</v>
      </c>
      <c r="T454" s="205">
        <v>2.6941999999999999</v>
      </c>
      <c r="U454" s="205">
        <v>3.9807000000000001</v>
      </c>
      <c r="W454" s="252"/>
      <c r="X454" s="252"/>
      <c r="Y454" s="252"/>
      <c r="Z454" s="253"/>
      <c r="AA454" s="253"/>
      <c r="AB454" s="252"/>
      <c r="AC454" s="252"/>
      <c r="AD454" s="252"/>
      <c r="AE454" s="252"/>
      <c r="AF454" s="252"/>
      <c r="AG454" s="252"/>
      <c r="AH454" s="252"/>
      <c r="AI454" s="252"/>
      <c r="AJ454" s="252"/>
    </row>
    <row r="455" spans="2:36" ht="12.75" customHeight="1" x14ac:dyDescent="0.3">
      <c r="B455" s="222" t="s">
        <v>390</v>
      </c>
      <c r="C455" s="222" t="s">
        <v>1176</v>
      </c>
      <c r="D455" s="222" t="s">
        <v>355</v>
      </c>
      <c r="E455" s="223">
        <v>1</v>
      </c>
      <c r="F455" s="223">
        <v>0</v>
      </c>
      <c r="G455" s="224">
        <v>127</v>
      </c>
      <c r="H455" s="222">
        <v>25</v>
      </c>
      <c r="I455" s="222">
        <v>6</v>
      </c>
      <c r="J455" s="222">
        <v>3552</v>
      </c>
      <c r="K455" s="222" t="s">
        <v>56</v>
      </c>
      <c r="L455" s="222" t="s">
        <v>1176</v>
      </c>
      <c r="M455" s="222" t="s">
        <v>197</v>
      </c>
      <c r="N455" s="90" t="s">
        <v>197</v>
      </c>
      <c r="O455" s="222"/>
      <c r="Q455" s="208" t="str">
        <f t="shared" si="7"/>
        <v>66/8Domestic Automotive</v>
      </c>
      <c r="R455" s="204" t="s">
        <v>390</v>
      </c>
      <c r="S455" s="204" t="s">
        <v>355</v>
      </c>
      <c r="T455" s="205">
        <v>2.8696000000000002</v>
      </c>
      <c r="U455" s="205">
        <v>3.7964000000000002</v>
      </c>
      <c r="W455" s="252"/>
      <c r="X455" s="252"/>
      <c r="Y455" s="252"/>
      <c r="Z455" s="253"/>
      <c r="AA455" s="253"/>
      <c r="AB455" s="252"/>
      <c r="AC455" s="252"/>
      <c r="AD455" s="252"/>
      <c r="AE455" s="252"/>
      <c r="AF455" s="252"/>
      <c r="AG455" s="252"/>
      <c r="AH455" s="252"/>
      <c r="AI455" s="252"/>
      <c r="AJ455" s="252"/>
    </row>
    <row r="456" spans="2:36" ht="12.75" customHeight="1" x14ac:dyDescent="0.3">
      <c r="B456" s="222" t="s">
        <v>390</v>
      </c>
      <c r="C456" s="222" t="s">
        <v>1176</v>
      </c>
      <c r="D456" s="222" t="s">
        <v>351</v>
      </c>
      <c r="E456" s="223">
        <v>37997</v>
      </c>
      <c r="F456" s="223">
        <v>4825.6190000000006</v>
      </c>
      <c r="G456" s="224">
        <v>127</v>
      </c>
      <c r="H456" s="222">
        <v>33</v>
      </c>
      <c r="I456" s="222">
        <v>6</v>
      </c>
      <c r="J456" s="222">
        <v>3552</v>
      </c>
      <c r="K456" s="222" t="s">
        <v>56</v>
      </c>
      <c r="L456" s="222" t="s">
        <v>1176</v>
      </c>
      <c r="M456" s="222" t="s">
        <v>197</v>
      </c>
      <c r="N456" s="90" t="s">
        <v>197</v>
      </c>
      <c r="O456" s="222"/>
      <c r="Q456" s="208" t="str">
        <f t="shared" si="7"/>
        <v>66/8Domestic Intermodal</v>
      </c>
      <c r="R456" s="204" t="s">
        <v>390</v>
      </c>
      <c r="S456" s="204" t="s">
        <v>351</v>
      </c>
      <c r="T456" s="205">
        <v>2.9845000000000002</v>
      </c>
      <c r="U456" s="205">
        <v>4.1731999999999996</v>
      </c>
      <c r="W456" s="252"/>
      <c r="X456" s="252"/>
      <c r="Y456" s="252"/>
      <c r="Z456" s="253"/>
      <c r="AA456" s="253"/>
      <c r="AB456" s="252"/>
      <c r="AC456" s="252"/>
      <c r="AD456" s="252"/>
      <c r="AE456" s="252"/>
      <c r="AF456" s="252"/>
      <c r="AG456" s="252"/>
      <c r="AH456" s="252"/>
      <c r="AI456" s="252"/>
      <c r="AJ456" s="252"/>
    </row>
    <row r="457" spans="2:36" ht="12.75" customHeight="1" x14ac:dyDescent="0.3">
      <c r="B457" s="222" t="s">
        <v>390</v>
      </c>
      <c r="C457" s="222" t="s">
        <v>1176</v>
      </c>
      <c r="D457" s="222" t="s">
        <v>371</v>
      </c>
      <c r="E457" s="223">
        <v>1</v>
      </c>
      <c r="F457" s="223">
        <v>1</v>
      </c>
      <c r="G457" s="224">
        <v>127</v>
      </c>
      <c r="H457" s="222">
        <v>24</v>
      </c>
      <c r="I457" s="222">
        <v>6</v>
      </c>
      <c r="J457" s="222">
        <v>3552</v>
      </c>
      <c r="K457" s="222" t="s">
        <v>56</v>
      </c>
      <c r="L457" s="222" t="s">
        <v>1176</v>
      </c>
      <c r="M457" s="222" t="s">
        <v>197</v>
      </c>
      <c r="N457" s="90" t="s">
        <v>197</v>
      </c>
      <c r="O457" s="222"/>
      <c r="Q457" s="208" t="str">
        <f t="shared" si="7"/>
        <v>66/8Domestic Waste</v>
      </c>
      <c r="R457" s="204" t="s">
        <v>390</v>
      </c>
      <c r="S457" s="204" t="s">
        <v>371</v>
      </c>
      <c r="T457" s="205">
        <v>2.8161</v>
      </c>
      <c r="U457" s="205">
        <v>3.7517</v>
      </c>
      <c r="W457" s="252"/>
      <c r="X457" s="252"/>
      <c r="Y457" s="252"/>
      <c r="Z457" s="253"/>
      <c r="AA457" s="253"/>
      <c r="AB457" s="252"/>
      <c r="AC457" s="252"/>
      <c r="AD457" s="252"/>
      <c r="AE457" s="252"/>
      <c r="AF457" s="252"/>
      <c r="AG457" s="252"/>
      <c r="AH457" s="252"/>
      <c r="AI457" s="252"/>
      <c r="AJ457" s="252"/>
    </row>
    <row r="458" spans="2:36" ht="12.75" customHeight="1" x14ac:dyDescent="0.3">
      <c r="B458" s="222" t="s">
        <v>390</v>
      </c>
      <c r="C458" s="222" t="s">
        <v>1176</v>
      </c>
      <c r="D458" s="222" t="s">
        <v>356</v>
      </c>
      <c r="E458" s="223">
        <v>1</v>
      </c>
      <c r="F458" s="223">
        <v>1</v>
      </c>
      <c r="G458" s="224">
        <v>127</v>
      </c>
      <c r="H458" s="222">
        <v>27</v>
      </c>
      <c r="I458" s="222">
        <v>6</v>
      </c>
      <c r="J458" s="222">
        <v>3552</v>
      </c>
      <c r="K458" s="222" t="s">
        <v>56</v>
      </c>
      <c r="L458" s="222" t="s">
        <v>1176</v>
      </c>
      <c r="M458" s="222" t="s">
        <v>197</v>
      </c>
      <c r="N458" s="90" t="s">
        <v>197</v>
      </c>
      <c r="O458" s="222"/>
      <c r="Q458" s="208" t="str">
        <f t="shared" si="7"/>
        <v>66/8Enterprise</v>
      </c>
      <c r="R458" s="204" t="s">
        <v>390</v>
      </c>
      <c r="S458" s="204" t="s">
        <v>356</v>
      </c>
      <c r="T458" s="205">
        <v>2.8576000000000001</v>
      </c>
      <c r="U458" s="205">
        <v>3.8875000000000002</v>
      </c>
      <c r="W458" s="252"/>
      <c r="X458" s="252"/>
      <c r="Y458" s="252"/>
      <c r="Z458" s="253"/>
      <c r="AA458" s="253"/>
      <c r="AB458" s="252"/>
      <c r="AC458" s="252"/>
      <c r="AD458" s="252"/>
      <c r="AE458" s="252"/>
      <c r="AF458" s="252"/>
      <c r="AG458" s="252"/>
      <c r="AH458" s="252"/>
      <c r="AI458" s="252"/>
      <c r="AJ458" s="252"/>
    </row>
    <row r="459" spans="2:36" ht="12.75" customHeight="1" x14ac:dyDescent="0.3">
      <c r="B459" s="222" t="s">
        <v>390</v>
      </c>
      <c r="C459" s="222" t="s">
        <v>1176</v>
      </c>
      <c r="D459" s="222" t="s">
        <v>367</v>
      </c>
      <c r="E459" s="223">
        <v>1</v>
      </c>
      <c r="F459" s="223">
        <v>1</v>
      </c>
      <c r="G459" s="224">
        <v>127</v>
      </c>
      <c r="H459" s="222">
        <v>31</v>
      </c>
      <c r="I459" s="222">
        <v>6</v>
      </c>
      <c r="J459" s="222">
        <v>3552</v>
      </c>
      <c r="K459" s="222" t="s">
        <v>56</v>
      </c>
      <c r="L459" s="222" t="s">
        <v>1176</v>
      </c>
      <c r="M459" s="222" t="s">
        <v>197</v>
      </c>
      <c r="N459" s="90" t="s">
        <v>197</v>
      </c>
      <c r="O459" s="222"/>
      <c r="Q459" s="208" t="str">
        <f t="shared" si="7"/>
        <v>66/8European Automotive</v>
      </c>
      <c r="R459" s="204" t="s">
        <v>390</v>
      </c>
      <c r="S459" s="204" t="s">
        <v>367</v>
      </c>
      <c r="T459" s="205">
        <v>2.9548999999999999</v>
      </c>
      <c r="U459" s="205">
        <v>4.0759999999999996</v>
      </c>
      <c r="W459" s="252"/>
      <c r="X459" s="252"/>
      <c r="Y459" s="252"/>
      <c r="Z459" s="253"/>
      <c r="AA459" s="253"/>
      <c r="AB459" s="252"/>
      <c r="AC459" s="252"/>
      <c r="AD459" s="252"/>
      <c r="AE459" s="252"/>
      <c r="AF459" s="252"/>
      <c r="AG459" s="252"/>
      <c r="AH459" s="252"/>
      <c r="AI459" s="252"/>
      <c r="AJ459" s="252"/>
    </row>
    <row r="460" spans="2:36" ht="12.75" customHeight="1" x14ac:dyDescent="0.3">
      <c r="B460" s="222" t="s">
        <v>390</v>
      </c>
      <c r="C460" s="222" t="s">
        <v>1176</v>
      </c>
      <c r="D460" s="222" t="s">
        <v>372</v>
      </c>
      <c r="E460" s="223">
        <v>1</v>
      </c>
      <c r="F460" s="223">
        <v>1</v>
      </c>
      <c r="G460" s="224">
        <v>127</v>
      </c>
      <c r="H460" s="222">
        <v>31</v>
      </c>
      <c r="I460" s="222">
        <v>6</v>
      </c>
      <c r="J460" s="222">
        <v>3552</v>
      </c>
      <c r="K460" s="222" t="s">
        <v>56</v>
      </c>
      <c r="L460" s="222" t="s">
        <v>1176</v>
      </c>
      <c r="M460" s="222" t="s">
        <v>197</v>
      </c>
      <c r="N460" s="90" t="s">
        <v>197</v>
      </c>
      <c r="O460" s="222"/>
      <c r="Q460" s="208" t="str">
        <f t="shared" si="7"/>
        <v>66/8European Conventional</v>
      </c>
      <c r="R460" s="204" t="s">
        <v>390</v>
      </c>
      <c r="S460" s="204" t="s">
        <v>372</v>
      </c>
      <c r="T460" s="205">
        <v>2.9150999999999998</v>
      </c>
      <c r="U460" s="205">
        <v>4.0759999999999996</v>
      </c>
      <c r="W460" s="252"/>
      <c r="X460" s="252"/>
      <c r="Y460" s="252"/>
      <c r="Z460" s="253"/>
      <c r="AA460" s="253"/>
      <c r="AB460" s="252"/>
      <c r="AC460" s="252"/>
      <c r="AD460" s="252"/>
      <c r="AE460" s="252"/>
      <c r="AF460" s="252"/>
      <c r="AG460" s="252"/>
      <c r="AH460" s="252"/>
      <c r="AI460" s="252"/>
      <c r="AJ460" s="252"/>
    </row>
    <row r="461" spans="2:36" ht="12.75" customHeight="1" x14ac:dyDescent="0.3">
      <c r="B461" s="222" t="s">
        <v>390</v>
      </c>
      <c r="C461" s="222" t="s">
        <v>1176</v>
      </c>
      <c r="D461" s="222" t="s">
        <v>368</v>
      </c>
      <c r="E461" s="223">
        <v>1</v>
      </c>
      <c r="F461" s="223">
        <v>1</v>
      </c>
      <c r="G461" s="224">
        <v>127</v>
      </c>
      <c r="H461" s="222">
        <v>38</v>
      </c>
      <c r="I461" s="222">
        <v>6</v>
      </c>
      <c r="J461" s="222">
        <v>3552</v>
      </c>
      <c r="K461" s="222" t="s">
        <v>56</v>
      </c>
      <c r="L461" s="222" t="s">
        <v>1176</v>
      </c>
      <c r="M461" s="222" t="s">
        <v>197</v>
      </c>
      <c r="N461" s="90" t="s">
        <v>197</v>
      </c>
      <c r="O461" s="222"/>
      <c r="Q461" s="208" t="str">
        <f t="shared" si="7"/>
        <v>66/8European Intermodal</v>
      </c>
      <c r="R461" s="204" t="s">
        <v>390</v>
      </c>
      <c r="S461" s="204" t="s">
        <v>368</v>
      </c>
      <c r="T461" s="205">
        <v>3.0608</v>
      </c>
      <c r="U461" s="205">
        <v>4.4245000000000001</v>
      </c>
      <c r="W461" s="252"/>
      <c r="X461" s="252"/>
      <c r="Y461" s="252"/>
      <c r="Z461" s="253"/>
      <c r="AA461" s="253"/>
      <c r="AB461" s="252"/>
      <c r="AC461" s="252"/>
      <c r="AD461" s="252"/>
      <c r="AE461" s="252"/>
      <c r="AF461" s="252"/>
      <c r="AG461" s="252"/>
      <c r="AH461" s="252"/>
      <c r="AI461" s="252"/>
      <c r="AJ461" s="252"/>
    </row>
    <row r="462" spans="2:36" ht="12.75" customHeight="1" x14ac:dyDescent="0.3">
      <c r="B462" s="222" t="s">
        <v>390</v>
      </c>
      <c r="C462" s="222" t="s">
        <v>1176</v>
      </c>
      <c r="D462" s="222" t="s">
        <v>373</v>
      </c>
      <c r="E462" s="223">
        <v>1</v>
      </c>
      <c r="F462" s="223">
        <v>1</v>
      </c>
      <c r="G462" s="224">
        <v>127</v>
      </c>
      <c r="H462" s="222">
        <v>30</v>
      </c>
      <c r="I462" s="222">
        <v>6</v>
      </c>
      <c r="J462" s="222">
        <v>3552</v>
      </c>
      <c r="K462" s="222" t="s">
        <v>56</v>
      </c>
      <c r="L462" s="222" t="s">
        <v>1176</v>
      </c>
      <c r="M462" s="222" t="s">
        <v>197</v>
      </c>
      <c r="N462" s="90" t="s">
        <v>197</v>
      </c>
      <c r="O462" s="222"/>
      <c r="Q462" s="208" t="str">
        <f t="shared" si="7"/>
        <v>66/8General Merchandise</v>
      </c>
      <c r="R462" s="204" t="s">
        <v>390</v>
      </c>
      <c r="S462" s="204" t="s">
        <v>373</v>
      </c>
      <c r="T462" s="205">
        <v>2.9005000000000001</v>
      </c>
      <c r="U462" s="205">
        <v>4.0281000000000002</v>
      </c>
      <c r="W462" s="252"/>
      <c r="X462" s="252"/>
      <c r="Y462" s="252"/>
      <c r="Z462" s="253"/>
      <c r="AA462" s="253"/>
      <c r="AB462" s="252"/>
      <c r="AC462" s="252"/>
      <c r="AD462" s="252"/>
      <c r="AE462" s="252"/>
      <c r="AF462" s="252"/>
      <c r="AG462" s="252"/>
      <c r="AH462" s="252"/>
      <c r="AI462" s="252"/>
      <c r="AJ462" s="252"/>
    </row>
    <row r="463" spans="2:36" ht="12.75" customHeight="1" x14ac:dyDescent="0.3">
      <c r="B463" s="222" t="s">
        <v>390</v>
      </c>
      <c r="C463" s="222" t="s">
        <v>1176</v>
      </c>
      <c r="D463" s="222" t="s">
        <v>348</v>
      </c>
      <c r="E463" s="223">
        <v>6426</v>
      </c>
      <c r="F463" s="223">
        <v>816.10200000000009</v>
      </c>
      <c r="G463" s="224">
        <v>127</v>
      </c>
      <c r="H463" s="222">
        <v>18</v>
      </c>
      <c r="I463" s="222">
        <v>6</v>
      </c>
      <c r="J463" s="222">
        <v>3552</v>
      </c>
      <c r="K463" s="222" t="s">
        <v>56</v>
      </c>
      <c r="L463" s="222" t="s">
        <v>1176</v>
      </c>
      <c r="M463" s="222" t="s">
        <v>197</v>
      </c>
      <c r="N463" s="90" t="s">
        <v>197</v>
      </c>
      <c r="O463" s="222"/>
      <c r="Q463" s="208" t="str">
        <f t="shared" si="7"/>
        <v>66/8Industrial Minerals</v>
      </c>
      <c r="R463" s="204" t="s">
        <v>390</v>
      </c>
      <c r="S463" s="204" t="s">
        <v>348</v>
      </c>
      <c r="T463" s="205">
        <v>2.5453999999999999</v>
      </c>
      <c r="U463" s="205">
        <v>3.4954999999999998</v>
      </c>
      <c r="W463" s="252"/>
      <c r="X463" s="252"/>
      <c r="Y463" s="252"/>
      <c r="Z463" s="253"/>
      <c r="AA463" s="253"/>
      <c r="AB463" s="252"/>
      <c r="AC463" s="252"/>
      <c r="AD463" s="252"/>
      <c r="AE463" s="252"/>
      <c r="AF463" s="252"/>
      <c r="AG463" s="252"/>
      <c r="AH463" s="252"/>
      <c r="AI463" s="252"/>
      <c r="AJ463" s="252"/>
    </row>
    <row r="464" spans="2:36" ht="12.75" customHeight="1" x14ac:dyDescent="0.3">
      <c r="B464" s="222" t="s">
        <v>390</v>
      </c>
      <c r="C464" s="222" t="s">
        <v>1176</v>
      </c>
      <c r="D464" s="222" t="s">
        <v>369</v>
      </c>
      <c r="E464" s="223">
        <v>1</v>
      </c>
      <c r="F464" s="223">
        <v>1</v>
      </c>
      <c r="G464" s="224">
        <v>127</v>
      </c>
      <c r="H464" s="222">
        <v>25</v>
      </c>
      <c r="I464" s="222">
        <v>6</v>
      </c>
      <c r="J464" s="222">
        <v>3552</v>
      </c>
      <c r="K464" s="222" t="s">
        <v>56</v>
      </c>
      <c r="L464" s="222" t="s">
        <v>1176</v>
      </c>
      <c r="M464" s="222" t="s">
        <v>197</v>
      </c>
      <c r="N464" s="90" t="s">
        <v>197</v>
      </c>
      <c r="O464" s="222"/>
      <c r="Q464" s="208" t="str">
        <f t="shared" si="7"/>
        <v>66/8Iron Ore</v>
      </c>
      <c r="R464" s="204" t="s">
        <v>390</v>
      </c>
      <c r="S464" s="204" t="s">
        <v>369</v>
      </c>
      <c r="T464" s="205">
        <v>2.5966999999999998</v>
      </c>
      <c r="U464" s="205">
        <v>3.7964000000000002</v>
      </c>
      <c r="W464" s="252"/>
      <c r="X464" s="252"/>
      <c r="Y464" s="252"/>
      <c r="Z464" s="253"/>
      <c r="AA464" s="253"/>
      <c r="AB464" s="252"/>
      <c r="AC464" s="252"/>
      <c r="AD464" s="252"/>
      <c r="AE464" s="252"/>
      <c r="AF464" s="252"/>
      <c r="AG464" s="252"/>
      <c r="AH464" s="252"/>
      <c r="AI464" s="252"/>
      <c r="AJ464" s="252"/>
    </row>
    <row r="465" spans="2:36" ht="12.75" customHeight="1" x14ac:dyDescent="0.3">
      <c r="B465" s="222" t="s">
        <v>390</v>
      </c>
      <c r="C465" s="222" t="s">
        <v>1176</v>
      </c>
      <c r="D465" s="222" t="s">
        <v>352</v>
      </c>
      <c r="E465" s="223">
        <v>1</v>
      </c>
      <c r="F465" s="223">
        <v>1</v>
      </c>
      <c r="G465" s="224">
        <v>127</v>
      </c>
      <c r="H465" s="222">
        <v>78</v>
      </c>
      <c r="I465" s="222">
        <v>6</v>
      </c>
      <c r="J465" s="222">
        <v>3552</v>
      </c>
      <c r="K465" s="222" t="s">
        <v>56</v>
      </c>
      <c r="L465" s="222" t="s">
        <v>1176</v>
      </c>
      <c r="M465" s="222" t="s">
        <v>197</v>
      </c>
      <c r="N465" s="90" t="s">
        <v>197</v>
      </c>
      <c r="O465" s="222"/>
      <c r="Q465" s="208" t="str">
        <f t="shared" si="7"/>
        <v>66/8Mail and Premium Logistics</v>
      </c>
      <c r="R465" s="204" t="s">
        <v>390</v>
      </c>
      <c r="S465" s="204" t="s">
        <v>352</v>
      </c>
      <c r="T465" s="205">
        <v>4.3265000000000002</v>
      </c>
      <c r="U465" s="205">
        <v>6.7942999999999998</v>
      </c>
      <c r="W465" s="252"/>
      <c r="X465" s="252"/>
      <c r="Y465" s="252"/>
      <c r="Z465" s="253"/>
      <c r="AA465" s="253"/>
      <c r="AB465" s="252"/>
      <c r="AC465" s="252"/>
      <c r="AD465" s="252"/>
      <c r="AE465" s="252"/>
      <c r="AF465" s="252"/>
      <c r="AG465" s="252"/>
      <c r="AH465" s="252"/>
      <c r="AI465" s="252"/>
      <c r="AJ465" s="252"/>
    </row>
    <row r="466" spans="2:36" ht="12.75" customHeight="1" x14ac:dyDescent="0.3">
      <c r="B466" s="222" t="s">
        <v>390</v>
      </c>
      <c r="C466" s="222" t="s">
        <v>1176</v>
      </c>
      <c r="D466" s="222" t="s">
        <v>343</v>
      </c>
      <c r="E466" s="223">
        <v>7803</v>
      </c>
      <c r="F466" s="223">
        <v>990.98099999999999</v>
      </c>
      <c r="G466" s="224">
        <v>127</v>
      </c>
      <c r="H466" s="222">
        <v>25</v>
      </c>
      <c r="I466" s="222">
        <v>6</v>
      </c>
      <c r="J466" s="222">
        <v>3552</v>
      </c>
      <c r="K466" s="222" t="s">
        <v>56</v>
      </c>
      <c r="L466" s="222" t="s">
        <v>1176</v>
      </c>
      <c r="M466" s="222" t="s">
        <v>197</v>
      </c>
      <c r="N466" s="90" t="s">
        <v>197</v>
      </c>
      <c r="O466" s="222"/>
      <c r="Q466" s="208" t="str">
        <f t="shared" si="7"/>
        <v>66/8Other</v>
      </c>
      <c r="R466" s="204" t="s">
        <v>390</v>
      </c>
      <c r="S466" s="204" t="s">
        <v>343</v>
      </c>
      <c r="T466" s="205">
        <v>2.6379000000000001</v>
      </c>
      <c r="U466" s="205">
        <v>3.7964000000000002</v>
      </c>
      <c r="W466" s="252"/>
      <c r="X466" s="252"/>
      <c r="Y466" s="252"/>
      <c r="Z466" s="253"/>
      <c r="AA466" s="253"/>
      <c r="AB466" s="252"/>
      <c r="AC466" s="252"/>
      <c r="AD466" s="252"/>
      <c r="AE466" s="252"/>
      <c r="AF466" s="252"/>
      <c r="AG466" s="252"/>
      <c r="AH466" s="252"/>
      <c r="AI466" s="252"/>
      <c r="AJ466" s="252"/>
    </row>
    <row r="467" spans="2:36" ht="12.75" customHeight="1" x14ac:dyDescent="0.3">
      <c r="B467" s="222" t="s">
        <v>390</v>
      </c>
      <c r="C467" s="222" t="s">
        <v>1176</v>
      </c>
      <c r="D467" s="222" t="s">
        <v>359</v>
      </c>
      <c r="E467" s="223">
        <v>2687</v>
      </c>
      <c r="F467" s="223">
        <v>341.24900000000002</v>
      </c>
      <c r="G467" s="224">
        <v>127</v>
      </c>
      <c r="H467" s="222">
        <v>23</v>
      </c>
      <c r="I467" s="222">
        <v>6</v>
      </c>
      <c r="J467" s="222">
        <v>3552</v>
      </c>
      <c r="K467" s="222" t="s">
        <v>56</v>
      </c>
      <c r="L467" s="222" t="s">
        <v>1176</v>
      </c>
      <c r="M467" s="222" t="s">
        <v>197</v>
      </c>
      <c r="N467" s="90" t="s">
        <v>197</v>
      </c>
      <c r="O467" s="222"/>
      <c r="Q467" s="208" t="str">
        <f t="shared" si="7"/>
        <v>66/8Petroleum</v>
      </c>
      <c r="R467" s="204" t="s">
        <v>390</v>
      </c>
      <c r="S467" s="204" t="s">
        <v>359</v>
      </c>
      <c r="T467" s="205">
        <v>2.6107</v>
      </c>
      <c r="U467" s="205">
        <v>3.7075999999999998</v>
      </c>
      <c r="W467" s="252"/>
      <c r="X467" s="252"/>
      <c r="Y467" s="252"/>
      <c r="Z467" s="253"/>
      <c r="AA467" s="253"/>
      <c r="AB467" s="252"/>
      <c r="AC467" s="252"/>
      <c r="AD467" s="252"/>
      <c r="AE467" s="252"/>
      <c r="AF467" s="252"/>
      <c r="AG467" s="252"/>
      <c r="AH467" s="252"/>
      <c r="AI467" s="252"/>
      <c r="AJ467" s="252"/>
    </row>
    <row r="468" spans="2:36" ht="12.75" customHeight="1" x14ac:dyDescent="0.3">
      <c r="B468" s="222" t="s">
        <v>390</v>
      </c>
      <c r="C468" s="222" t="s">
        <v>1176</v>
      </c>
      <c r="D468" s="222" t="s">
        <v>370</v>
      </c>
      <c r="E468" s="223">
        <v>1</v>
      </c>
      <c r="F468" s="223">
        <v>1</v>
      </c>
      <c r="G468" s="224">
        <v>127</v>
      </c>
      <c r="H468" s="222">
        <v>78</v>
      </c>
      <c r="I468" s="222">
        <v>6</v>
      </c>
      <c r="J468" s="222">
        <v>3552</v>
      </c>
      <c r="K468" s="222" t="s">
        <v>56</v>
      </c>
      <c r="L468" s="222" t="s">
        <v>1176</v>
      </c>
      <c r="M468" s="222" t="s">
        <v>197</v>
      </c>
      <c r="N468" s="90" t="s">
        <v>197</v>
      </c>
      <c r="O468" s="222"/>
      <c r="Q468" s="208" t="str">
        <f t="shared" si="7"/>
        <v>66/8Royal Mail</v>
      </c>
      <c r="R468" s="204" t="s">
        <v>390</v>
      </c>
      <c r="S468" s="204" t="s">
        <v>370</v>
      </c>
      <c r="T468" s="205">
        <v>4.3265000000000002</v>
      </c>
      <c r="U468" s="205">
        <v>6.7942999999999998</v>
      </c>
      <c r="W468" s="252"/>
      <c r="X468" s="252"/>
      <c r="Y468" s="252"/>
      <c r="Z468" s="253"/>
      <c r="AA468" s="253"/>
      <c r="AB468" s="252"/>
      <c r="AC468" s="252"/>
      <c r="AD468" s="252"/>
      <c r="AE468" s="252"/>
      <c r="AF468" s="252"/>
      <c r="AG468" s="252"/>
      <c r="AH468" s="252"/>
      <c r="AI468" s="252"/>
      <c r="AJ468" s="252"/>
    </row>
    <row r="469" spans="2:36" ht="12.75" customHeight="1" x14ac:dyDescent="0.3">
      <c r="B469" s="222" t="s">
        <v>390</v>
      </c>
      <c r="C469" s="222" t="s">
        <v>1176</v>
      </c>
      <c r="D469" s="222" t="s">
        <v>353</v>
      </c>
      <c r="E469" s="223">
        <v>9114</v>
      </c>
      <c r="F469" s="223">
        <v>1157.4780000000001</v>
      </c>
      <c r="G469" s="224">
        <v>127</v>
      </c>
      <c r="H469" s="222">
        <v>25</v>
      </c>
      <c r="I469" s="222">
        <v>6</v>
      </c>
      <c r="J469" s="222">
        <v>3552</v>
      </c>
      <c r="K469" s="222" t="s">
        <v>56</v>
      </c>
      <c r="L469" s="222" t="s">
        <v>1176</v>
      </c>
      <c r="M469" s="222" t="s">
        <v>197</v>
      </c>
      <c r="N469" s="90" t="s">
        <v>197</v>
      </c>
      <c r="O469" s="222"/>
      <c r="Q469" s="208" t="str">
        <f t="shared" si="7"/>
        <v>66/8Steel</v>
      </c>
      <c r="R469" s="204" t="s">
        <v>390</v>
      </c>
      <c r="S469" s="204" t="s">
        <v>353</v>
      </c>
      <c r="T469" s="205">
        <v>2.6379000000000001</v>
      </c>
      <c r="U469" s="205">
        <v>3.7964000000000002</v>
      </c>
      <c r="W469" s="252"/>
      <c r="X469" s="252"/>
      <c r="Y469" s="252"/>
      <c r="Z469" s="253"/>
      <c r="AA469" s="253"/>
      <c r="AB469" s="252"/>
      <c r="AC469" s="252"/>
      <c r="AD469" s="252"/>
      <c r="AE469" s="252"/>
      <c r="AF469" s="252"/>
      <c r="AG469" s="252"/>
      <c r="AH469" s="252"/>
      <c r="AI469" s="252"/>
      <c r="AJ469" s="252"/>
    </row>
    <row r="470" spans="2:36" ht="12.75" customHeight="1" x14ac:dyDescent="0.3">
      <c r="B470" s="222" t="s">
        <v>391</v>
      </c>
      <c r="C470" s="222" t="s">
        <v>1176</v>
      </c>
      <c r="D470" s="222" t="s">
        <v>374</v>
      </c>
      <c r="E470" s="223">
        <v>1</v>
      </c>
      <c r="F470" s="223">
        <v>1</v>
      </c>
      <c r="G470" s="224">
        <v>127</v>
      </c>
      <c r="H470" s="222">
        <v>34</v>
      </c>
      <c r="I470" s="222">
        <v>6</v>
      </c>
      <c r="J470" s="222">
        <v>3552</v>
      </c>
      <c r="K470" s="222" t="s">
        <v>56</v>
      </c>
      <c r="L470" s="222" t="s">
        <v>1176</v>
      </c>
      <c r="M470" s="222" t="s">
        <v>197</v>
      </c>
      <c r="N470" s="90" t="s">
        <v>197</v>
      </c>
      <c r="O470" s="222"/>
      <c r="Q470" s="208" t="str">
        <f t="shared" si="7"/>
        <v>66/9Biomass</v>
      </c>
      <c r="R470" s="204" t="s">
        <v>391</v>
      </c>
      <c r="S470" s="204" t="s">
        <v>374</v>
      </c>
      <c r="T470" s="205">
        <v>2.7686999999999999</v>
      </c>
      <c r="U470" s="205">
        <v>4.2225000000000001</v>
      </c>
      <c r="W470" s="252"/>
      <c r="X470" s="252"/>
      <c r="Y470" s="252"/>
      <c r="Z470" s="253"/>
      <c r="AA470" s="253"/>
      <c r="AB470" s="252"/>
      <c r="AC470" s="252"/>
      <c r="AD470" s="252"/>
      <c r="AE470" s="252"/>
      <c r="AF470" s="252"/>
      <c r="AG470" s="252"/>
      <c r="AH470" s="252"/>
      <c r="AI470" s="252"/>
      <c r="AJ470" s="252"/>
    </row>
    <row r="471" spans="2:36" ht="12.75" customHeight="1" x14ac:dyDescent="0.3">
      <c r="B471" s="222" t="s">
        <v>391</v>
      </c>
      <c r="C471" s="222" t="s">
        <v>1176</v>
      </c>
      <c r="D471" s="222" t="s">
        <v>350</v>
      </c>
      <c r="E471" s="223">
        <v>1</v>
      </c>
      <c r="F471" s="223">
        <v>1</v>
      </c>
      <c r="G471" s="224">
        <v>127</v>
      </c>
      <c r="H471" s="222">
        <v>16</v>
      </c>
      <c r="I471" s="222">
        <v>6</v>
      </c>
      <c r="J471" s="222">
        <v>3552</v>
      </c>
      <c r="K471" s="222" t="s">
        <v>56</v>
      </c>
      <c r="L471" s="222" t="s">
        <v>1176</v>
      </c>
      <c r="M471" s="222" t="s">
        <v>197</v>
      </c>
      <c r="N471" s="90" t="s">
        <v>197</v>
      </c>
      <c r="O471" s="222"/>
      <c r="Q471" s="208" t="str">
        <f t="shared" si="7"/>
        <v>66/9Chemicals</v>
      </c>
      <c r="R471" s="204" t="s">
        <v>391</v>
      </c>
      <c r="S471" s="204" t="s">
        <v>350</v>
      </c>
      <c r="T471" s="205">
        <v>2.5213999999999999</v>
      </c>
      <c r="U471" s="205">
        <v>3.4150999999999998</v>
      </c>
      <c r="W471" s="252"/>
      <c r="X471" s="252"/>
      <c r="Y471" s="252"/>
      <c r="Z471" s="253"/>
      <c r="AA471" s="253"/>
      <c r="AB471" s="252"/>
      <c r="AC471" s="252"/>
      <c r="AD471" s="252"/>
      <c r="AE471" s="252"/>
      <c r="AF471" s="252"/>
      <c r="AG471" s="252"/>
      <c r="AH471" s="252"/>
      <c r="AI471" s="252"/>
      <c r="AJ471" s="252"/>
    </row>
    <row r="472" spans="2:36" ht="12.75" customHeight="1" x14ac:dyDescent="0.3">
      <c r="B472" s="222" t="s">
        <v>391</v>
      </c>
      <c r="C472" s="222" t="s">
        <v>1176</v>
      </c>
      <c r="D472" s="222" t="s">
        <v>347</v>
      </c>
      <c r="E472" s="223">
        <v>5244</v>
      </c>
      <c r="F472" s="223">
        <v>665.98800000000006</v>
      </c>
      <c r="G472" s="224">
        <v>127</v>
      </c>
      <c r="H472" s="222">
        <v>24</v>
      </c>
      <c r="I472" s="222">
        <v>6</v>
      </c>
      <c r="J472" s="222">
        <v>3552</v>
      </c>
      <c r="K472" s="222" t="s">
        <v>56</v>
      </c>
      <c r="L472" s="222" t="s">
        <v>1176</v>
      </c>
      <c r="M472" s="222" t="s">
        <v>197</v>
      </c>
      <c r="N472" s="90" t="s">
        <v>197</v>
      </c>
      <c r="O472" s="222"/>
      <c r="Q472" s="208" t="str">
        <f t="shared" si="7"/>
        <v>66/9Coal ESI</v>
      </c>
      <c r="R472" s="204" t="s">
        <v>391</v>
      </c>
      <c r="S472" s="204" t="s">
        <v>347</v>
      </c>
      <c r="T472" s="205">
        <v>2.5838000000000001</v>
      </c>
      <c r="U472" s="205">
        <v>3.7517</v>
      </c>
      <c r="W472" s="252"/>
      <c r="X472" s="252"/>
      <c r="Y472" s="252"/>
      <c r="Z472" s="253"/>
      <c r="AA472" s="253"/>
      <c r="AB472" s="252"/>
      <c r="AC472" s="252"/>
      <c r="AD472" s="252"/>
      <c r="AE472" s="252"/>
      <c r="AF472" s="252"/>
      <c r="AG472" s="252"/>
      <c r="AH472" s="252"/>
      <c r="AI472" s="252"/>
      <c r="AJ472" s="252"/>
    </row>
    <row r="473" spans="2:36" ht="12.75" customHeight="1" x14ac:dyDescent="0.3">
      <c r="B473" s="222" t="s">
        <v>391</v>
      </c>
      <c r="C473" s="222" t="s">
        <v>1176</v>
      </c>
      <c r="D473" s="222" t="s">
        <v>364</v>
      </c>
      <c r="E473" s="223">
        <v>420</v>
      </c>
      <c r="F473" s="223">
        <v>53.34</v>
      </c>
      <c r="G473" s="224">
        <v>127</v>
      </c>
      <c r="H473" s="222">
        <v>25</v>
      </c>
      <c r="I473" s="222">
        <v>6</v>
      </c>
      <c r="J473" s="222">
        <v>3552</v>
      </c>
      <c r="K473" s="222" t="s">
        <v>56</v>
      </c>
      <c r="L473" s="222" t="s">
        <v>1176</v>
      </c>
      <c r="M473" s="222" t="s">
        <v>197</v>
      </c>
      <c r="N473" s="90" t="s">
        <v>197</v>
      </c>
      <c r="O473" s="222"/>
      <c r="Q473" s="208" t="str">
        <f t="shared" si="7"/>
        <v>66/9Coal Other</v>
      </c>
      <c r="R473" s="204" t="s">
        <v>391</v>
      </c>
      <c r="S473" s="204" t="s">
        <v>364</v>
      </c>
      <c r="T473" s="205">
        <v>2.6387999999999998</v>
      </c>
      <c r="U473" s="205">
        <v>3.7964000000000002</v>
      </c>
      <c r="W473" s="252"/>
      <c r="X473" s="252"/>
      <c r="Y473" s="252"/>
      <c r="Z473" s="253"/>
      <c r="AA473" s="253"/>
      <c r="AB473" s="252"/>
      <c r="AC473" s="252"/>
      <c r="AD473" s="252"/>
      <c r="AE473" s="252"/>
      <c r="AF473" s="252"/>
      <c r="AG473" s="252"/>
      <c r="AH473" s="252"/>
      <c r="AI473" s="252"/>
      <c r="AJ473" s="252"/>
    </row>
    <row r="474" spans="2:36" ht="12.75" customHeight="1" x14ac:dyDescent="0.3">
      <c r="B474" s="222" t="s">
        <v>391</v>
      </c>
      <c r="C474" s="222" t="s">
        <v>1176</v>
      </c>
      <c r="D474" s="222" t="s">
        <v>345</v>
      </c>
      <c r="E474" s="223">
        <v>2466</v>
      </c>
      <c r="F474" s="223">
        <v>313.18200000000002</v>
      </c>
      <c r="G474" s="224">
        <v>127</v>
      </c>
      <c r="H474" s="222">
        <v>29</v>
      </c>
      <c r="I474" s="222">
        <v>6</v>
      </c>
      <c r="J474" s="222">
        <v>3552</v>
      </c>
      <c r="K474" s="222" t="s">
        <v>56</v>
      </c>
      <c r="L474" s="222" t="s">
        <v>1176</v>
      </c>
      <c r="M474" s="222" t="s">
        <v>197</v>
      </c>
      <c r="N474" s="90" t="s">
        <v>197</v>
      </c>
      <c r="O474" s="222"/>
      <c r="Q474" s="208" t="str">
        <f t="shared" si="7"/>
        <v>66/9Construction Materials</v>
      </c>
      <c r="R474" s="204" t="s">
        <v>391</v>
      </c>
      <c r="S474" s="204" t="s">
        <v>345</v>
      </c>
      <c r="T474" s="205">
        <v>2.6951000000000001</v>
      </c>
      <c r="U474" s="205">
        <v>3.9807000000000001</v>
      </c>
      <c r="W474" s="252"/>
      <c r="X474" s="252"/>
      <c r="Y474" s="252"/>
      <c r="Z474" s="253"/>
      <c r="AA474" s="253"/>
      <c r="AB474" s="252"/>
      <c r="AC474" s="252"/>
      <c r="AD474" s="252"/>
      <c r="AE474" s="252"/>
      <c r="AF474" s="252"/>
      <c r="AG474" s="252"/>
      <c r="AH474" s="252"/>
      <c r="AI474" s="252"/>
      <c r="AJ474" s="252"/>
    </row>
    <row r="475" spans="2:36" ht="12.75" customHeight="1" x14ac:dyDescent="0.3">
      <c r="B475" s="222" t="s">
        <v>391</v>
      </c>
      <c r="C475" s="222" t="s">
        <v>1176</v>
      </c>
      <c r="D475" s="222" t="s">
        <v>355</v>
      </c>
      <c r="E475" s="223">
        <v>1</v>
      </c>
      <c r="F475" s="223">
        <v>1</v>
      </c>
      <c r="G475" s="224">
        <v>127</v>
      </c>
      <c r="H475" s="222">
        <v>25</v>
      </c>
      <c r="I475" s="222">
        <v>6</v>
      </c>
      <c r="J475" s="222">
        <v>3552</v>
      </c>
      <c r="K475" s="222" t="s">
        <v>56</v>
      </c>
      <c r="L475" s="222" t="s">
        <v>1176</v>
      </c>
      <c r="M475" s="222" t="s">
        <v>197</v>
      </c>
      <c r="N475" s="90" t="s">
        <v>197</v>
      </c>
      <c r="O475" s="222"/>
      <c r="Q475" s="208" t="str">
        <f t="shared" si="7"/>
        <v>66/9Domestic Automotive</v>
      </c>
      <c r="R475" s="204" t="s">
        <v>391</v>
      </c>
      <c r="S475" s="204" t="s">
        <v>355</v>
      </c>
      <c r="T475" s="205">
        <v>2.8704999999999998</v>
      </c>
      <c r="U475" s="205">
        <v>3.7964000000000002</v>
      </c>
      <c r="W475" s="252"/>
      <c r="X475" s="252"/>
      <c r="Y475" s="252"/>
      <c r="Z475" s="253"/>
      <c r="AA475" s="253"/>
      <c r="AB475" s="252"/>
      <c r="AC475" s="252"/>
      <c r="AD475" s="252"/>
      <c r="AE475" s="252"/>
      <c r="AF475" s="252"/>
      <c r="AG475" s="252"/>
      <c r="AH475" s="252"/>
      <c r="AI475" s="252"/>
      <c r="AJ475" s="252"/>
    </row>
    <row r="476" spans="2:36" ht="12.75" customHeight="1" x14ac:dyDescent="0.3">
      <c r="B476" s="222" t="s">
        <v>391</v>
      </c>
      <c r="C476" s="222" t="s">
        <v>1176</v>
      </c>
      <c r="D476" s="222" t="s">
        <v>351</v>
      </c>
      <c r="E476" s="223">
        <v>21460</v>
      </c>
      <c r="F476" s="223">
        <v>2725.42</v>
      </c>
      <c r="G476" s="224">
        <v>127</v>
      </c>
      <c r="H476" s="222">
        <v>33</v>
      </c>
      <c r="I476" s="222">
        <v>6</v>
      </c>
      <c r="J476" s="222">
        <v>3552</v>
      </c>
      <c r="K476" s="222" t="s">
        <v>56</v>
      </c>
      <c r="L476" s="222" t="s">
        <v>1176</v>
      </c>
      <c r="M476" s="222" t="s">
        <v>197</v>
      </c>
      <c r="N476" s="90" t="s">
        <v>197</v>
      </c>
      <c r="O476" s="222"/>
      <c r="Q476" s="208" t="str">
        <f t="shared" si="7"/>
        <v>66/9Domestic Intermodal</v>
      </c>
      <c r="R476" s="204" t="s">
        <v>391</v>
      </c>
      <c r="S476" s="204" t="s">
        <v>351</v>
      </c>
      <c r="T476" s="205">
        <v>2.9855</v>
      </c>
      <c r="U476" s="205">
        <v>4.1731999999999996</v>
      </c>
      <c r="W476" s="252"/>
      <c r="X476" s="252"/>
      <c r="Y476" s="252"/>
      <c r="Z476" s="253"/>
      <c r="AA476" s="253"/>
      <c r="AB476" s="252"/>
      <c r="AC476" s="252"/>
      <c r="AD476" s="252"/>
      <c r="AE476" s="252"/>
      <c r="AF476" s="252"/>
      <c r="AG476" s="252"/>
      <c r="AH476" s="252"/>
      <c r="AI476" s="252"/>
      <c r="AJ476" s="252"/>
    </row>
    <row r="477" spans="2:36" ht="12.75" customHeight="1" x14ac:dyDescent="0.3">
      <c r="B477" s="222" t="s">
        <v>391</v>
      </c>
      <c r="C477" s="222" t="s">
        <v>1176</v>
      </c>
      <c r="D477" s="222" t="s">
        <v>371</v>
      </c>
      <c r="E477" s="223">
        <v>834</v>
      </c>
      <c r="F477" s="223">
        <v>105.91800000000001</v>
      </c>
      <c r="G477" s="224">
        <v>127</v>
      </c>
      <c r="H477" s="222">
        <v>24</v>
      </c>
      <c r="I477" s="222">
        <v>6</v>
      </c>
      <c r="J477" s="222">
        <v>3552</v>
      </c>
      <c r="K477" s="222" t="s">
        <v>56</v>
      </c>
      <c r="L477" s="222" t="s">
        <v>1176</v>
      </c>
      <c r="M477" s="222" t="s">
        <v>197</v>
      </c>
      <c r="N477" s="90" t="s">
        <v>197</v>
      </c>
      <c r="O477" s="222"/>
      <c r="Q477" s="208" t="str">
        <f t="shared" si="7"/>
        <v>66/9Domestic Waste</v>
      </c>
      <c r="R477" s="204" t="s">
        <v>391</v>
      </c>
      <c r="S477" s="204" t="s">
        <v>371</v>
      </c>
      <c r="T477" s="205">
        <v>2.8161</v>
      </c>
      <c r="U477" s="205">
        <v>3.7517</v>
      </c>
      <c r="W477" s="252"/>
      <c r="X477" s="252"/>
      <c r="Y477" s="252"/>
      <c r="Z477" s="253"/>
      <c r="AA477" s="253"/>
      <c r="AB477" s="252"/>
      <c r="AC477" s="252"/>
      <c r="AD477" s="252"/>
      <c r="AE477" s="252"/>
      <c r="AF477" s="252"/>
      <c r="AG477" s="252"/>
      <c r="AH477" s="252"/>
      <c r="AI477" s="252"/>
      <c r="AJ477" s="252"/>
    </row>
    <row r="478" spans="2:36" ht="12.75" customHeight="1" x14ac:dyDescent="0.3">
      <c r="B478" s="222" t="s">
        <v>391</v>
      </c>
      <c r="C478" s="222" t="s">
        <v>1176</v>
      </c>
      <c r="D478" s="222" t="s">
        <v>356</v>
      </c>
      <c r="E478" s="223">
        <v>1</v>
      </c>
      <c r="F478" s="223">
        <v>1</v>
      </c>
      <c r="G478" s="224">
        <v>127</v>
      </c>
      <c r="H478" s="222">
        <v>27</v>
      </c>
      <c r="I478" s="222">
        <v>6</v>
      </c>
      <c r="J478" s="222">
        <v>3552</v>
      </c>
      <c r="K478" s="222" t="s">
        <v>56</v>
      </c>
      <c r="L478" s="222" t="s">
        <v>1176</v>
      </c>
      <c r="M478" s="222" t="s">
        <v>197</v>
      </c>
      <c r="N478" s="90" t="s">
        <v>197</v>
      </c>
      <c r="O478" s="222"/>
      <c r="Q478" s="208" t="str">
        <f t="shared" si="7"/>
        <v>66/9Enterprise</v>
      </c>
      <c r="R478" s="204" t="s">
        <v>391</v>
      </c>
      <c r="S478" s="204" t="s">
        <v>356</v>
      </c>
      <c r="T478" s="205">
        <v>2.8576000000000001</v>
      </c>
      <c r="U478" s="205">
        <v>3.8875000000000002</v>
      </c>
      <c r="W478" s="252"/>
      <c r="X478" s="252"/>
      <c r="Y478" s="252"/>
      <c r="Z478" s="253"/>
      <c r="AA478" s="253"/>
      <c r="AB478" s="252"/>
      <c r="AC478" s="252"/>
      <c r="AD478" s="252"/>
      <c r="AE478" s="252"/>
      <c r="AF478" s="252"/>
      <c r="AG478" s="252"/>
      <c r="AH478" s="252"/>
      <c r="AI478" s="252"/>
      <c r="AJ478" s="252"/>
    </row>
    <row r="479" spans="2:36" ht="12.75" customHeight="1" x14ac:dyDescent="0.3">
      <c r="B479" s="222" t="s">
        <v>391</v>
      </c>
      <c r="C479" s="222" t="s">
        <v>1176</v>
      </c>
      <c r="D479" s="222" t="s">
        <v>367</v>
      </c>
      <c r="E479" s="223">
        <v>1</v>
      </c>
      <c r="F479" s="223">
        <v>1</v>
      </c>
      <c r="G479" s="224">
        <v>127</v>
      </c>
      <c r="H479" s="222">
        <v>31</v>
      </c>
      <c r="I479" s="222">
        <v>6</v>
      </c>
      <c r="J479" s="222">
        <v>3552</v>
      </c>
      <c r="K479" s="222" t="s">
        <v>56</v>
      </c>
      <c r="L479" s="222" t="s">
        <v>1176</v>
      </c>
      <c r="M479" s="222" t="s">
        <v>197</v>
      </c>
      <c r="N479" s="90" t="s">
        <v>197</v>
      </c>
      <c r="O479" s="222"/>
      <c r="Q479" s="208" t="str">
        <f t="shared" si="7"/>
        <v>66/9European Automotive</v>
      </c>
      <c r="R479" s="204" t="s">
        <v>391</v>
      </c>
      <c r="S479" s="204" t="s">
        <v>367</v>
      </c>
      <c r="T479" s="205">
        <v>2.9558</v>
      </c>
      <c r="U479" s="205">
        <v>4.0759999999999996</v>
      </c>
      <c r="W479" s="252"/>
      <c r="X479" s="252"/>
      <c r="Y479" s="252"/>
      <c r="Z479" s="253"/>
      <c r="AA479" s="253"/>
      <c r="AB479" s="252"/>
      <c r="AC479" s="252"/>
      <c r="AD479" s="252"/>
      <c r="AE479" s="252"/>
      <c r="AF479" s="252"/>
      <c r="AG479" s="252"/>
      <c r="AH479" s="252"/>
      <c r="AI479" s="252"/>
      <c r="AJ479" s="252"/>
    </row>
    <row r="480" spans="2:36" ht="12.75" customHeight="1" x14ac:dyDescent="0.3">
      <c r="B480" s="222" t="s">
        <v>391</v>
      </c>
      <c r="C480" s="222" t="s">
        <v>1176</v>
      </c>
      <c r="D480" s="222" t="s">
        <v>372</v>
      </c>
      <c r="E480" s="223">
        <v>1</v>
      </c>
      <c r="F480" s="223">
        <v>1</v>
      </c>
      <c r="G480" s="224">
        <v>127</v>
      </c>
      <c r="H480" s="222">
        <v>31</v>
      </c>
      <c r="I480" s="222">
        <v>6</v>
      </c>
      <c r="J480" s="222">
        <v>3552</v>
      </c>
      <c r="K480" s="222" t="s">
        <v>56</v>
      </c>
      <c r="L480" s="222" t="s">
        <v>1176</v>
      </c>
      <c r="M480" s="222" t="s">
        <v>197</v>
      </c>
      <c r="N480" s="90" t="s">
        <v>197</v>
      </c>
      <c r="O480" s="222"/>
      <c r="Q480" s="208" t="str">
        <f t="shared" si="7"/>
        <v>66/9European Conventional</v>
      </c>
      <c r="R480" s="204" t="s">
        <v>391</v>
      </c>
      <c r="S480" s="204" t="s">
        <v>372</v>
      </c>
      <c r="T480" s="205">
        <v>2.9150999999999998</v>
      </c>
      <c r="U480" s="205">
        <v>4.0759999999999996</v>
      </c>
      <c r="W480" s="252"/>
      <c r="X480" s="252"/>
      <c r="Y480" s="252"/>
      <c r="Z480" s="253"/>
      <c r="AA480" s="253"/>
      <c r="AB480" s="252"/>
      <c r="AC480" s="252"/>
      <c r="AD480" s="252"/>
      <c r="AE480" s="252"/>
      <c r="AF480" s="252"/>
      <c r="AG480" s="252"/>
      <c r="AH480" s="252"/>
      <c r="AI480" s="252"/>
      <c r="AJ480" s="252"/>
    </row>
    <row r="481" spans="2:36" ht="12.75" customHeight="1" x14ac:dyDescent="0.3">
      <c r="B481" s="222" t="s">
        <v>391</v>
      </c>
      <c r="C481" s="222" t="s">
        <v>1176</v>
      </c>
      <c r="D481" s="222" t="s">
        <v>368</v>
      </c>
      <c r="E481" s="223">
        <v>1</v>
      </c>
      <c r="F481" s="223">
        <v>1</v>
      </c>
      <c r="G481" s="224">
        <v>127</v>
      </c>
      <c r="H481" s="222">
        <v>38</v>
      </c>
      <c r="I481" s="222">
        <v>6</v>
      </c>
      <c r="J481" s="222">
        <v>3552</v>
      </c>
      <c r="K481" s="222" t="s">
        <v>56</v>
      </c>
      <c r="L481" s="222" t="s">
        <v>1176</v>
      </c>
      <c r="M481" s="222" t="s">
        <v>197</v>
      </c>
      <c r="N481" s="90" t="s">
        <v>197</v>
      </c>
      <c r="O481" s="222"/>
      <c r="Q481" s="208" t="str">
        <f t="shared" si="7"/>
        <v>66/9European Intermodal</v>
      </c>
      <c r="R481" s="204" t="s">
        <v>391</v>
      </c>
      <c r="S481" s="204" t="s">
        <v>368</v>
      </c>
      <c r="T481" s="205">
        <v>3.0617000000000001</v>
      </c>
      <c r="U481" s="205">
        <v>4.4245000000000001</v>
      </c>
      <c r="W481" s="252"/>
      <c r="X481" s="252"/>
      <c r="Y481" s="252"/>
      <c r="Z481" s="253"/>
      <c r="AA481" s="253"/>
      <c r="AB481" s="252"/>
      <c r="AC481" s="252"/>
      <c r="AD481" s="252"/>
      <c r="AE481" s="252"/>
      <c r="AF481" s="252"/>
      <c r="AG481" s="252"/>
      <c r="AH481" s="252"/>
      <c r="AI481" s="252"/>
      <c r="AJ481" s="252"/>
    </row>
    <row r="482" spans="2:36" ht="12.75" customHeight="1" x14ac:dyDescent="0.3">
      <c r="B482" s="222" t="s">
        <v>391</v>
      </c>
      <c r="C482" s="222" t="s">
        <v>1176</v>
      </c>
      <c r="D482" s="222" t="s">
        <v>373</v>
      </c>
      <c r="E482" s="223">
        <v>1</v>
      </c>
      <c r="F482" s="223">
        <v>1</v>
      </c>
      <c r="G482" s="224">
        <v>127</v>
      </c>
      <c r="H482" s="222">
        <v>30</v>
      </c>
      <c r="I482" s="222">
        <v>6</v>
      </c>
      <c r="J482" s="222">
        <v>3552</v>
      </c>
      <c r="K482" s="222" t="s">
        <v>56</v>
      </c>
      <c r="L482" s="222" t="s">
        <v>1176</v>
      </c>
      <c r="M482" s="222" t="s">
        <v>197</v>
      </c>
      <c r="N482" s="90" t="s">
        <v>197</v>
      </c>
      <c r="O482" s="222"/>
      <c r="Q482" s="208" t="str">
        <f t="shared" si="7"/>
        <v>66/9General Merchandise</v>
      </c>
      <c r="R482" s="204" t="s">
        <v>391</v>
      </c>
      <c r="S482" s="204" t="s">
        <v>373</v>
      </c>
      <c r="T482" s="205">
        <v>2.9005000000000001</v>
      </c>
      <c r="U482" s="205">
        <v>4.0281000000000002</v>
      </c>
      <c r="W482" s="252"/>
      <c r="X482" s="252"/>
      <c r="Y482" s="252"/>
      <c r="Z482" s="253"/>
      <c r="AA482" s="253"/>
      <c r="AB482" s="252"/>
      <c r="AC482" s="252"/>
      <c r="AD482" s="252"/>
      <c r="AE482" s="252"/>
      <c r="AF482" s="252"/>
      <c r="AG482" s="252"/>
      <c r="AH482" s="252"/>
      <c r="AI482" s="252"/>
      <c r="AJ482" s="252"/>
    </row>
    <row r="483" spans="2:36" ht="12.75" customHeight="1" x14ac:dyDescent="0.3">
      <c r="B483" s="222" t="s">
        <v>391</v>
      </c>
      <c r="C483" s="222" t="s">
        <v>1176</v>
      </c>
      <c r="D483" s="222" t="s">
        <v>348</v>
      </c>
      <c r="E483" s="223">
        <v>1212</v>
      </c>
      <c r="F483" s="223">
        <v>153.92400000000001</v>
      </c>
      <c r="G483" s="224">
        <v>127</v>
      </c>
      <c r="H483" s="222">
        <v>18</v>
      </c>
      <c r="I483" s="222">
        <v>6</v>
      </c>
      <c r="J483" s="222">
        <v>3552</v>
      </c>
      <c r="K483" s="222" t="s">
        <v>56</v>
      </c>
      <c r="L483" s="222" t="s">
        <v>1176</v>
      </c>
      <c r="M483" s="222" t="s">
        <v>197</v>
      </c>
      <c r="N483" s="90" t="s">
        <v>197</v>
      </c>
      <c r="O483" s="222"/>
      <c r="Q483" s="208" t="str">
        <f t="shared" si="7"/>
        <v>66/9Industrial Minerals</v>
      </c>
      <c r="R483" s="204" t="s">
        <v>391</v>
      </c>
      <c r="S483" s="204" t="s">
        <v>348</v>
      </c>
      <c r="T483" s="205">
        <v>2.5463</v>
      </c>
      <c r="U483" s="205">
        <v>3.4954999999999998</v>
      </c>
      <c r="W483" s="252"/>
      <c r="X483" s="252"/>
      <c r="Y483" s="252"/>
      <c r="Z483" s="253"/>
      <c r="AA483" s="253"/>
      <c r="AB483" s="252"/>
      <c r="AC483" s="252"/>
      <c r="AD483" s="252"/>
      <c r="AE483" s="252"/>
      <c r="AF483" s="252"/>
      <c r="AG483" s="252"/>
      <c r="AH483" s="252"/>
      <c r="AI483" s="252"/>
      <c r="AJ483" s="252"/>
    </row>
    <row r="484" spans="2:36" ht="12.75" customHeight="1" x14ac:dyDescent="0.3">
      <c r="B484" s="222" t="s">
        <v>391</v>
      </c>
      <c r="C484" s="222" t="s">
        <v>1176</v>
      </c>
      <c r="D484" s="222" t="s">
        <v>369</v>
      </c>
      <c r="E484" s="223">
        <v>1</v>
      </c>
      <c r="F484" s="223">
        <v>1</v>
      </c>
      <c r="G484" s="224">
        <v>127</v>
      </c>
      <c r="H484" s="222">
        <v>25</v>
      </c>
      <c r="I484" s="222">
        <v>6</v>
      </c>
      <c r="J484" s="222">
        <v>3552</v>
      </c>
      <c r="K484" s="222" t="s">
        <v>56</v>
      </c>
      <c r="L484" s="222" t="s">
        <v>1176</v>
      </c>
      <c r="M484" s="222" t="s">
        <v>197</v>
      </c>
      <c r="N484" s="90" t="s">
        <v>197</v>
      </c>
      <c r="O484" s="222"/>
      <c r="Q484" s="208" t="str">
        <f t="shared" si="7"/>
        <v>66/9Iron Ore</v>
      </c>
      <c r="R484" s="204" t="s">
        <v>391</v>
      </c>
      <c r="S484" s="204" t="s">
        <v>369</v>
      </c>
      <c r="T484" s="205">
        <v>2.5975999999999999</v>
      </c>
      <c r="U484" s="205">
        <v>3.7964000000000002</v>
      </c>
      <c r="W484" s="252"/>
      <c r="X484" s="252"/>
      <c r="Y484" s="252"/>
      <c r="Z484" s="253"/>
      <c r="AA484" s="253"/>
      <c r="AB484" s="252"/>
      <c r="AC484" s="252"/>
      <c r="AD484" s="252"/>
      <c r="AE484" s="252"/>
      <c r="AF484" s="252"/>
      <c r="AG484" s="252"/>
      <c r="AH484" s="252"/>
      <c r="AI484" s="252"/>
      <c r="AJ484" s="252"/>
    </row>
    <row r="485" spans="2:36" ht="12.75" customHeight="1" x14ac:dyDescent="0.3">
      <c r="B485" s="222" t="s">
        <v>391</v>
      </c>
      <c r="C485" s="222" t="s">
        <v>1176</v>
      </c>
      <c r="D485" s="222" t="s">
        <v>352</v>
      </c>
      <c r="E485" s="223">
        <v>1</v>
      </c>
      <c r="F485" s="223">
        <v>1</v>
      </c>
      <c r="G485" s="224">
        <v>127</v>
      </c>
      <c r="H485" s="222">
        <v>78</v>
      </c>
      <c r="I485" s="222">
        <v>6</v>
      </c>
      <c r="J485" s="222">
        <v>3552</v>
      </c>
      <c r="K485" s="222" t="s">
        <v>56</v>
      </c>
      <c r="L485" s="222" t="s">
        <v>1176</v>
      </c>
      <c r="M485" s="222" t="s">
        <v>197</v>
      </c>
      <c r="N485" s="90" t="s">
        <v>197</v>
      </c>
      <c r="O485" s="222"/>
      <c r="Q485" s="208" t="str">
        <f t="shared" si="7"/>
        <v>66/9Mail and Premium Logistics</v>
      </c>
      <c r="R485" s="204" t="s">
        <v>391</v>
      </c>
      <c r="S485" s="204" t="s">
        <v>352</v>
      </c>
      <c r="T485" s="205">
        <v>4.3274999999999997</v>
      </c>
      <c r="U485" s="205">
        <v>6.7942999999999998</v>
      </c>
      <c r="W485" s="252"/>
      <c r="X485" s="252"/>
      <c r="Y485" s="252"/>
      <c r="Z485" s="253"/>
      <c r="AA485" s="253"/>
      <c r="AB485" s="252"/>
      <c r="AC485" s="252"/>
      <c r="AD485" s="252"/>
      <c r="AE485" s="252"/>
      <c r="AF485" s="252"/>
      <c r="AG485" s="252"/>
      <c r="AH485" s="252"/>
      <c r="AI485" s="252"/>
      <c r="AJ485" s="252"/>
    </row>
    <row r="486" spans="2:36" ht="12.75" customHeight="1" x14ac:dyDescent="0.3">
      <c r="B486" s="222" t="s">
        <v>391</v>
      </c>
      <c r="C486" s="222" t="s">
        <v>1176</v>
      </c>
      <c r="D486" s="222" t="s">
        <v>343</v>
      </c>
      <c r="E486" s="223">
        <v>484</v>
      </c>
      <c r="F486" s="223">
        <v>61.468000000000004</v>
      </c>
      <c r="G486" s="224">
        <v>127</v>
      </c>
      <c r="H486" s="222">
        <v>25</v>
      </c>
      <c r="I486" s="222">
        <v>6</v>
      </c>
      <c r="J486" s="222">
        <v>3552</v>
      </c>
      <c r="K486" s="222" t="s">
        <v>56</v>
      </c>
      <c r="L486" s="222" t="s">
        <v>1176</v>
      </c>
      <c r="M486" s="222" t="s">
        <v>197</v>
      </c>
      <c r="N486" s="90" t="s">
        <v>197</v>
      </c>
      <c r="O486" s="222"/>
      <c r="Q486" s="208" t="str">
        <f t="shared" si="7"/>
        <v>66/9Other</v>
      </c>
      <c r="R486" s="204" t="s">
        <v>391</v>
      </c>
      <c r="S486" s="204" t="s">
        <v>343</v>
      </c>
      <c r="T486" s="205">
        <v>2.6387999999999998</v>
      </c>
      <c r="U486" s="205">
        <v>3.7964000000000002</v>
      </c>
      <c r="W486" s="252"/>
      <c r="X486" s="252"/>
      <c r="Y486" s="252"/>
      <c r="Z486" s="253"/>
      <c r="AA486" s="253"/>
      <c r="AB486" s="252"/>
      <c r="AC486" s="252"/>
      <c r="AD486" s="252"/>
      <c r="AE486" s="252"/>
      <c r="AF486" s="252"/>
      <c r="AG486" s="252"/>
      <c r="AH486" s="252"/>
      <c r="AI486" s="252"/>
      <c r="AJ486" s="252"/>
    </row>
    <row r="487" spans="2:36" ht="12.75" customHeight="1" x14ac:dyDescent="0.3">
      <c r="B487" s="222" t="s">
        <v>391</v>
      </c>
      <c r="C487" s="222" t="s">
        <v>1176</v>
      </c>
      <c r="D487" s="222" t="s">
        <v>359</v>
      </c>
      <c r="E487" s="223">
        <v>1</v>
      </c>
      <c r="F487" s="223">
        <v>1</v>
      </c>
      <c r="G487" s="224">
        <v>127</v>
      </c>
      <c r="H487" s="222">
        <v>23</v>
      </c>
      <c r="I487" s="222">
        <v>6</v>
      </c>
      <c r="J487" s="222">
        <v>3552</v>
      </c>
      <c r="K487" s="222" t="s">
        <v>56</v>
      </c>
      <c r="L487" s="222" t="s">
        <v>1176</v>
      </c>
      <c r="M487" s="222" t="s">
        <v>197</v>
      </c>
      <c r="N487" s="90" t="s">
        <v>197</v>
      </c>
      <c r="O487" s="222"/>
      <c r="Q487" s="208" t="str">
        <f t="shared" si="7"/>
        <v>66/9Petroleum</v>
      </c>
      <c r="R487" s="204" t="s">
        <v>391</v>
      </c>
      <c r="S487" s="204" t="s">
        <v>359</v>
      </c>
      <c r="T487" s="205">
        <v>2.6114999999999999</v>
      </c>
      <c r="U487" s="205">
        <v>3.7075999999999998</v>
      </c>
      <c r="W487" s="252"/>
      <c r="X487" s="252"/>
      <c r="Y487" s="252"/>
      <c r="Z487" s="253"/>
      <c r="AA487" s="253"/>
      <c r="AB487" s="252"/>
      <c r="AC487" s="252"/>
      <c r="AD487" s="252"/>
      <c r="AE487" s="252"/>
      <c r="AF487" s="252"/>
      <c r="AG487" s="252"/>
      <c r="AH487" s="252"/>
      <c r="AI487" s="252"/>
      <c r="AJ487" s="252"/>
    </row>
    <row r="488" spans="2:36" ht="12.75" customHeight="1" x14ac:dyDescent="0.3">
      <c r="B488" s="222" t="s">
        <v>391</v>
      </c>
      <c r="C488" s="222" t="s">
        <v>1176</v>
      </c>
      <c r="D488" s="222" t="s">
        <v>370</v>
      </c>
      <c r="E488" s="223">
        <v>1</v>
      </c>
      <c r="F488" s="223">
        <v>1</v>
      </c>
      <c r="G488" s="224">
        <v>127</v>
      </c>
      <c r="H488" s="222">
        <v>78</v>
      </c>
      <c r="I488" s="222">
        <v>6</v>
      </c>
      <c r="J488" s="222">
        <v>3552</v>
      </c>
      <c r="K488" s="222" t="s">
        <v>56</v>
      </c>
      <c r="L488" s="222" t="s">
        <v>1176</v>
      </c>
      <c r="M488" s="222" t="s">
        <v>197</v>
      </c>
      <c r="N488" s="90" t="s">
        <v>197</v>
      </c>
      <c r="O488" s="222"/>
      <c r="Q488" s="208" t="str">
        <f t="shared" si="7"/>
        <v>66/9Royal Mail</v>
      </c>
      <c r="R488" s="204" t="s">
        <v>391</v>
      </c>
      <c r="S488" s="204" t="s">
        <v>370</v>
      </c>
      <c r="T488" s="205">
        <v>4.3274999999999997</v>
      </c>
      <c r="U488" s="205">
        <v>6.7942999999999998</v>
      </c>
      <c r="W488" s="252"/>
      <c r="X488" s="252"/>
      <c r="Y488" s="252"/>
      <c r="Z488" s="253"/>
      <c r="AA488" s="253"/>
      <c r="AB488" s="252"/>
      <c r="AC488" s="252"/>
      <c r="AD488" s="252"/>
      <c r="AE488" s="252"/>
      <c r="AF488" s="252"/>
      <c r="AG488" s="252"/>
      <c r="AH488" s="252"/>
      <c r="AI488" s="252"/>
      <c r="AJ488" s="252"/>
    </row>
    <row r="489" spans="2:36" ht="12.75" customHeight="1" x14ac:dyDescent="0.3">
      <c r="B489" s="222" t="s">
        <v>391</v>
      </c>
      <c r="C489" s="222" t="s">
        <v>1176</v>
      </c>
      <c r="D489" s="222" t="s">
        <v>353</v>
      </c>
      <c r="E489" s="223">
        <v>1</v>
      </c>
      <c r="F489" s="223">
        <v>1</v>
      </c>
      <c r="G489" s="224">
        <v>127</v>
      </c>
      <c r="H489" s="222">
        <v>25</v>
      </c>
      <c r="I489" s="222">
        <v>6</v>
      </c>
      <c r="J489" s="222">
        <v>3552</v>
      </c>
      <c r="K489" s="222" t="s">
        <v>56</v>
      </c>
      <c r="L489" s="222" t="s">
        <v>1176</v>
      </c>
      <c r="M489" s="222" t="s">
        <v>197</v>
      </c>
      <c r="N489" s="90" t="s">
        <v>197</v>
      </c>
      <c r="O489" s="222"/>
      <c r="Q489" s="208" t="str">
        <f t="shared" si="7"/>
        <v>66/9Steel</v>
      </c>
      <c r="R489" s="204" t="s">
        <v>391</v>
      </c>
      <c r="S489" s="204" t="s">
        <v>353</v>
      </c>
      <c r="T489" s="205">
        <v>2.6387999999999998</v>
      </c>
      <c r="U489" s="205">
        <v>3.7964000000000002</v>
      </c>
      <c r="W489" s="252"/>
      <c r="X489" s="252"/>
      <c r="Y489" s="252"/>
      <c r="Z489" s="253"/>
      <c r="AA489" s="253"/>
      <c r="AB489" s="252"/>
      <c r="AC489" s="252"/>
      <c r="AD489" s="252"/>
      <c r="AE489" s="252"/>
      <c r="AF489" s="252"/>
      <c r="AG489" s="252"/>
      <c r="AH489" s="252"/>
      <c r="AI489" s="252"/>
      <c r="AJ489" s="252"/>
    </row>
    <row r="490" spans="2:36" ht="12.75" customHeight="1" x14ac:dyDescent="0.3">
      <c r="B490" s="222" t="s">
        <v>323</v>
      </c>
      <c r="C490" s="222" t="s">
        <v>1176</v>
      </c>
      <c r="D490" s="222" t="s">
        <v>374</v>
      </c>
      <c r="E490" s="223">
        <v>1</v>
      </c>
      <c r="F490" s="223">
        <v>1</v>
      </c>
      <c r="G490" s="224">
        <v>90</v>
      </c>
      <c r="H490" s="222">
        <v>34</v>
      </c>
      <c r="I490" s="222">
        <v>4</v>
      </c>
      <c r="J490" s="222">
        <v>2100</v>
      </c>
      <c r="K490" s="222" t="s">
        <v>53</v>
      </c>
      <c r="L490" s="222" t="s">
        <v>1176</v>
      </c>
      <c r="M490" s="222" t="s">
        <v>197</v>
      </c>
      <c r="N490" s="90" t="s">
        <v>197</v>
      </c>
      <c r="O490" s="222"/>
      <c r="Q490" s="208" t="str">
        <f t="shared" si="7"/>
        <v>67/0Biomass</v>
      </c>
      <c r="R490" s="204" t="s">
        <v>323</v>
      </c>
      <c r="S490" s="204" t="s">
        <v>374</v>
      </c>
      <c r="T490" s="205">
        <v>4.4802</v>
      </c>
      <c r="U490" s="205">
        <v>7.1553000000000004</v>
      </c>
      <c r="W490" s="252"/>
      <c r="X490" s="252"/>
      <c r="Y490" s="252"/>
      <c r="Z490" s="253"/>
      <c r="AA490" s="253"/>
      <c r="AB490" s="252"/>
      <c r="AC490" s="252"/>
      <c r="AD490" s="252"/>
      <c r="AE490" s="252"/>
      <c r="AF490" s="252"/>
      <c r="AG490" s="252"/>
      <c r="AH490" s="252"/>
      <c r="AI490" s="252"/>
      <c r="AJ490" s="252"/>
    </row>
    <row r="491" spans="2:36" ht="12.75" customHeight="1" x14ac:dyDescent="0.3">
      <c r="B491" s="222" t="s">
        <v>323</v>
      </c>
      <c r="C491" s="222" t="s">
        <v>1176</v>
      </c>
      <c r="D491" s="222" t="s">
        <v>350</v>
      </c>
      <c r="E491" s="223">
        <v>1</v>
      </c>
      <c r="F491" s="223">
        <v>1</v>
      </c>
      <c r="G491" s="224">
        <v>90</v>
      </c>
      <c r="H491" s="222">
        <v>16</v>
      </c>
      <c r="I491" s="222">
        <v>4</v>
      </c>
      <c r="J491" s="222">
        <v>2100</v>
      </c>
      <c r="K491" s="222" t="s">
        <v>53</v>
      </c>
      <c r="L491" s="222" t="s">
        <v>1176</v>
      </c>
      <c r="M491" s="222" t="s">
        <v>197</v>
      </c>
      <c r="N491" s="90" t="s">
        <v>197</v>
      </c>
      <c r="O491" s="222"/>
      <c r="Q491" s="208" t="str">
        <f t="shared" si="7"/>
        <v>67/0Chemicals</v>
      </c>
      <c r="R491" s="204" t="s">
        <v>323</v>
      </c>
      <c r="S491" s="204" t="s">
        <v>350</v>
      </c>
      <c r="T491" s="205">
        <v>4.2659000000000002</v>
      </c>
      <c r="U491" s="205">
        <v>6.4287000000000001</v>
      </c>
      <c r="W491" s="252"/>
      <c r="X491" s="252"/>
      <c r="Y491" s="252"/>
      <c r="Z491" s="253"/>
      <c r="AA491" s="253"/>
      <c r="AB491" s="252"/>
      <c r="AC491" s="252"/>
      <c r="AD491" s="252"/>
      <c r="AE491" s="252"/>
      <c r="AF491" s="252"/>
      <c r="AG491" s="252"/>
      <c r="AH491" s="252"/>
      <c r="AI491" s="252"/>
      <c r="AJ491" s="252"/>
    </row>
    <row r="492" spans="2:36" ht="12.75" customHeight="1" x14ac:dyDescent="0.3">
      <c r="B492" s="222" t="s">
        <v>323</v>
      </c>
      <c r="C492" s="222" t="s">
        <v>1176</v>
      </c>
      <c r="D492" s="222" t="s">
        <v>347</v>
      </c>
      <c r="E492" s="223">
        <v>2366</v>
      </c>
      <c r="F492" s="223">
        <v>212.94</v>
      </c>
      <c r="G492" s="224">
        <v>90</v>
      </c>
      <c r="H492" s="222">
        <v>24</v>
      </c>
      <c r="I492" s="222">
        <v>4</v>
      </c>
      <c r="J492" s="222">
        <v>2100</v>
      </c>
      <c r="K492" s="222" t="s">
        <v>53</v>
      </c>
      <c r="L492" s="222" t="s">
        <v>1176</v>
      </c>
      <c r="M492" s="222" t="s">
        <v>197</v>
      </c>
      <c r="N492" s="90" t="s">
        <v>197</v>
      </c>
      <c r="O492" s="222"/>
      <c r="Q492" s="208" t="str">
        <f t="shared" si="7"/>
        <v>67/0Coal ESI</v>
      </c>
      <c r="R492" s="204" t="s">
        <v>323</v>
      </c>
      <c r="S492" s="204" t="s">
        <v>347</v>
      </c>
      <c r="T492" s="205">
        <v>4.3108000000000004</v>
      </c>
      <c r="U492" s="205">
        <v>6.7249999999999996</v>
      </c>
      <c r="W492" s="252"/>
      <c r="X492" s="252"/>
      <c r="Y492" s="252"/>
      <c r="Z492" s="253"/>
      <c r="AA492" s="253"/>
      <c r="AB492" s="252"/>
      <c r="AC492" s="252"/>
      <c r="AD492" s="252"/>
      <c r="AE492" s="252"/>
      <c r="AF492" s="252"/>
      <c r="AG492" s="252"/>
      <c r="AH492" s="252"/>
      <c r="AI492" s="252"/>
      <c r="AJ492" s="252"/>
    </row>
    <row r="493" spans="2:36" ht="12.75" customHeight="1" x14ac:dyDescent="0.3">
      <c r="B493" s="222" t="s">
        <v>323</v>
      </c>
      <c r="C493" s="222" t="s">
        <v>1176</v>
      </c>
      <c r="D493" s="222" t="s">
        <v>364</v>
      </c>
      <c r="E493" s="223">
        <v>1</v>
      </c>
      <c r="F493" s="223">
        <v>1</v>
      </c>
      <c r="G493" s="224">
        <v>90</v>
      </c>
      <c r="H493" s="222">
        <v>25</v>
      </c>
      <c r="I493" s="222">
        <v>4</v>
      </c>
      <c r="J493" s="222">
        <v>2100</v>
      </c>
      <c r="K493" s="222" t="s">
        <v>53</v>
      </c>
      <c r="L493" s="222" t="s">
        <v>1176</v>
      </c>
      <c r="M493" s="222" t="s">
        <v>197</v>
      </c>
      <c r="N493" s="90" t="s">
        <v>197</v>
      </c>
      <c r="O493" s="222"/>
      <c r="Q493" s="208" t="str">
        <f t="shared" si="7"/>
        <v>67/0Coal Other</v>
      </c>
      <c r="R493" s="204" t="s">
        <v>323</v>
      </c>
      <c r="S493" s="204" t="s">
        <v>364</v>
      </c>
      <c r="T493" s="205">
        <v>4.3654999999999999</v>
      </c>
      <c r="U493" s="205">
        <v>6.7652000000000001</v>
      </c>
      <c r="W493" s="252"/>
      <c r="X493" s="252"/>
      <c r="Y493" s="252"/>
      <c r="Z493" s="253"/>
      <c r="AA493" s="253"/>
      <c r="AB493" s="252"/>
      <c r="AC493" s="252"/>
      <c r="AD493" s="252"/>
      <c r="AE493" s="252"/>
      <c r="AF493" s="252"/>
      <c r="AG493" s="252"/>
      <c r="AH493" s="252"/>
      <c r="AI493" s="252"/>
      <c r="AJ493" s="252"/>
    </row>
    <row r="494" spans="2:36" ht="12.75" customHeight="1" x14ac:dyDescent="0.3">
      <c r="B494" s="222" t="s">
        <v>323</v>
      </c>
      <c r="C494" s="222" t="s">
        <v>1176</v>
      </c>
      <c r="D494" s="222" t="s">
        <v>345</v>
      </c>
      <c r="E494" s="223">
        <v>7646</v>
      </c>
      <c r="F494" s="223">
        <v>688.14</v>
      </c>
      <c r="G494" s="224">
        <v>90</v>
      </c>
      <c r="H494" s="222">
        <v>29</v>
      </c>
      <c r="I494" s="222">
        <v>4</v>
      </c>
      <c r="J494" s="222">
        <v>2100</v>
      </c>
      <c r="K494" s="222" t="s">
        <v>53</v>
      </c>
      <c r="L494" s="222" t="s">
        <v>1176</v>
      </c>
      <c r="M494" s="222" t="s">
        <v>197</v>
      </c>
      <c r="N494" s="90" t="s">
        <v>197</v>
      </c>
      <c r="O494" s="222"/>
      <c r="Q494" s="208" t="str">
        <f t="shared" si="7"/>
        <v>67/0Construction Materials</v>
      </c>
      <c r="R494" s="204" t="s">
        <v>323</v>
      </c>
      <c r="S494" s="204" t="s">
        <v>345</v>
      </c>
      <c r="T494" s="205">
        <v>4.4146999999999998</v>
      </c>
      <c r="U494" s="205">
        <v>6.9325000000000001</v>
      </c>
      <c r="W494" s="252"/>
      <c r="X494" s="252"/>
      <c r="Y494" s="252"/>
      <c r="Z494" s="253"/>
      <c r="AA494" s="253"/>
      <c r="AB494" s="252"/>
      <c r="AC494" s="252"/>
      <c r="AD494" s="252"/>
      <c r="AE494" s="252"/>
      <c r="AF494" s="252"/>
      <c r="AG494" s="252"/>
      <c r="AH494" s="252"/>
      <c r="AI494" s="252"/>
      <c r="AJ494" s="252"/>
    </row>
    <row r="495" spans="2:36" ht="12.75" customHeight="1" x14ac:dyDescent="0.3">
      <c r="B495" s="222" t="s">
        <v>323</v>
      </c>
      <c r="C495" s="222" t="s">
        <v>1176</v>
      </c>
      <c r="D495" s="222" t="s">
        <v>355</v>
      </c>
      <c r="E495" s="223">
        <v>337</v>
      </c>
      <c r="F495" s="223">
        <v>30.330000000000002</v>
      </c>
      <c r="G495" s="224">
        <v>90</v>
      </c>
      <c r="H495" s="222">
        <v>25</v>
      </c>
      <c r="I495" s="222">
        <v>4</v>
      </c>
      <c r="J495" s="222">
        <v>2100</v>
      </c>
      <c r="K495" s="222" t="s">
        <v>53</v>
      </c>
      <c r="L495" s="222" t="s">
        <v>1176</v>
      </c>
      <c r="M495" s="222" t="s">
        <v>197</v>
      </c>
      <c r="N495" s="90" t="s">
        <v>197</v>
      </c>
      <c r="O495" s="222"/>
      <c r="Q495" s="208" t="str">
        <f t="shared" si="7"/>
        <v>67/0Domestic Automotive</v>
      </c>
      <c r="R495" s="204" t="s">
        <v>323</v>
      </c>
      <c r="S495" s="204" t="s">
        <v>355</v>
      </c>
      <c r="T495" s="205">
        <v>4.6077000000000004</v>
      </c>
      <c r="U495" s="205">
        <v>6.7652000000000001</v>
      </c>
      <c r="W495" s="252"/>
      <c r="X495" s="252"/>
      <c r="Y495" s="252"/>
      <c r="Z495" s="253"/>
      <c r="AA495" s="253"/>
      <c r="AB495" s="252"/>
      <c r="AC495" s="252"/>
      <c r="AD495" s="252"/>
      <c r="AE495" s="252"/>
      <c r="AF495" s="252"/>
      <c r="AG495" s="252"/>
      <c r="AH495" s="252"/>
      <c r="AI495" s="252"/>
      <c r="AJ495" s="252"/>
    </row>
    <row r="496" spans="2:36" ht="12.75" customHeight="1" x14ac:dyDescent="0.3">
      <c r="B496" s="222" t="s">
        <v>323</v>
      </c>
      <c r="C496" s="222" t="s">
        <v>1176</v>
      </c>
      <c r="D496" s="222" t="s">
        <v>351</v>
      </c>
      <c r="E496" s="223">
        <v>246</v>
      </c>
      <c r="F496" s="223">
        <v>22.14</v>
      </c>
      <c r="G496" s="224">
        <v>90</v>
      </c>
      <c r="H496" s="222">
        <v>33</v>
      </c>
      <c r="I496" s="222">
        <v>4</v>
      </c>
      <c r="J496" s="222">
        <v>2100</v>
      </c>
      <c r="K496" s="222" t="s">
        <v>53</v>
      </c>
      <c r="L496" s="222" t="s">
        <v>1176</v>
      </c>
      <c r="M496" s="222" t="s">
        <v>197</v>
      </c>
      <c r="N496" s="90" t="s">
        <v>197</v>
      </c>
      <c r="O496" s="222"/>
      <c r="Q496" s="208" t="str">
        <f t="shared" si="7"/>
        <v>67/0Domestic Intermodal</v>
      </c>
      <c r="R496" s="204" t="s">
        <v>323</v>
      </c>
      <c r="S496" s="204" t="s">
        <v>351</v>
      </c>
      <c r="T496" s="205">
        <v>4.7089999999999996</v>
      </c>
      <c r="U496" s="205">
        <v>7.1096000000000004</v>
      </c>
      <c r="W496" s="252"/>
      <c r="X496" s="252"/>
      <c r="Y496" s="252"/>
      <c r="Z496" s="253"/>
      <c r="AA496" s="253"/>
      <c r="AB496" s="252"/>
      <c r="AC496" s="252"/>
      <c r="AD496" s="252"/>
      <c r="AE496" s="252"/>
      <c r="AF496" s="252"/>
      <c r="AG496" s="252"/>
      <c r="AH496" s="252"/>
      <c r="AI496" s="252"/>
      <c r="AJ496" s="252"/>
    </row>
    <row r="497" spans="2:36" ht="12.75" customHeight="1" x14ac:dyDescent="0.3">
      <c r="B497" s="222" t="s">
        <v>323</v>
      </c>
      <c r="C497" s="222" t="s">
        <v>1176</v>
      </c>
      <c r="D497" s="222" t="s">
        <v>371</v>
      </c>
      <c r="E497" s="223">
        <v>10427</v>
      </c>
      <c r="F497" s="223">
        <v>938.43000000000006</v>
      </c>
      <c r="G497" s="224">
        <v>90</v>
      </c>
      <c r="H497" s="222">
        <v>24</v>
      </c>
      <c r="I497" s="222">
        <v>4</v>
      </c>
      <c r="J497" s="222">
        <v>2100</v>
      </c>
      <c r="K497" s="222" t="s">
        <v>53</v>
      </c>
      <c r="L497" s="222" t="s">
        <v>1176</v>
      </c>
      <c r="M497" s="222" t="s">
        <v>197</v>
      </c>
      <c r="N497" s="90" t="s">
        <v>197</v>
      </c>
      <c r="O497" s="222"/>
      <c r="Q497" s="208" t="str">
        <f t="shared" si="7"/>
        <v>67/0Domestic Waste</v>
      </c>
      <c r="R497" s="204" t="s">
        <v>323</v>
      </c>
      <c r="S497" s="204" t="s">
        <v>371</v>
      </c>
      <c r="T497" s="205">
        <v>4.5529999999999999</v>
      </c>
      <c r="U497" s="205">
        <v>6.7249999999999996</v>
      </c>
      <c r="W497" s="252"/>
      <c r="X497" s="252"/>
      <c r="Y497" s="252"/>
      <c r="Z497" s="253"/>
      <c r="AA497" s="253"/>
      <c r="AB497" s="252"/>
      <c r="AC497" s="252"/>
      <c r="AD497" s="252"/>
      <c r="AE497" s="252"/>
      <c r="AF497" s="252"/>
      <c r="AG497" s="252"/>
      <c r="AH497" s="252"/>
      <c r="AI497" s="252"/>
      <c r="AJ497" s="252"/>
    </row>
    <row r="498" spans="2:36" ht="12.75" customHeight="1" x14ac:dyDescent="0.3">
      <c r="B498" s="222" t="s">
        <v>323</v>
      </c>
      <c r="C498" s="222" t="s">
        <v>1176</v>
      </c>
      <c r="D498" s="222" t="s">
        <v>356</v>
      </c>
      <c r="E498" s="223">
        <v>13045</v>
      </c>
      <c r="F498" s="223">
        <v>1174.05</v>
      </c>
      <c r="G498" s="224">
        <v>90</v>
      </c>
      <c r="H498" s="222">
        <v>27</v>
      </c>
      <c r="I498" s="222">
        <v>4</v>
      </c>
      <c r="J498" s="222">
        <v>2100</v>
      </c>
      <c r="K498" s="222" t="s">
        <v>53</v>
      </c>
      <c r="L498" s="222" t="s">
        <v>1176</v>
      </c>
      <c r="M498" s="222" t="s">
        <v>197</v>
      </c>
      <c r="N498" s="90" t="s">
        <v>197</v>
      </c>
      <c r="O498" s="222"/>
      <c r="Q498" s="208" t="str">
        <f t="shared" si="7"/>
        <v>67/0Enterprise</v>
      </c>
      <c r="R498" s="204" t="s">
        <v>323</v>
      </c>
      <c r="S498" s="204" t="s">
        <v>356</v>
      </c>
      <c r="T498" s="205">
        <v>4.5891999999999999</v>
      </c>
      <c r="U498" s="205">
        <v>6.8475999999999999</v>
      </c>
      <c r="W498" s="252"/>
      <c r="X498" s="252"/>
      <c r="Y498" s="252"/>
      <c r="Z498" s="253"/>
      <c r="AA498" s="253"/>
      <c r="AB498" s="252"/>
      <c r="AC498" s="252"/>
      <c r="AD498" s="252"/>
      <c r="AE498" s="252"/>
      <c r="AF498" s="252"/>
      <c r="AG498" s="252"/>
      <c r="AH498" s="252"/>
      <c r="AI498" s="252"/>
      <c r="AJ498" s="252"/>
    </row>
    <row r="499" spans="2:36" ht="12.75" customHeight="1" x14ac:dyDescent="0.3">
      <c r="B499" s="222" t="s">
        <v>323</v>
      </c>
      <c r="C499" s="222" t="s">
        <v>1176</v>
      </c>
      <c r="D499" s="222" t="s">
        <v>367</v>
      </c>
      <c r="E499" s="223">
        <v>1</v>
      </c>
      <c r="F499" s="223">
        <v>1</v>
      </c>
      <c r="G499" s="224">
        <v>90</v>
      </c>
      <c r="H499" s="222">
        <v>31</v>
      </c>
      <c r="I499" s="222">
        <v>4</v>
      </c>
      <c r="J499" s="222">
        <v>2100</v>
      </c>
      <c r="K499" s="222" t="s">
        <v>53</v>
      </c>
      <c r="L499" s="222" t="s">
        <v>1176</v>
      </c>
      <c r="M499" s="222" t="s">
        <v>197</v>
      </c>
      <c r="N499" s="90" t="s">
        <v>197</v>
      </c>
      <c r="O499" s="222"/>
      <c r="Q499" s="208" t="str">
        <f t="shared" si="7"/>
        <v>67/0European Automotive</v>
      </c>
      <c r="R499" s="204" t="s">
        <v>323</v>
      </c>
      <c r="S499" s="204" t="s">
        <v>367</v>
      </c>
      <c r="T499" s="205">
        <v>4.6826999999999996</v>
      </c>
      <c r="U499" s="205">
        <v>7.0198999999999998</v>
      </c>
      <c r="W499" s="252"/>
      <c r="X499" s="252"/>
      <c r="Y499" s="252"/>
      <c r="Z499" s="253"/>
      <c r="AA499" s="253"/>
      <c r="AB499" s="252"/>
      <c r="AC499" s="252"/>
      <c r="AD499" s="252"/>
      <c r="AE499" s="252"/>
      <c r="AF499" s="252"/>
      <c r="AG499" s="252"/>
      <c r="AH499" s="252"/>
      <c r="AI499" s="252"/>
      <c r="AJ499" s="252"/>
    </row>
    <row r="500" spans="2:36" ht="12.75" customHeight="1" x14ac:dyDescent="0.3">
      <c r="B500" s="222" t="s">
        <v>323</v>
      </c>
      <c r="C500" s="222" t="s">
        <v>1176</v>
      </c>
      <c r="D500" s="222" t="s">
        <v>372</v>
      </c>
      <c r="E500" s="223">
        <v>8319</v>
      </c>
      <c r="F500" s="223">
        <v>748.71</v>
      </c>
      <c r="G500" s="224">
        <v>90</v>
      </c>
      <c r="H500" s="222">
        <v>31</v>
      </c>
      <c r="I500" s="222">
        <v>4</v>
      </c>
      <c r="J500" s="222">
        <v>2100</v>
      </c>
      <c r="K500" s="222" t="s">
        <v>53</v>
      </c>
      <c r="L500" s="222" t="s">
        <v>1176</v>
      </c>
      <c r="M500" s="222" t="s">
        <v>197</v>
      </c>
      <c r="N500" s="90" t="s">
        <v>197</v>
      </c>
      <c r="O500" s="222"/>
      <c r="Q500" s="208" t="str">
        <f t="shared" si="7"/>
        <v>67/0European Conventional</v>
      </c>
      <c r="R500" s="204" t="s">
        <v>323</v>
      </c>
      <c r="S500" s="204" t="s">
        <v>372</v>
      </c>
      <c r="T500" s="205">
        <v>4.6398999999999999</v>
      </c>
      <c r="U500" s="205">
        <v>7.0198999999999998</v>
      </c>
      <c r="W500" s="252"/>
      <c r="X500" s="252"/>
      <c r="Y500" s="252"/>
      <c r="Z500" s="253"/>
      <c r="AA500" s="253"/>
      <c r="AB500" s="252"/>
      <c r="AC500" s="252"/>
      <c r="AD500" s="252"/>
      <c r="AE500" s="252"/>
      <c r="AF500" s="252"/>
      <c r="AG500" s="252"/>
      <c r="AH500" s="252"/>
      <c r="AI500" s="252"/>
      <c r="AJ500" s="252"/>
    </row>
    <row r="501" spans="2:36" ht="12.75" customHeight="1" x14ac:dyDescent="0.3">
      <c r="B501" s="222" t="s">
        <v>323</v>
      </c>
      <c r="C501" s="222" t="s">
        <v>1176</v>
      </c>
      <c r="D501" s="222" t="s">
        <v>368</v>
      </c>
      <c r="E501" s="223">
        <v>2362</v>
      </c>
      <c r="F501" s="223">
        <v>212.58</v>
      </c>
      <c r="G501" s="224">
        <v>90</v>
      </c>
      <c r="H501" s="222">
        <v>38</v>
      </c>
      <c r="I501" s="222">
        <v>4</v>
      </c>
      <c r="J501" s="222">
        <v>2100</v>
      </c>
      <c r="K501" s="222" t="s">
        <v>53</v>
      </c>
      <c r="L501" s="222" t="s">
        <v>1176</v>
      </c>
      <c r="M501" s="222" t="s">
        <v>197</v>
      </c>
      <c r="N501" s="90" t="s">
        <v>197</v>
      </c>
      <c r="O501" s="222"/>
      <c r="Q501" s="208" t="str">
        <f t="shared" si="7"/>
        <v>67/0European Intermodal</v>
      </c>
      <c r="R501" s="204" t="s">
        <v>323</v>
      </c>
      <c r="S501" s="204" t="s">
        <v>368</v>
      </c>
      <c r="T501" s="205">
        <v>4.7777000000000003</v>
      </c>
      <c r="U501" s="205">
        <v>7.3438999999999997</v>
      </c>
      <c r="W501" s="252"/>
      <c r="X501" s="252"/>
      <c r="Y501" s="252"/>
      <c r="Z501" s="253"/>
      <c r="AA501" s="253"/>
      <c r="AB501" s="252"/>
      <c r="AC501" s="252"/>
      <c r="AD501" s="252"/>
      <c r="AE501" s="252"/>
      <c r="AF501" s="252"/>
      <c r="AG501" s="252"/>
      <c r="AH501" s="252"/>
      <c r="AI501" s="252"/>
      <c r="AJ501" s="252"/>
    </row>
    <row r="502" spans="2:36" ht="12.75" customHeight="1" x14ac:dyDescent="0.3">
      <c r="B502" s="222" t="s">
        <v>323</v>
      </c>
      <c r="C502" s="222" t="s">
        <v>1176</v>
      </c>
      <c r="D502" s="222" t="s">
        <v>373</v>
      </c>
      <c r="E502" s="223">
        <v>1</v>
      </c>
      <c r="F502" s="223">
        <v>1</v>
      </c>
      <c r="G502" s="224">
        <v>90</v>
      </c>
      <c r="H502" s="222">
        <v>30</v>
      </c>
      <c r="I502" s="222">
        <v>4</v>
      </c>
      <c r="J502" s="222">
        <v>2100</v>
      </c>
      <c r="K502" s="222" t="s">
        <v>53</v>
      </c>
      <c r="L502" s="222" t="s">
        <v>1176</v>
      </c>
      <c r="M502" s="222" t="s">
        <v>197</v>
      </c>
      <c r="N502" s="90" t="s">
        <v>197</v>
      </c>
      <c r="O502" s="222"/>
      <c r="Q502" s="208" t="str">
        <f t="shared" si="7"/>
        <v>67/0General Merchandise</v>
      </c>
      <c r="R502" s="204" t="s">
        <v>323</v>
      </c>
      <c r="S502" s="204" t="s">
        <v>373</v>
      </c>
      <c r="T502" s="205">
        <v>4.6269</v>
      </c>
      <c r="U502" s="205">
        <v>6.9759000000000002</v>
      </c>
      <c r="W502" s="252"/>
      <c r="X502" s="252"/>
      <c r="Y502" s="252"/>
      <c r="Z502" s="253"/>
      <c r="AA502" s="253"/>
      <c r="AB502" s="252"/>
      <c r="AC502" s="252"/>
      <c r="AD502" s="252"/>
      <c r="AE502" s="252"/>
      <c r="AF502" s="252"/>
      <c r="AG502" s="252"/>
      <c r="AH502" s="252"/>
      <c r="AI502" s="252"/>
      <c r="AJ502" s="252"/>
    </row>
    <row r="503" spans="2:36" ht="12.75" customHeight="1" x14ac:dyDescent="0.3">
      <c r="B503" s="222" t="s">
        <v>323</v>
      </c>
      <c r="C503" s="222" t="s">
        <v>1176</v>
      </c>
      <c r="D503" s="222" t="s">
        <v>348</v>
      </c>
      <c r="E503" s="223">
        <v>1</v>
      </c>
      <c r="F503" s="223">
        <v>1</v>
      </c>
      <c r="G503" s="224">
        <v>90</v>
      </c>
      <c r="H503" s="222">
        <v>18</v>
      </c>
      <c r="I503" s="222">
        <v>4</v>
      </c>
      <c r="J503" s="222">
        <v>2100</v>
      </c>
      <c r="K503" s="222" t="s">
        <v>53</v>
      </c>
      <c r="L503" s="222" t="s">
        <v>1176</v>
      </c>
      <c r="M503" s="222" t="s">
        <v>197</v>
      </c>
      <c r="N503" s="90" t="s">
        <v>197</v>
      </c>
      <c r="O503" s="222"/>
      <c r="Q503" s="208" t="str">
        <f t="shared" si="7"/>
        <v>67/0Industrial Minerals</v>
      </c>
      <c r="R503" s="204" t="s">
        <v>323</v>
      </c>
      <c r="S503" s="204" t="s">
        <v>348</v>
      </c>
      <c r="T503" s="205">
        <v>4.2865000000000002</v>
      </c>
      <c r="U503" s="205">
        <v>6.4983000000000004</v>
      </c>
      <c r="W503" s="252"/>
      <c r="X503" s="252"/>
      <c r="Y503" s="252"/>
      <c r="Z503" s="253"/>
      <c r="AA503" s="253"/>
      <c r="AB503" s="252"/>
      <c r="AC503" s="252"/>
      <c r="AD503" s="252"/>
      <c r="AE503" s="252"/>
      <c r="AF503" s="252"/>
      <c r="AG503" s="252"/>
      <c r="AH503" s="252"/>
      <c r="AI503" s="252"/>
      <c r="AJ503" s="252"/>
    </row>
    <row r="504" spans="2:36" ht="12.75" customHeight="1" x14ac:dyDescent="0.3">
      <c r="B504" s="222" t="s">
        <v>323</v>
      </c>
      <c r="C504" s="222" t="s">
        <v>1176</v>
      </c>
      <c r="D504" s="222" t="s">
        <v>369</v>
      </c>
      <c r="E504" s="223">
        <v>1</v>
      </c>
      <c r="F504" s="223">
        <v>1</v>
      </c>
      <c r="G504" s="224">
        <v>90</v>
      </c>
      <c r="H504" s="222">
        <v>25</v>
      </c>
      <c r="I504" s="222">
        <v>4</v>
      </c>
      <c r="J504" s="222">
        <v>2100</v>
      </c>
      <c r="K504" s="222" t="s">
        <v>53</v>
      </c>
      <c r="L504" s="222" t="s">
        <v>1176</v>
      </c>
      <c r="M504" s="222" t="s">
        <v>197</v>
      </c>
      <c r="N504" s="90" t="s">
        <v>197</v>
      </c>
      <c r="O504" s="222"/>
      <c r="Q504" s="208" t="str">
        <f t="shared" si="7"/>
        <v>67/0Iron Ore</v>
      </c>
      <c r="R504" s="204" t="s">
        <v>323</v>
      </c>
      <c r="S504" s="204" t="s">
        <v>369</v>
      </c>
      <c r="T504" s="205">
        <v>4.3227000000000002</v>
      </c>
      <c r="U504" s="205">
        <v>6.7652000000000001</v>
      </c>
      <c r="W504" s="252"/>
      <c r="X504" s="252"/>
      <c r="Y504" s="252"/>
      <c r="Z504" s="253"/>
      <c r="AA504" s="253"/>
      <c r="AB504" s="252"/>
      <c r="AC504" s="252"/>
      <c r="AD504" s="252"/>
      <c r="AE504" s="252"/>
      <c r="AF504" s="252"/>
      <c r="AG504" s="252"/>
      <c r="AH504" s="252"/>
      <c r="AI504" s="252"/>
      <c r="AJ504" s="252"/>
    </row>
    <row r="505" spans="2:36" ht="12.75" customHeight="1" x14ac:dyDescent="0.3">
      <c r="B505" s="222" t="s">
        <v>323</v>
      </c>
      <c r="C505" s="222" t="s">
        <v>1176</v>
      </c>
      <c r="D505" s="222" t="s">
        <v>352</v>
      </c>
      <c r="E505" s="223">
        <v>1</v>
      </c>
      <c r="F505" s="223">
        <v>1</v>
      </c>
      <c r="G505" s="224">
        <v>90</v>
      </c>
      <c r="H505" s="222">
        <v>78</v>
      </c>
      <c r="I505" s="222">
        <v>4</v>
      </c>
      <c r="J505" s="222">
        <v>2100</v>
      </c>
      <c r="K505" s="222" t="s">
        <v>53</v>
      </c>
      <c r="L505" s="222" t="s">
        <v>1176</v>
      </c>
      <c r="M505" s="222" t="s">
        <v>197</v>
      </c>
      <c r="N505" s="90" t="s">
        <v>197</v>
      </c>
      <c r="O505" s="222"/>
      <c r="Q505" s="208" t="str">
        <f t="shared" si="7"/>
        <v>67/0Mail and Premium Logistics</v>
      </c>
      <c r="R505" s="204" t="s">
        <v>323</v>
      </c>
      <c r="S505" s="204" t="s">
        <v>352</v>
      </c>
      <c r="T505" s="205">
        <v>6.0388000000000002</v>
      </c>
      <c r="U505" s="205">
        <v>9.6499000000000006</v>
      </c>
      <c r="W505" s="252"/>
      <c r="X505" s="252"/>
      <c r="Y505" s="252"/>
      <c r="Z505" s="253"/>
      <c r="AA505" s="253"/>
      <c r="AB505" s="252"/>
      <c r="AC505" s="252"/>
      <c r="AD505" s="252"/>
      <c r="AE505" s="252"/>
      <c r="AF505" s="252"/>
      <c r="AG505" s="252"/>
      <c r="AH505" s="252"/>
      <c r="AI505" s="252"/>
      <c r="AJ505" s="252"/>
    </row>
    <row r="506" spans="2:36" ht="12.75" customHeight="1" x14ac:dyDescent="0.3">
      <c r="B506" s="222" t="s">
        <v>323</v>
      </c>
      <c r="C506" s="222" t="s">
        <v>1176</v>
      </c>
      <c r="D506" s="222" t="s">
        <v>343</v>
      </c>
      <c r="E506" s="223">
        <v>20484</v>
      </c>
      <c r="F506" s="223">
        <v>1843.56</v>
      </c>
      <c r="G506" s="224">
        <v>90</v>
      </c>
      <c r="H506" s="222">
        <v>25</v>
      </c>
      <c r="I506" s="222">
        <v>4</v>
      </c>
      <c r="J506" s="222">
        <v>2100</v>
      </c>
      <c r="K506" s="222" t="s">
        <v>53</v>
      </c>
      <c r="L506" s="222" t="s">
        <v>1176</v>
      </c>
      <c r="M506" s="222" t="s">
        <v>197</v>
      </c>
      <c r="N506" s="90" t="s">
        <v>197</v>
      </c>
      <c r="O506" s="222"/>
      <c r="Q506" s="208" t="str">
        <f t="shared" si="7"/>
        <v>67/0Other</v>
      </c>
      <c r="R506" s="204" t="s">
        <v>323</v>
      </c>
      <c r="S506" s="204" t="s">
        <v>343</v>
      </c>
      <c r="T506" s="205">
        <v>4.3654999999999999</v>
      </c>
      <c r="U506" s="205">
        <v>6.7652000000000001</v>
      </c>
      <c r="W506" s="252"/>
      <c r="X506" s="252"/>
      <c r="Y506" s="252"/>
      <c r="Z506" s="253"/>
      <c r="AA506" s="253"/>
      <c r="AB506" s="252"/>
      <c r="AC506" s="252"/>
      <c r="AD506" s="252"/>
      <c r="AE506" s="252"/>
      <c r="AF506" s="252"/>
      <c r="AG506" s="252"/>
      <c r="AH506" s="252"/>
      <c r="AI506" s="252"/>
      <c r="AJ506" s="252"/>
    </row>
    <row r="507" spans="2:36" ht="12.75" customHeight="1" x14ac:dyDescent="0.3">
      <c r="B507" s="222" t="s">
        <v>323</v>
      </c>
      <c r="C507" s="222" t="s">
        <v>1176</v>
      </c>
      <c r="D507" s="222" t="s">
        <v>359</v>
      </c>
      <c r="E507" s="223">
        <v>320</v>
      </c>
      <c r="F507" s="223">
        <v>28.8</v>
      </c>
      <c r="G507" s="224">
        <v>90</v>
      </c>
      <c r="H507" s="222">
        <v>23</v>
      </c>
      <c r="I507" s="222">
        <v>4</v>
      </c>
      <c r="J507" s="222">
        <v>2100</v>
      </c>
      <c r="K507" s="222" t="s">
        <v>53</v>
      </c>
      <c r="L507" s="222" t="s">
        <v>1176</v>
      </c>
      <c r="M507" s="222" t="s">
        <v>197</v>
      </c>
      <c r="N507" s="90" t="s">
        <v>197</v>
      </c>
      <c r="O507" s="222"/>
      <c r="Q507" s="208" t="str">
        <f t="shared" si="7"/>
        <v>67/0Petroleum</v>
      </c>
      <c r="R507" s="204" t="s">
        <v>323</v>
      </c>
      <c r="S507" s="204" t="s">
        <v>359</v>
      </c>
      <c r="T507" s="205">
        <v>4.3418999999999999</v>
      </c>
      <c r="U507" s="205">
        <v>6.6853999999999996</v>
      </c>
      <c r="W507" s="252"/>
      <c r="X507" s="252"/>
      <c r="Y507" s="252"/>
      <c r="Z507" s="253"/>
      <c r="AA507" s="253"/>
      <c r="AB507" s="252"/>
      <c r="AC507" s="252"/>
      <c r="AD507" s="252"/>
      <c r="AE507" s="252"/>
      <c r="AF507" s="252"/>
      <c r="AG507" s="252"/>
      <c r="AH507" s="252"/>
      <c r="AI507" s="252"/>
      <c r="AJ507" s="252"/>
    </row>
    <row r="508" spans="2:36" ht="12.75" customHeight="1" x14ac:dyDescent="0.3">
      <c r="B508" s="222" t="s">
        <v>323</v>
      </c>
      <c r="C508" s="222" t="s">
        <v>1176</v>
      </c>
      <c r="D508" s="222" t="s">
        <v>370</v>
      </c>
      <c r="E508" s="223">
        <v>4397</v>
      </c>
      <c r="F508" s="223">
        <v>395.73</v>
      </c>
      <c r="G508" s="224">
        <v>90</v>
      </c>
      <c r="H508" s="222">
        <v>78</v>
      </c>
      <c r="I508" s="222">
        <v>4</v>
      </c>
      <c r="J508" s="222">
        <v>2100</v>
      </c>
      <c r="K508" s="222" t="s">
        <v>53</v>
      </c>
      <c r="L508" s="222" t="s">
        <v>1176</v>
      </c>
      <c r="M508" s="222" t="s">
        <v>197</v>
      </c>
      <c r="N508" s="90" t="s">
        <v>197</v>
      </c>
      <c r="O508" s="222"/>
      <c r="Q508" s="208" t="str">
        <f t="shared" si="7"/>
        <v>67/0Royal Mail</v>
      </c>
      <c r="R508" s="204" t="s">
        <v>323</v>
      </c>
      <c r="S508" s="204" t="s">
        <v>370</v>
      </c>
      <c r="T508" s="205">
        <v>6.0388000000000002</v>
      </c>
      <c r="U508" s="205">
        <v>9.6499000000000006</v>
      </c>
      <c r="W508" s="252"/>
      <c r="X508" s="252"/>
      <c r="Y508" s="252"/>
      <c r="Z508" s="253"/>
      <c r="AA508" s="253"/>
      <c r="AB508" s="252"/>
      <c r="AC508" s="252"/>
      <c r="AD508" s="252"/>
      <c r="AE508" s="252"/>
      <c r="AF508" s="252"/>
      <c r="AG508" s="252"/>
      <c r="AH508" s="252"/>
      <c r="AI508" s="252"/>
      <c r="AJ508" s="252"/>
    </row>
    <row r="509" spans="2:36" ht="12.75" customHeight="1" x14ac:dyDescent="0.3">
      <c r="B509" s="222" t="s">
        <v>323</v>
      </c>
      <c r="C509" s="222" t="s">
        <v>1176</v>
      </c>
      <c r="D509" s="222" t="s">
        <v>353</v>
      </c>
      <c r="E509" s="223">
        <v>124</v>
      </c>
      <c r="F509" s="223">
        <v>11.16</v>
      </c>
      <c r="G509" s="224">
        <v>90</v>
      </c>
      <c r="H509" s="222">
        <v>25</v>
      </c>
      <c r="I509" s="222">
        <v>4</v>
      </c>
      <c r="J509" s="222">
        <v>2100</v>
      </c>
      <c r="K509" s="222" t="s">
        <v>53</v>
      </c>
      <c r="L509" s="222" t="s">
        <v>1176</v>
      </c>
      <c r="M509" s="222" t="s">
        <v>197</v>
      </c>
      <c r="N509" s="90" t="s">
        <v>197</v>
      </c>
      <c r="O509" s="222"/>
      <c r="Q509" s="208" t="str">
        <f t="shared" si="7"/>
        <v>67/0Steel</v>
      </c>
      <c r="R509" s="204" t="s">
        <v>323</v>
      </c>
      <c r="S509" s="204" t="s">
        <v>353</v>
      </c>
      <c r="T509" s="205">
        <v>4.3654999999999999</v>
      </c>
      <c r="U509" s="205">
        <v>6.7652000000000001</v>
      </c>
      <c r="W509" s="252"/>
      <c r="X509" s="252"/>
      <c r="Y509" s="252"/>
      <c r="Z509" s="253"/>
      <c r="AA509" s="253"/>
      <c r="AB509" s="252"/>
      <c r="AC509" s="252"/>
      <c r="AD509" s="252"/>
      <c r="AE509" s="252"/>
      <c r="AF509" s="252"/>
      <c r="AG509" s="252"/>
      <c r="AH509" s="252"/>
      <c r="AI509" s="252"/>
      <c r="AJ509" s="252"/>
    </row>
    <row r="510" spans="2:36" ht="12.75" customHeight="1" x14ac:dyDescent="0.3">
      <c r="B510" s="222" t="s">
        <v>392</v>
      </c>
      <c r="C510" s="222" t="s">
        <v>1176</v>
      </c>
      <c r="D510" s="222" t="s">
        <v>374</v>
      </c>
      <c r="E510" s="223">
        <v>1</v>
      </c>
      <c r="F510" s="223">
        <v>1</v>
      </c>
      <c r="G510" s="224">
        <v>86</v>
      </c>
      <c r="H510" s="222">
        <v>34</v>
      </c>
      <c r="I510" s="222">
        <v>4</v>
      </c>
      <c r="J510" s="222">
        <v>2664</v>
      </c>
      <c r="K510" s="222" t="s">
        <v>119</v>
      </c>
      <c r="L510" s="222" t="s">
        <v>1176</v>
      </c>
      <c r="M510" s="222" t="s">
        <v>197</v>
      </c>
      <c r="N510" s="90" t="s">
        <v>197</v>
      </c>
      <c r="O510" s="222"/>
      <c r="Q510" s="208" t="str">
        <f t="shared" si="7"/>
        <v>68/0Biomass</v>
      </c>
      <c r="R510" s="204" t="s">
        <v>392</v>
      </c>
      <c r="S510" s="204" t="s">
        <v>374</v>
      </c>
      <c r="T510" s="205">
        <v>3.8012000000000001</v>
      </c>
      <c r="U510" s="205">
        <v>5.7961</v>
      </c>
      <c r="W510" s="252"/>
      <c r="X510" s="252"/>
      <c r="Y510" s="252"/>
      <c r="Z510" s="253"/>
      <c r="AA510" s="253"/>
      <c r="AB510" s="252"/>
      <c r="AC510" s="252"/>
      <c r="AD510" s="252"/>
      <c r="AE510" s="252"/>
      <c r="AF510" s="252"/>
      <c r="AG510" s="252"/>
      <c r="AH510" s="252"/>
      <c r="AI510" s="252"/>
      <c r="AJ510" s="252"/>
    </row>
    <row r="511" spans="2:36" ht="12.75" customHeight="1" x14ac:dyDescent="0.3">
      <c r="B511" s="222" t="s">
        <v>392</v>
      </c>
      <c r="C511" s="222" t="s">
        <v>1176</v>
      </c>
      <c r="D511" s="222" t="s">
        <v>350</v>
      </c>
      <c r="E511" s="223">
        <v>1</v>
      </c>
      <c r="F511" s="223">
        <v>1</v>
      </c>
      <c r="G511" s="224">
        <v>86</v>
      </c>
      <c r="H511" s="222">
        <v>16</v>
      </c>
      <c r="I511" s="222">
        <v>4</v>
      </c>
      <c r="J511" s="222">
        <v>2664</v>
      </c>
      <c r="K511" s="222" t="s">
        <v>119</v>
      </c>
      <c r="L511" s="222" t="s">
        <v>1176</v>
      </c>
      <c r="M511" s="222" t="s">
        <v>197</v>
      </c>
      <c r="N511" s="90" t="s">
        <v>197</v>
      </c>
      <c r="O511" s="222"/>
      <c r="Q511" s="208" t="str">
        <f t="shared" si="7"/>
        <v>68/0Chemicals</v>
      </c>
      <c r="R511" s="204" t="s">
        <v>392</v>
      </c>
      <c r="S511" s="204" t="s">
        <v>350</v>
      </c>
      <c r="T511" s="205">
        <v>3.5831</v>
      </c>
      <c r="U511" s="205">
        <v>5.0709</v>
      </c>
      <c r="W511" s="252"/>
      <c r="X511" s="252"/>
      <c r="Y511" s="252"/>
      <c r="Z511" s="253"/>
      <c r="AA511" s="253"/>
      <c r="AB511" s="252"/>
      <c r="AC511" s="252"/>
      <c r="AD511" s="252"/>
      <c r="AE511" s="252"/>
      <c r="AF511" s="252"/>
      <c r="AG511" s="252"/>
      <c r="AH511" s="252"/>
      <c r="AI511" s="252"/>
      <c r="AJ511" s="252"/>
    </row>
    <row r="512" spans="2:36" ht="12.75" customHeight="1" x14ac:dyDescent="0.3">
      <c r="B512" s="222" t="s">
        <v>392</v>
      </c>
      <c r="C512" s="222" t="s">
        <v>1176</v>
      </c>
      <c r="D512" s="222" t="s">
        <v>347</v>
      </c>
      <c r="E512" s="223">
        <v>1</v>
      </c>
      <c r="F512" s="223">
        <v>1</v>
      </c>
      <c r="G512" s="224">
        <v>86</v>
      </c>
      <c r="H512" s="222">
        <v>24</v>
      </c>
      <c r="I512" s="222">
        <v>4</v>
      </c>
      <c r="J512" s="222">
        <v>2664</v>
      </c>
      <c r="K512" s="222" t="s">
        <v>119</v>
      </c>
      <c r="L512" s="222" t="s">
        <v>1176</v>
      </c>
      <c r="M512" s="222" t="s">
        <v>197</v>
      </c>
      <c r="N512" s="90" t="s">
        <v>197</v>
      </c>
      <c r="O512" s="222"/>
      <c r="Q512" s="208" t="str">
        <f t="shared" si="7"/>
        <v>68/0Coal ESI</v>
      </c>
      <c r="R512" s="204" t="s">
        <v>392</v>
      </c>
      <c r="S512" s="204" t="s">
        <v>347</v>
      </c>
      <c r="T512" s="205">
        <v>3.6326999999999998</v>
      </c>
      <c r="U512" s="205">
        <v>5.3699000000000003</v>
      </c>
      <c r="W512" s="252"/>
      <c r="X512" s="252"/>
      <c r="Y512" s="252"/>
      <c r="Z512" s="253"/>
      <c r="AA512" s="253"/>
      <c r="AB512" s="252"/>
      <c r="AC512" s="252"/>
      <c r="AD512" s="252"/>
      <c r="AE512" s="252"/>
      <c r="AF512" s="252"/>
      <c r="AG512" s="252"/>
      <c r="AH512" s="252"/>
      <c r="AI512" s="252"/>
      <c r="AJ512" s="252"/>
    </row>
    <row r="513" spans="2:36" ht="12.75" customHeight="1" x14ac:dyDescent="0.3">
      <c r="B513" s="222" t="s">
        <v>392</v>
      </c>
      <c r="C513" s="222" t="s">
        <v>1176</v>
      </c>
      <c r="D513" s="222" t="s">
        <v>393</v>
      </c>
      <c r="E513" s="223">
        <v>1</v>
      </c>
      <c r="F513" s="223">
        <v>1</v>
      </c>
      <c r="G513" s="224">
        <v>86</v>
      </c>
      <c r="H513" s="222">
        <v>25</v>
      </c>
      <c r="I513" s="222">
        <v>4</v>
      </c>
      <c r="J513" s="222">
        <v>2664</v>
      </c>
      <c r="K513" s="222" t="s">
        <v>119</v>
      </c>
      <c r="L513" s="222" t="s">
        <v>1176</v>
      </c>
      <c r="M513" s="222" t="s">
        <v>197</v>
      </c>
      <c r="N513" s="90" t="s">
        <v>197</v>
      </c>
      <c r="O513" s="222"/>
      <c r="Q513" s="208" t="str">
        <f t="shared" si="7"/>
        <v>68/0Coal other</v>
      </c>
      <c r="R513" s="204" t="s">
        <v>392</v>
      </c>
      <c r="S513" s="204" t="s">
        <v>393</v>
      </c>
      <c r="T513" s="205">
        <v>3.6855000000000002</v>
      </c>
      <c r="U513" s="205">
        <v>5.41</v>
      </c>
      <c r="W513" s="252"/>
      <c r="X513" s="252"/>
      <c r="Y513" s="252"/>
      <c r="Z513" s="253"/>
      <c r="AA513" s="253"/>
      <c r="AB513" s="252"/>
      <c r="AC513" s="252"/>
      <c r="AD513" s="252"/>
      <c r="AE513" s="252"/>
      <c r="AF513" s="252"/>
      <c r="AG513" s="252"/>
      <c r="AH513" s="252"/>
      <c r="AI513" s="252"/>
      <c r="AJ513" s="252"/>
    </row>
    <row r="514" spans="2:36" ht="12.75" customHeight="1" x14ac:dyDescent="0.3">
      <c r="B514" s="222" t="s">
        <v>392</v>
      </c>
      <c r="C514" s="222" t="s">
        <v>1176</v>
      </c>
      <c r="D514" s="222" t="s">
        <v>345</v>
      </c>
      <c r="E514" s="223">
        <v>1</v>
      </c>
      <c r="F514" s="223">
        <v>1</v>
      </c>
      <c r="G514" s="224">
        <v>86</v>
      </c>
      <c r="H514" s="222">
        <v>29</v>
      </c>
      <c r="I514" s="222">
        <v>4</v>
      </c>
      <c r="J514" s="222">
        <v>2664</v>
      </c>
      <c r="K514" s="222" t="s">
        <v>119</v>
      </c>
      <c r="L514" s="222" t="s">
        <v>1176</v>
      </c>
      <c r="M514" s="222" t="s">
        <v>197</v>
      </c>
      <c r="N514" s="90" t="s">
        <v>197</v>
      </c>
      <c r="O514" s="222"/>
      <c r="Q514" s="208" t="str">
        <f t="shared" si="7"/>
        <v>68/0Construction Materials</v>
      </c>
      <c r="R514" s="204" t="s">
        <v>392</v>
      </c>
      <c r="S514" s="204" t="s">
        <v>345</v>
      </c>
      <c r="T514" s="205">
        <v>3.7353999999999998</v>
      </c>
      <c r="U514" s="205">
        <v>5.5762999999999998</v>
      </c>
      <c r="W514" s="252"/>
      <c r="X514" s="252"/>
      <c r="Y514" s="252"/>
      <c r="Z514" s="253"/>
      <c r="AA514" s="253"/>
      <c r="AB514" s="252"/>
      <c r="AC514" s="252"/>
      <c r="AD514" s="252"/>
      <c r="AE514" s="252"/>
      <c r="AF514" s="252"/>
      <c r="AG514" s="252"/>
      <c r="AH514" s="252"/>
      <c r="AI514" s="252"/>
      <c r="AJ514" s="252"/>
    </row>
    <row r="515" spans="2:36" ht="12.75" customHeight="1" x14ac:dyDescent="0.3">
      <c r="B515" s="222" t="s">
        <v>392</v>
      </c>
      <c r="C515" s="222" t="s">
        <v>1176</v>
      </c>
      <c r="D515" s="222" t="s">
        <v>355</v>
      </c>
      <c r="E515" s="223">
        <v>1</v>
      </c>
      <c r="F515" s="223">
        <v>1</v>
      </c>
      <c r="G515" s="224">
        <v>86</v>
      </c>
      <c r="H515" s="222">
        <v>25</v>
      </c>
      <c r="I515" s="222">
        <v>4</v>
      </c>
      <c r="J515" s="222">
        <v>2664</v>
      </c>
      <c r="K515" s="222" t="s">
        <v>119</v>
      </c>
      <c r="L515" s="222" t="s">
        <v>1176</v>
      </c>
      <c r="M515" s="222" t="s">
        <v>197</v>
      </c>
      <c r="N515" s="90" t="s">
        <v>197</v>
      </c>
      <c r="O515" s="222"/>
      <c r="Q515" s="208" t="str">
        <f t="shared" si="7"/>
        <v>68/0Domestic Automotive</v>
      </c>
      <c r="R515" s="204" t="s">
        <v>392</v>
      </c>
      <c r="S515" s="204" t="s">
        <v>355</v>
      </c>
      <c r="T515" s="205">
        <v>3.9152</v>
      </c>
      <c r="U515" s="205">
        <v>5.41</v>
      </c>
      <c r="W515" s="252"/>
      <c r="X515" s="252"/>
      <c r="Y515" s="252"/>
      <c r="Z515" s="253"/>
      <c r="AA515" s="253"/>
      <c r="AB515" s="252"/>
      <c r="AC515" s="252"/>
      <c r="AD515" s="252"/>
      <c r="AE515" s="252"/>
      <c r="AF515" s="252"/>
      <c r="AG515" s="252"/>
      <c r="AH515" s="252"/>
      <c r="AI515" s="252"/>
      <c r="AJ515" s="252"/>
    </row>
    <row r="516" spans="2:36" ht="12.75" customHeight="1" x14ac:dyDescent="0.3">
      <c r="B516" s="222" t="s">
        <v>392</v>
      </c>
      <c r="C516" s="222" t="s">
        <v>1176</v>
      </c>
      <c r="D516" s="222" t="s">
        <v>351</v>
      </c>
      <c r="E516" s="223">
        <v>397912</v>
      </c>
      <c r="F516" s="223">
        <v>33822.658000000003</v>
      </c>
      <c r="G516" s="224">
        <v>86</v>
      </c>
      <c r="H516" s="222">
        <v>33</v>
      </c>
      <c r="I516" s="222">
        <v>4</v>
      </c>
      <c r="J516" s="222">
        <v>2664</v>
      </c>
      <c r="K516" s="222" t="s">
        <v>119</v>
      </c>
      <c r="L516" s="222" t="s">
        <v>1176</v>
      </c>
      <c r="M516" s="222" t="s">
        <v>197</v>
      </c>
      <c r="N516" s="90" t="s">
        <v>197</v>
      </c>
      <c r="O516" s="222"/>
      <c r="Q516" s="208" t="str">
        <f t="shared" si="7"/>
        <v>68/0Domestic Intermodal</v>
      </c>
      <c r="R516" s="204" t="s">
        <v>392</v>
      </c>
      <c r="S516" s="204" t="s">
        <v>351</v>
      </c>
      <c r="T516" s="205">
        <v>4.0172999999999996</v>
      </c>
      <c r="U516" s="205">
        <v>5.7511000000000001</v>
      </c>
      <c r="W516" s="252"/>
      <c r="X516" s="252"/>
      <c r="Y516" s="252"/>
      <c r="Z516" s="253"/>
      <c r="AA516" s="253"/>
      <c r="AB516" s="252"/>
      <c r="AC516" s="252"/>
      <c r="AD516" s="252"/>
      <c r="AE516" s="252"/>
      <c r="AF516" s="252"/>
      <c r="AG516" s="252"/>
      <c r="AH516" s="252"/>
      <c r="AI516" s="252"/>
      <c r="AJ516" s="252"/>
    </row>
    <row r="517" spans="2:36" ht="12.75" customHeight="1" x14ac:dyDescent="0.3">
      <c r="B517" s="222" t="s">
        <v>392</v>
      </c>
      <c r="C517" s="222" t="s">
        <v>1176</v>
      </c>
      <c r="D517" s="222" t="s">
        <v>371</v>
      </c>
      <c r="E517" s="223">
        <v>1</v>
      </c>
      <c r="F517" s="223">
        <v>1</v>
      </c>
      <c r="G517" s="224">
        <v>86</v>
      </c>
      <c r="H517" s="222">
        <v>24</v>
      </c>
      <c r="I517" s="222">
        <v>4</v>
      </c>
      <c r="J517" s="222">
        <v>2664</v>
      </c>
      <c r="K517" s="222" t="s">
        <v>119</v>
      </c>
      <c r="L517" s="222" t="s">
        <v>1176</v>
      </c>
      <c r="M517" s="222" t="s">
        <v>197</v>
      </c>
      <c r="N517" s="90" t="s">
        <v>197</v>
      </c>
      <c r="O517" s="222"/>
      <c r="Q517" s="208" t="str">
        <f t="shared" ref="Q517:Q580" si="8">R517&amp;S517</f>
        <v>68/0Domestic Waste</v>
      </c>
      <c r="R517" s="204" t="s">
        <v>392</v>
      </c>
      <c r="S517" s="204" t="s">
        <v>371</v>
      </c>
      <c r="T517" s="205">
        <v>3.8626999999999998</v>
      </c>
      <c r="U517" s="205">
        <v>5.3699000000000003</v>
      </c>
      <c r="W517" s="252"/>
      <c r="X517" s="252"/>
      <c r="Y517" s="252"/>
      <c r="Z517" s="253"/>
      <c r="AA517" s="253"/>
      <c r="AB517" s="252"/>
      <c r="AC517" s="252"/>
      <c r="AD517" s="252"/>
      <c r="AE517" s="252"/>
      <c r="AF517" s="252"/>
      <c r="AG517" s="252"/>
      <c r="AH517" s="252"/>
      <c r="AI517" s="252"/>
      <c r="AJ517" s="252"/>
    </row>
    <row r="518" spans="2:36" ht="12.75" customHeight="1" x14ac:dyDescent="0.3">
      <c r="B518" s="222" t="s">
        <v>392</v>
      </c>
      <c r="C518" s="222" t="s">
        <v>1176</v>
      </c>
      <c r="D518" s="222" t="s">
        <v>394</v>
      </c>
      <c r="E518" s="223">
        <v>1</v>
      </c>
      <c r="F518" s="223">
        <v>1</v>
      </c>
      <c r="G518" s="224">
        <v>86</v>
      </c>
      <c r="H518" s="222">
        <v>18</v>
      </c>
      <c r="I518" s="222">
        <v>4</v>
      </c>
      <c r="J518" s="222">
        <v>2664</v>
      </c>
      <c r="K518" s="222" t="s">
        <v>119</v>
      </c>
      <c r="L518" s="222" t="s">
        <v>1176</v>
      </c>
      <c r="M518" s="222" t="s">
        <v>197</v>
      </c>
      <c r="N518" s="90" t="s">
        <v>197</v>
      </c>
      <c r="O518" s="222"/>
      <c r="Q518" s="208" t="str">
        <f t="shared" si="8"/>
        <v>68/0Engineering haulage</v>
      </c>
      <c r="R518" s="204" t="s">
        <v>392</v>
      </c>
      <c r="S518" s="204" t="s">
        <v>394</v>
      </c>
      <c r="T518" s="205">
        <v>3.6046</v>
      </c>
      <c r="U518" s="205">
        <v>5.1417000000000002</v>
      </c>
      <c r="W518" s="252"/>
      <c r="X518" s="252"/>
      <c r="Y518" s="252"/>
      <c r="Z518" s="253"/>
      <c r="AA518" s="253"/>
      <c r="AB518" s="252"/>
      <c r="AC518" s="252"/>
      <c r="AD518" s="252"/>
      <c r="AE518" s="252"/>
      <c r="AF518" s="252"/>
      <c r="AG518" s="252"/>
      <c r="AH518" s="252"/>
      <c r="AI518" s="252"/>
      <c r="AJ518" s="252"/>
    </row>
    <row r="519" spans="2:36" ht="12.75" customHeight="1" x14ac:dyDescent="0.3">
      <c r="B519" s="222" t="s">
        <v>392</v>
      </c>
      <c r="C519" s="222" t="s">
        <v>1176</v>
      </c>
      <c r="D519" s="222" t="s">
        <v>356</v>
      </c>
      <c r="E519" s="223">
        <v>1</v>
      </c>
      <c r="F519" s="223">
        <v>1</v>
      </c>
      <c r="G519" s="224">
        <v>86</v>
      </c>
      <c r="H519" s="222">
        <v>27</v>
      </c>
      <c r="I519" s="222">
        <v>4</v>
      </c>
      <c r="J519" s="222">
        <v>2664</v>
      </c>
      <c r="K519" s="222" t="s">
        <v>119</v>
      </c>
      <c r="L519" s="222" t="s">
        <v>1176</v>
      </c>
      <c r="M519" s="222" t="s">
        <v>197</v>
      </c>
      <c r="N519" s="90" t="s">
        <v>197</v>
      </c>
      <c r="O519" s="222"/>
      <c r="Q519" s="208" t="str">
        <f t="shared" si="8"/>
        <v>68/0Enterprise</v>
      </c>
      <c r="R519" s="204" t="s">
        <v>392</v>
      </c>
      <c r="S519" s="204" t="s">
        <v>356</v>
      </c>
      <c r="T519" s="205">
        <v>3.8993000000000002</v>
      </c>
      <c r="U519" s="205">
        <v>5.4920999999999998</v>
      </c>
      <c r="W519" s="252"/>
      <c r="X519" s="252"/>
      <c r="Y519" s="252"/>
      <c r="Z519" s="253"/>
      <c r="AA519" s="253"/>
      <c r="AB519" s="252"/>
      <c r="AC519" s="252"/>
      <c r="AD519" s="252"/>
      <c r="AE519" s="252"/>
      <c r="AF519" s="252"/>
      <c r="AG519" s="252"/>
      <c r="AH519" s="252"/>
      <c r="AI519" s="252"/>
      <c r="AJ519" s="252"/>
    </row>
    <row r="520" spans="2:36" ht="12.75" customHeight="1" x14ac:dyDescent="0.3">
      <c r="B520" s="222" t="s">
        <v>392</v>
      </c>
      <c r="C520" s="222" t="s">
        <v>1176</v>
      </c>
      <c r="D520" s="222" t="s">
        <v>367</v>
      </c>
      <c r="E520" s="223">
        <v>1</v>
      </c>
      <c r="F520" s="223">
        <v>1</v>
      </c>
      <c r="G520" s="224">
        <v>86</v>
      </c>
      <c r="H520" s="222">
        <v>31</v>
      </c>
      <c r="I520" s="222">
        <v>4</v>
      </c>
      <c r="J520" s="222">
        <v>2664</v>
      </c>
      <c r="K520" s="222" t="s">
        <v>119</v>
      </c>
      <c r="L520" s="222" t="s">
        <v>1176</v>
      </c>
      <c r="M520" s="222" t="s">
        <v>197</v>
      </c>
      <c r="N520" s="90" t="s">
        <v>197</v>
      </c>
      <c r="O520" s="222"/>
      <c r="Q520" s="208" t="str">
        <f t="shared" si="8"/>
        <v>68/0European Automotive</v>
      </c>
      <c r="R520" s="204" t="s">
        <v>392</v>
      </c>
      <c r="S520" s="204" t="s">
        <v>367</v>
      </c>
      <c r="T520" s="205">
        <v>3.9908999999999999</v>
      </c>
      <c r="U520" s="205">
        <v>5.6627000000000001</v>
      </c>
      <c r="W520" s="252"/>
      <c r="X520" s="252"/>
      <c r="Y520" s="252"/>
      <c r="Z520" s="253"/>
      <c r="AA520" s="253"/>
      <c r="AB520" s="252"/>
      <c r="AC520" s="252"/>
      <c r="AD520" s="252"/>
      <c r="AE520" s="252"/>
      <c r="AF520" s="252"/>
      <c r="AG520" s="252"/>
      <c r="AH520" s="252"/>
      <c r="AI520" s="252"/>
      <c r="AJ520" s="252"/>
    </row>
    <row r="521" spans="2:36" ht="12.75" customHeight="1" x14ac:dyDescent="0.3">
      <c r="B521" s="222" t="s">
        <v>392</v>
      </c>
      <c r="C521" s="222" t="s">
        <v>1176</v>
      </c>
      <c r="D521" s="222" t="s">
        <v>372</v>
      </c>
      <c r="E521" s="223">
        <v>1</v>
      </c>
      <c r="F521" s="223">
        <v>1</v>
      </c>
      <c r="G521" s="224">
        <v>86</v>
      </c>
      <c r="H521" s="222">
        <v>31</v>
      </c>
      <c r="I521" s="222">
        <v>4</v>
      </c>
      <c r="J521" s="222">
        <v>2664</v>
      </c>
      <c r="K521" s="222" t="s">
        <v>119</v>
      </c>
      <c r="L521" s="222" t="s">
        <v>1176</v>
      </c>
      <c r="M521" s="222" t="s">
        <v>197</v>
      </c>
      <c r="N521" s="90" t="s">
        <v>197</v>
      </c>
      <c r="O521" s="222"/>
      <c r="Q521" s="208" t="str">
        <f t="shared" si="8"/>
        <v>68/0European Conventional</v>
      </c>
      <c r="R521" s="204" t="s">
        <v>392</v>
      </c>
      <c r="S521" s="204" t="s">
        <v>372</v>
      </c>
      <c r="T521" s="205">
        <v>3.9504999999999999</v>
      </c>
      <c r="U521" s="205">
        <v>5.6627000000000001</v>
      </c>
      <c r="W521" s="252"/>
      <c r="X521" s="252"/>
      <c r="Y521" s="252"/>
      <c r="Z521" s="253"/>
      <c r="AA521" s="253"/>
      <c r="AB521" s="252"/>
      <c r="AC521" s="252"/>
      <c r="AD521" s="252"/>
      <c r="AE521" s="252"/>
      <c r="AF521" s="252"/>
      <c r="AG521" s="252"/>
      <c r="AH521" s="252"/>
      <c r="AI521" s="252"/>
      <c r="AJ521" s="252"/>
    </row>
    <row r="522" spans="2:36" ht="12.75" customHeight="1" x14ac:dyDescent="0.3">
      <c r="B522" s="222" t="s">
        <v>392</v>
      </c>
      <c r="C522" s="222" t="s">
        <v>1176</v>
      </c>
      <c r="D522" s="222" t="s">
        <v>368</v>
      </c>
      <c r="E522" s="223">
        <v>1</v>
      </c>
      <c r="F522" s="223">
        <v>1</v>
      </c>
      <c r="G522" s="224">
        <v>86</v>
      </c>
      <c r="H522" s="222">
        <v>38</v>
      </c>
      <c r="I522" s="222">
        <v>4</v>
      </c>
      <c r="J522" s="222">
        <v>2664</v>
      </c>
      <c r="K522" s="222" t="s">
        <v>119</v>
      </c>
      <c r="L522" s="222" t="s">
        <v>1176</v>
      </c>
      <c r="M522" s="222" t="s">
        <v>197</v>
      </c>
      <c r="N522" s="90" t="s">
        <v>197</v>
      </c>
      <c r="O522" s="222"/>
      <c r="Q522" s="208" t="str">
        <f t="shared" si="8"/>
        <v>68/0European Intermodal</v>
      </c>
      <c r="R522" s="204" t="s">
        <v>392</v>
      </c>
      <c r="S522" s="204" t="s">
        <v>368</v>
      </c>
      <c r="T522" s="205">
        <v>4.0858999999999996</v>
      </c>
      <c r="U522" s="205">
        <v>5.9809000000000001</v>
      </c>
      <c r="W522" s="252"/>
      <c r="X522" s="252"/>
      <c r="Y522" s="252"/>
      <c r="Z522" s="253"/>
      <c r="AA522" s="253"/>
      <c r="AB522" s="252"/>
      <c r="AC522" s="252"/>
      <c r="AD522" s="252"/>
      <c r="AE522" s="252"/>
      <c r="AF522" s="252"/>
      <c r="AG522" s="252"/>
      <c r="AH522" s="252"/>
      <c r="AI522" s="252"/>
      <c r="AJ522" s="252"/>
    </row>
    <row r="523" spans="2:36" ht="12.75" customHeight="1" x14ac:dyDescent="0.3">
      <c r="B523" s="222" t="s">
        <v>392</v>
      </c>
      <c r="C523" s="222" t="s">
        <v>1176</v>
      </c>
      <c r="D523" s="222" t="s">
        <v>373</v>
      </c>
      <c r="E523" s="223">
        <v>1</v>
      </c>
      <c r="F523" s="223">
        <v>1</v>
      </c>
      <c r="G523" s="224">
        <v>86</v>
      </c>
      <c r="H523" s="222">
        <v>30</v>
      </c>
      <c r="I523" s="222">
        <v>4</v>
      </c>
      <c r="J523" s="222">
        <v>2664</v>
      </c>
      <c r="K523" s="222" t="s">
        <v>119</v>
      </c>
      <c r="L523" s="222" t="s">
        <v>1176</v>
      </c>
      <c r="M523" s="222" t="s">
        <v>197</v>
      </c>
      <c r="N523" s="90" t="s">
        <v>197</v>
      </c>
      <c r="O523" s="222"/>
      <c r="Q523" s="208" t="str">
        <f t="shared" si="8"/>
        <v>68/0General Merchandise</v>
      </c>
      <c r="R523" s="204" t="s">
        <v>392</v>
      </c>
      <c r="S523" s="204" t="s">
        <v>373</v>
      </c>
      <c r="T523" s="205">
        <v>3.9375</v>
      </c>
      <c r="U523" s="205">
        <v>5.6192000000000002</v>
      </c>
      <c r="W523" s="252"/>
      <c r="X523" s="252"/>
      <c r="Y523" s="252"/>
      <c r="Z523" s="253"/>
      <c r="AA523" s="253"/>
      <c r="AB523" s="252"/>
      <c r="AC523" s="252"/>
      <c r="AD523" s="252"/>
      <c r="AE523" s="252"/>
      <c r="AF523" s="252"/>
      <c r="AG523" s="252"/>
      <c r="AH523" s="252"/>
      <c r="AI523" s="252"/>
      <c r="AJ523" s="252"/>
    </row>
    <row r="524" spans="2:36" ht="12.75" customHeight="1" x14ac:dyDescent="0.3">
      <c r="B524" s="222" t="s">
        <v>392</v>
      </c>
      <c r="C524" s="222" t="s">
        <v>1176</v>
      </c>
      <c r="D524" s="222" t="s">
        <v>348</v>
      </c>
      <c r="E524" s="223">
        <v>1</v>
      </c>
      <c r="F524" s="223">
        <v>1</v>
      </c>
      <c r="G524" s="224">
        <v>86</v>
      </c>
      <c r="H524" s="222">
        <v>18</v>
      </c>
      <c r="I524" s="222">
        <v>4</v>
      </c>
      <c r="J524" s="222">
        <v>2664</v>
      </c>
      <c r="K524" s="222" t="s">
        <v>119</v>
      </c>
      <c r="L524" s="222" t="s">
        <v>1176</v>
      </c>
      <c r="M524" s="222" t="s">
        <v>197</v>
      </c>
      <c r="N524" s="90" t="s">
        <v>197</v>
      </c>
      <c r="O524" s="222"/>
      <c r="Q524" s="208" t="str">
        <f t="shared" si="8"/>
        <v>68/0Industrial Minerals</v>
      </c>
      <c r="R524" s="204" t="s">
        <v>392</v>
      </c>
      <c r="S524" s="204" t="s">
        <v>348</v>
      </c>
      <c r="T524" s="205">
        <v>3.6046</v>
      </c>
      <c r="U524" s="205">
        <v>5.1417000000000002</v>
      </c>
      <c r="W524" s="252"/>
      <c r="X524" s="252"/>
      <c r="Y524" s="252"/>
      <c r="Z524" s="253"/>
      <c r="AA524" s="253"/>
      <c r="AB524" s="252"/>
      <c r="AC524" s="252"/>
      <c r="AD524" s="252"/>
      <c r="AE524" s="252"/>
      <c r="AF524" s="252"/>
      <c r="AG524" s="252"/>
      <c r="AH524" s="252"/>
      <c r="AI524" s="252"/>
      <c r="AJ524" s="252"/>
    </row>
    <row r="525" spans="2:36" ht="12.75" customHeight="1" x14ac:dyDescent="0.3">
      <c r="B525" s="222" t="s">
        <v>392</v>
      </c>
      <c r="C525" s="222" t="s">
        <v>1176</v>
      </c>
      <c r="D525" s="222" t="s">
        <v>369</v>
      </c>
      <c r="E525" s="223">
        <v>1</v>
      </c>
      <c r="F525" s="223">
        <v>1</v>
      </c>
      <c r="G525" s="224">
        <v>86</v>
      </c>
      <c r="H525" s="222">
        <v>25</v>
      </c>
      <c r="I525" s="222">
        <v>4</v>
      </c>
      <c r="J525" s="222">
        <v>2664</v>
      </c>
      <c r="K525" s="222" t="s">
        <v>119</v>
      </c>
      <c r="L525" s="222" t="s">
        <v>1176</v>
      </c>
      <c r="M525" s="222" t="s">
        <v>197</v>
      </c>
      <c r="N525" s="90" t="s">
        <v>197</v>
      </c>
      <c r="O525" s="222"/>
      <c r="Q525" s="208" t="str">
        <f t="shared" si="8"/>
        <v>68/0Iron Ore</v>
      </c>
      <c r="R525" s="204" t="s">
        <v>392</v>
      </c>
      <c r="S525" s="204" t="s">
        <v>369</v>
      </c>
      <c r="T525" s="205">
        <v>3.6448</v>
      </c>
      <c r="U525" s="205">
        <v>5.41</v>
      </c>
      <c r="W525" s="252"/>
      <c r="X525" s="252"/>
      <c r="Y525" s="252"/>
      <c r="Z525" s="253"/>
      <c r="AA525" s="253"/>
      <c r="AB525" s="252"/>
      <c r="AC525" s="252"/>
      <c r="AD525" s="252"/>
      <c r="AE525" s="252"/>
      <c r="AF525" s="252"/>
      <c r="AG525" s="252"/>
      <c r="AH525" s="252"/>
      <c r="AI525" s="252"/>
      <c r="AJ525" s="252"/>
    </row>
    <row r="526" spans="2:36" ht="12.75" customHeight="1" x14ac:dyDescent="0.3">
      <c r="B526" s="222" t="s">
        <v>392</v>
      </c>
      <c r="C526" s="222" t="s">
        <v>1176</v>
      </c>
      <c r="D526" s="222" t="s">
        <v>352</v>
      </c>
      <c r="E526" s="223">
        <v>1</v>
      </c>
      <c r="F526" s="223">
        <v>1</v>
      </c>
      <c r="G526" s="224">
        <v>86</v>
      </c>
      <c r="H526" s="222">
        <v>78</v>
      </c>
      <c r="I526" s="222">
        <v>4</v>
      </c>
      <c r="J526" s="222">
        <v>2664</v>
      </c>
      <c r="K526" s="222" t="s">
        <v>119</v>
      </c>
      <c r="L526" s="222" t="s">
        <v>1176</v>
      </c>
      <c r="M526" s="222" t="s">
        <v>197</v>
      </c>
      <c r="N526" s="90" t="s">
        <v>197</v>
      </c>
      <c r="O526" s="222"/>
      <c r="Q526" s="208" t="str">
        <f t="shared" si="8"/>
        <v>68/0Mail and Premium Logistics</v>
      </c>
      <c r="R526" s="204" t="s">
        <v>392</v>
      </c>
      <c r="S526" s="204" t="s">
        <v>352</v>
      </c>
      <c r="T526" s="205">
        <v>5.2927999999999997</v>
      </c>
      <c r="U526" s="205">
        <v>8.1956000000000007</v>
      </c>
      <c r="W526" s="252"/>
      <c r="X526" s="252"/>
      <c r="Y526" s="252"/>
      <c r="Z526" s="253"/>
      <c r="AA526" s="253"/>
      <c r="AB526" s="252"/>
      <c r="AC526" s="252"/>
      <c r="AD526" s="252"/>
      <c r="AE526" s="252"/>
      <c r="AF526" s="252"/>
      <c r="AG526" s="252"/>
      <c r="AH526" s="252"/>
      <c r="AI526" s="252"/>
      <c r="AJ526" s="252"/>
    </row>
    <row r="527" spans="2:36" ht="12.75" customHeight="1" x14ac:dyDescent="0.3">
      <c r="B527" s="222" t="s">
        <v>392</v>
      </c>
      <c r="C527" s="222" t="s">
        <v>1176</v>
      </c>
      <c r="D527" s="222" t="s">
        <v>343</v>
      </c>
      <c r="E527" s="223">
        <v>92408</v>
      </c>
      <c r="F527" s="223">
        <v>7857.3340000000007</v>
      </c>
      <c r="G527" s="224">
        <v>86</v>
      </c>
      <c r="H527" s="222">
        <v>25</v>
      </c>
      <c r="I527" s="222">
        <v>4</v>
      </c>
      <c r="J527" s="222">
        <v>2664</v>
      </c>
      <c r="K527" s="222" t="s">
        <v>119</v>
      </c>
      <c r="L527" s="222" t="s">
        <v>1176</v>
      </c>
      <c r="M527" s="222" t="s">
        <v>197</v>
      </c>
      <c r="N527" s="90" t="s">
        <v>197</v>
      </c>
      <c r="O527" s="222"/>
      <c r="Q527" s="208" t="str">
        <f t="shared" si="8"/>
        <v>68/0Other</v>
      </c>
      <c r="R527" s="204" t="s">
        <v>392</v>
      </c>
      <c r="S527" s="204" t="s">
        <v>343</v>
      </c>
      <c r="T527" s="205">
        <v>3.6855000000000002</v>
      </c>
      <c r="U527" s="205">
        <v>5.41</v>
      </c>
      <c r="W527" s="252"/>
      <c r="X527" s="252"/>
      <c r="Y527" s="252"/>
      <c r="Z527" s="253"/>
      <c r="AA527" s="253"/>
      <c r="AB527" s="252"/>
      <c r="AC527" s="252"/>
      <c r="AD527" s="252"/>
      <c r="AE527" s="252"/>
      <c r="AF527" s="252"/>
      <c r="AG527" s="252"/>
      <c r="AH527" s="252"/>
      <c r="AI527" s="252"/>
      <c r="AJ527" s="252"/>
    </row>
    <row r="528" spans="2:36" ht="12.75" customHeight="1" x14ac:dyDescent="0.3">
      <c r="B528" s="222" t="s">
        <v>392</v>
      </c>
      <c r="C528" s="222" t="s">
        <v>1176</v>
      </c>
      <c r="D528" s="222" t="s">
        <v>359</v>
      </c>
      <c r="E528" s="223">
        <v>1</v>
      </c>
      <c r="F528" s="223">
        <v>1</v>
      </c>
      <c r="G528" s="224">
        <v>86</v>
      </c>
      <c r="H528" s="222">
        <v>23</v>
      </c>
      <c r="I528" s="222">
        <v>4</v>
      </c>
      <c r="J528" s="222">
        <v>2664</v>
      </c>
      <c r="K528" s="222" t="s">
        <v>119</v>
      </c>
      <c r="L528" s="222" t="s">
        <v>1176</v>
      </c>
      <c r="M528" s="222" t="s">
        <v>197</v>
      </c>
      <c r="N528" s="90" t="s">
        <v>197</v>
      </c>
      <c r="O528" s="222"/>
      <c r="Q528" s="208" t="str">
        <f t="shared" si="8"/>
        <v>68/0Petroleum</v>
      </c>
      <c r="R528" s="204" t="s">
        <v>392</v>
      </c>
      <c r="S528" s="204" t="s">
        <v>359</v>
      </c>
      <c r="T528" s="205">
        <v>3.6615000000000002</v>
      </c>
      <c r="U528" s="205">
        <v>5.3303000000000003</v>
      </c>
      <c r="W528" s="252"/>
      <c r="X528" s="252"/>
      <c r="Y528" s="252"/>
      <c r="Z528" s="253"/>
      <c r="AA528" s="253"/>
      <c r="AB528" s="252"/>
      <c r="AC528" s="252"/>
      <c r="AD528" s="252"/>
      <c r="AE528" s="252"/>
      <c r="AF528" s="252"/>
      <c r="AG528" s="252"/>
      <c r="AH528" s="252"/>
      <c r="AI528" s="252"/>
      <c r="AJ528" s="252"/>
    </row>
    <row r="529" spans="2:36" ht="12.75" customHeight="1" x14ac:dyDescent="0.3">
      <c r="B529" s="222" t="s">
        <v>392</v>
      </c>
      <c r="C529" s="222" t="s">
        <v>1176</v>
      </c>
      <c r="D529" s="222" t="s">
        <v>370</v>
      </c>
      <c r="E529" s="223">
        <v>1</v>
      </c>
      <c r="F529" s="223">
        <v>1</v>
      </c>
      <c r="G529" s="224">
        <v>86</v>
      </c>
      <c r="H529" s="222">
        <v>78</v>
      </c>
      <c r="I529" s="222">
        <v>4</v>
      </c>
      <c r="J529" s="222">
        <v>2664</v>
      </c>
      <c r="K529" s="222" t="s">
        <v>119</v>
      </c>
      <c r="L529" s="222" t="s">
        <v>1176</v>
      </c>
      <c r="M529" s="222" t="s">
        <v>197</v>
      </c>
      <c r="N529" s="90" t="s">
        <v>197</v>
      </c>
      <c r="O529" s="222"/>
      <c r="Q529" s="208" t="str">
        <f t="shared" si="8"/>
        <v>68/0Royal Mail</v>
      </c>
      <c r="R529" s="204" t="s">
        <v>392</v>
      </c>
      <c r="S529" s="204" t="s">
        <v>370</v>
      </c>
      <c r="T529" s="205">
        <v>5.2927999999999997</v>
      </c>
      <c r="U529" s="205">
        <v>8.1956000000000007</v>
      </c>
      <c r="W529" s="252"/>
      <c r="X529" s="252"/>
      <c r="Y529" s="252"/>
      <c r="Z529" s="253"/>
      <c r="AA529" s="253"/>
      <c r="AB529" s="252"/>
      <c r="AC529" s="252"/>
      <c r="AD529" s="252"/>
      <c r="AE529" s="252"/>
      <c r="AF529" s="252"/>
      <c r="AG529" s="252"/>
      <c r="AH529" s="252"/>
      <c r="AI529" s="252"/>
      <c r="AJ529" s="252"/>
    </row>
    <row r="530" spans="2:36" ht="12.75" customHeight="1" x14ac:dyDescent="0.3">
      <c r="B530" s="222" t="s">
        <v>392</v>
      </c>
      <c r="C530" s="222" t="s">
        <v>1176</v>
      </c>
      <c r="D530" s="222" t="s">
        <v>353</v>
      </c>
      <c r="E530" s="223">
        <v>1</v>
      </c>
      <c r="F530" s="223">
        <v>1</v>
      </c>
      <c r="G530" s="224">
        <v>86</v>
      </c>
      <c r="H530" s="222">
        <v>25</v>
      </c>
      <c r="I530" s="222">
        <v>4</v>
      </c>
      <c r="J530" s="222">
        <v>2664</v>
      </c>
      <c r="K530" s="222" t="s">
        <v>119</v>
      </c>
      <c r="L530" s="222" t="s">
        <v>1176</v>
      </c>
      <c r="M530" s="222" t="s">
        <v>197</v>
      </c>
      <c r="N530" s="90" t="s">
        <v>197</v>
      </c>
      <c r="O530" s="222"/>
      <c r="Q530" s="208" t="str">
        <f t="shared" si="8"/>
        <v>68/0Steel</v>
      </c>
      <c r="R530" s="204" t="s">
        <v>392</v>
      </c>
      <c r="S530" s="204" t="s">
        <v>353</v>
      </c>
      <c r="T530" s="205">
        <v>3.6855000000000002</v>
      </c>
      <c r="U530" s="205">
        <v>5.41</v>
      </c>
      <c r="W530" s="252"/>
      <c r="X530" s="252"/>
      <c r="Y530" s="252"/>
      <c r="Z530" s="253"/>
      <c r="AA530" s="253"/>
      <c r="AB530" s="252"/>
      <c r="AC530" s="252"/>
      <c r="AD530" s="252"/>
      <c r="AE530" s="252"/>
      <c r="AF530" s="252"/>
      <c r="AG530" s="252"/>
      <c r="AH530" s="252"/>
      <c r="AI530" s="252"/>
      <c r="AJ530" s="252"/>
    </row>
    <row r="531" spans="2:36" ht="12.75" customHeight="1" x14ac:dyDescent="0.3">
      <c r="B531" s="225" t="s">
        <v>395</v>
      </c>
      <c r="C531" s="225" t="s">
        <v>1176</v>
      </c>
      <c r="D531" s="225" t="s">
        <v>374</v>
      </c>
      <c r="E531" s="227">
        <v>1</v>
      </c>
      <c r="F531" s="227">
        <v>1</v>
      </c>
      <c r="G531" s="226">
        <v>123.5</v>
      </c>
      <c r="H531" s="225">
        <v>34</v>
      </c>
      <c r="I531" s="225">
        <v>6</v>
      </c>
      <c r="J531" s="225">
        <v>4454</v>
      </c>
      <c r="K531" s="225" t="s">
        <v>501</v>
      </c>
      <c r="L531" s="225" t="s">
        <v>1176</v>
      </c>
      <c r="M531" s="225" t="s">
        <v>197</v>
      </c>
      <c r="N531" s="234" t="s">
        <v>197</v>
      </c>
      <c r="O531" s="225" t="s">
        <v>1178</v>
      </c>
      <c r="Q531" s="208" t="str">
        <f t="shared" si="8"/>
        <v>70/0Biomass</v>
      </c>
      <c r="R531" s="204" t="s">
        <v>395</v>
      </c>
      <c r="S531" s="204" t="s">
        <v>374</v>
      </c>
      <c r="T531" s="205">
        <v>4.5887000000000002</v>
      </c>
      <c r="U531" s="205">
        <v>6.8082000000000003</v>
      </c>
      <c r="W531" s="252"/>
      <c r="X531" s="252"/>
      <c r="Y531" s="252"/>
      <c r="Z531" s="253"/>
      <c r="AA531" s="253"/>
      <c r="AB531" s="252"/>
      <c r="AC531" s="252"/>
      <c r="AD531" s="252"/>
      <c r="AE531" s="252"/>
      <c r="AF531" s="252"/>
      <c r="AG531" s="252"/>
      <c r="AH531" s="252"/>
      <c r="AI531" s="252"/>
      <c r="AJ531" s="252"/>
    </row>
    <row r="532" spans="2:36" ht="12.75" customHeight="1" x14ac:dyDescent="0.3">
      <c r="B532" s="225" t="s">
        <v>395</v>
      </c>
      <c r="C532" s="225" t="s">
        <v>1176</v>
      </c>
      <c r="D532" s="225" t="s">
        <v>350</v>
      </c>
      <c r="E532" s="227">
        <v>1</v>
      </c>
      <c r="F532" s="227">
        <v>1</v>
      </c>
      <c r="G532" s="226">
        <v>123.5</v>
      </c>
      <c r="H532" s="225">
        <v>16</v>
      </c>
      <c r="I532" s="225">
        <v>6</v>
      </c>
      <c r="J532" s="225">
        <v>4454</v>
      </c>
      <c r="K532" s="225" t="s">
        <v>501</v>
      </c>
      <c r="L532" s="225" t="s">
        <v>1176</v>
      </c>
      <c r="M532" s="225" t="s">
        <v>197</v>
      </c>
      <c r="N532" s="234" t="s">
        <v>197</v>
      </c>
      <c r="O532" s="236" t="s">
        <v>472</v>
      </c>
      <c r="Q532" s="208" t="str">
        <f t="shared" si="8"/>
        <v>70/0Chemicals</v>
      </c>
      <c r="R532" s="204" t="s">
        <v>395</v>
      </c>
      <c r="S532" s="204" t="s">
        <v>350</v>
      </c>
      <c r="T532" s="205">
        <v>4.3129999999999997</v>
      </c>
      <c r="U532" s="205">
        <v>5.9234</v>
      </c>
      <c r="W532" s="252"/>
      <c r="X532" s="252"/>
      <c r="Y532" s="252"/>
      <c r="Z532" s="253"/>
      <c r="AA532" s="253"/>
      <c r="AB532" s="252"/>
      <c r="AC532" s="252"/>
      <c r="AD532" s="252"/>
      <c r="AE532" s="252"/>
      <c r="AF532" s="252"/>
      <c r="AG532" s="252"/>
      <c r="AH532" s="252"/>
      <c r="AI532" s="252"/>
      <c r="AJ532" s="252"/>
    </row>
    <row r="533" spans="2:36" ht="12.75" customHeight="1" x14ac:dyDescent="0.3">
      <c r="B533" s="225" t="s">
        <v>395</v>
      </c>
      <c r="C533" s="225" t="s">
        <v>1176</v>
      </c>
      <c r="D533" s="225" t="s">
        <v>347</v>
      </c>
      <c r="E533" s="227">
        <v>965</v>
      </c>
      <c r="F533" s="227">
        <v>124.485</v>
      </c>
      <c r="G533" s="226">
        <v>123.5</v>
      </c>
      <c r="H533" s="225">
        <v>24</v>
      </c>
      <c r="I533" s="225">
        <v>6</v>
      </c>
      <c r="J533" s="225">
        <v>4454</v>
      </c>
      <c r="K533" s="225" t="s">
        <v>501</v>
      </c>
      <c r="L533" s="225" t="s">
        <v>1176</v>
      </c>
      <c r="M533" s="225" t="s">
        <v>197</v>
      </c>
      <c r="N533" s="234" t="s">
        <v>197</v>
      </c>
      <c r="O533" s="225" t="s">
        <v>1178</v>
      </c>
      <c r="Q533" s="208" t="str">
        <f t="shared" si="8"/>
        <v>70/0Coal ESI</v>
      </c>
      <c r="R533" s="204" t="s">
        <v>395</v>
      </c>
      <c r="S533" s="204" t="s">
        <v>347</v>
      </c>
      <c r="T533" s="205">
        <v>4.3890000000000002</v>
      </c>
      <c r="U533" s="205">
        <v>6.2961999999999998</v>
      </c>
      <c r="W533" s="252"/>
      <c r="X533" s="252"/>
      <c r="Y533" s="252"/>
      <c r="Z533" s="253"/>
      <c r="AA533" s="253"/>
      <c r="AB533" s="252"/>
      <c r="AC533" s="252"/>
      <c r="AD533" s="252"/>
      <c r="AE533" s="252"/>
      <c r="AF533" s="252"/>
      <c r="AG533" s="252"/>
      <c r="AH533" s="252"/>
      <c r="AI533" s="252"/>
      <c r="AJ533" s="252"/>
    </row>
    <row r="534" spans="2:36" ht="12.75" customHeight="1" x14ac:dyDescent="0.3">
      <c r="B534" s="225" t="s">
        <v>395</v>
      </c>
      <c r="C534" s="225" t="s">
        <v>1176</v>
      </c>
      <c r="D534" s="225" t="s">
        <v>393</v>
      </c>
      <c r="E534" s="227">
        <v>11</v>
      </c>
      <c r="F534" s="227">
        <v>1.419</v>
      </c>
      <c r="G534" s="226">
        <v>123.5</v>
      </c>
      <c r="H534" s="225">
        <v>25</v>
      </c>
      <c r="I534" s="225">
        <v>6</v>
      </c>
      <c r="J534" s="225">
        <v>4454</v>
      </c>
      <c r="K534" s="225" t="s">
        <v>501</v>
      </c>
      <c r="L534" s="225" t="s">
        <v>1176</v>
      </c>
      <c r="M534" s="225" t="s">
        <v>197</v>
      </c>
      <c r="N534" s="234" t="s">
        <v>197</v>
      </c>
      <c r="O534" s="225" t="s">
        <v>1178</v>
      </c>
      <c r="Q534" s="208" t="str">
        <f t="shared" si="8"/>
        <v>70/0Coal other</v>
      </c>
      <c r="R534" s="204" t="s">
        <v>395</v>
      </c>
      <c r="S534" s="204" t="s">
        <v>393</v>
      </c>
      <c r="T534" s="205">
        <v>4.4451000000000001</v>
      </c>
      <c r="U534" s="205">
        <v>6.3452000000000002</v>
      </c>
      <c r="W534" s="252"/>
      <c r="X534" s="252"/>
      <c r="Y534" s="252"/>
      <c r="Z534" s="253"/>
      <c r="AA534" s="253"/>
      <c r="AB534" s="252"/>
      <c r="AC534" s="252"/>
      <c r="AD534" s="252"/>
      <c r="AE534" s="252"/>
      <c r="AF534" s="252"/>
      <c r="AG534" s="252"/>
      <c r="AH534" s="252"/>
      <c r="AI534" s="252"/>
      <c r="AJ534" s="252"/>
    </row>
    <row r="535" spans="2:36" ht="12.75" customHeight="1" x14ac:dyDescent="0.3">
      <c r="B535" s="225" t="s">
        <v>395</v>
      </c>
      <c r="C535" s="225" t="s">
        <v>1176</v>
      </c>
      <c r="D535" s="225" t="s">
        <v>345</v>
      </c>
      <c r="E535" s="227">
        <v>35284</v>
      </c>
      <c r="F535" s="227">
        <v>4551.6360000000004</v>
      </c>
      <c r="G535" s="226">
        <v>123.5</v>
      </c>
      <c r="H535" s="225">
        <v>29</v>
      </c>
      <c r="I535" s="225">
        <v>6</v>
      </c>
      <c r="J535" s="225">
        <v>4454</v>
      </c>
      <c r="K535" s="225" t="s">
        <v>501</v>
      </c>
      <c r="L535" s="225" t="s">
        <v>1176</v>
      </c>
      <c r="M535" s="225" t="s">
        <v>197</v>
      </c>
      <c r="N535" s="234" t="s">
        <v>197</v>
      </c>
      <c r="O535" s="225" t="s">
        <v>1178</v>
      </c>
      <c r="Q535" s="208" t="str">
        <f t="shared" si="8"/>
        <v>70/0Construction Materials</v>
      </c>
      <c r="R535" s="204" t="s">
        <v>395</v>
      </c>
      <c r="S535" s="204" t="s">
        <v>345</v>
      </c>
      <c r="T535" s="205">
        <v>4.5075000000000003</v>
      </c>
      <c r="U535" s="205">
        <v>6.5462999999999996</v>
      </c>
      <c r="W535" s="252"/>
      <c r="X535" s="252"/>
      <c r="Y535" s="252"/>
      <c r="Z535" s="253"/>
      <c r="AA535" s="253"/>
      <c r="AB535" s="252"/>
      <c r="AC535" s="252"/>
      <c r="AD535" s="252"/>
      <c r="AE535" s="252"/>
      <c r="AF535" s="252"/>
      <c r="AG535" s="252"/>
      <c r="AH535" s="252"/>
      <c r="AI535" s="252"/>
      <c r="AJ535" s="252"/>
    </row>
    <row r="536" spans="2:36" ht="12.75" customHeight="1" x14ac:dyDescent="0.3">
      <c r="B536" s="225" t="s">
        <v>395</v>
      </c>
      <c r="C536" s="225" t="s">
        <v>1176</v>
      </c>
      <c r="D536" s="225" t="s">
        <v>355</v>
      </c>
      <c r="E536" s="227">
        <v>1</v>
      </c>
      <c r="F536" s="227">
        <v>0</v>
      </c>
      <c r="G536" s="226">
        <v>123.5</v>
      </c>
      <c r="H536" s="225">
        <v>25</v>
      </c>
      <c r="I536" s="225">
        <v>6</v>
      </c>
      <c r="J536" s="225">
        <v>4454</v>
      </c>
      <c r="K536" s="225" t="s">
        <v>501</v>
      </c>
      <c r="L536" s="225" t="s">
        <v>1176</v>
      </c>
      <c r="M536" s="225" t="s">
        <v>197</v>
      </c>
      <c r="N536" s="234" t="s">
        <v>197</v>
      </c>
      <c r="O536" s="236" t="s">
        <v>472</v>
      </c>
      <c r="Q536" s="208" t="str">
        <f t="shared" si="8"/>
        <v>70/0Domestic Automotive</v>
      </c>
      <c r="R536" s="204" t="s">
        <v>395</v>
      </c>
      <c r="S536" s="204" t="s">
        <v>355</v>
      </c>
      <c r="T536" s="205">
        <v>4.6733000000000002</v>
      </c>
      <c r="U536" s="205">
        <v>6.3452000000000002</v>
      </c>
      <c r="W536" s="252"/>
      <c r="X536" s="252"/>
      <c r="Y536" s="252"/>
      <c r="Z536" s="253"/>
      <c r="AA536" s="253"/>
      <c r="AB536" s="252"/>
      <c r="AC536" s="252"/>
      <c r="AD536" s="252"/>
      <c r="AE536" s="252"/>
      <c r="AF536" s="252"/>
      <c r="AG536" s="252"/>
      <c r="AH536" s="252"/>
      <c r="AI536" s="252"/>
      <c r="AJ536" s="252"/>
    </row>
    <row r="537" spans="2:36" ht="12.75" customHeight="1" x14ac:dyDescent="0.3">
      <c r="B537" s="225" t="s">
        <v>395</v>
      </c>
      <c r="C537" s="225" t="s">
        <v>1176</v>
      </c>
      <c r="D537" s="225" t="s">
        <v>351</v>
      </c>
      <c r="E537" s="227">
        <v>1174291</v>
      </c>
      <c r="F537" s="227">
        <v>151483.53899999999</v>
      </c>
      <c r="G537" s="226">
        <v>123.5</v>
      </c>
      <c r="H537" s="225">
        <v>33</v>
      </c>
      <c r="I537" s="225">
        <v>6</v>
      </c>
      <c r="J537" s="225">
        <v>4454</v>
      </c>
      <c r="K537" s="225" t="s">
        <v>501</v>
      </c>
      <c r="L537" s="225" t="s">
        <v>1176</v>
      </c>
      <c r="M537" s="225" t="s">
        <v>197</v>
      </c>
      <c r="N537" s="234" t="s">
        <v>197</v>
      </c>
      <c r="O537" s="225" t="s">
        <v>1178</v>
      </c>
      <c r="Q537" s="208" t="str">
        <f t="shared" si="8"/>
        <v>70/0Domestic Intermodal</v>
      </c>
      <c r="R537" s="204" t="s">
        <v>395</v>
      </c>
      <c r="S537" s="204" t="s">
        <v>351</v>
      </c>
      <c r="T537" s="205">
        <v>4.8005000000000004</v>
      </c>
      <c r="U537" s="205">
        <v>6.7549000000000001</v>
      </c>
      <c r="W537" s="252"/>
      <c r="X537" s="252"/>
      <c r="Y537" s="252"/>
      <c r="Z537" s="253"/>
      <c r="AA537" s="253"/>
      <c r="AB537" s="252"/>
      <c r="AC537" s="252"/>
      <c r="AD537" s="252"/>
      <c r="AE537" s="252"/>
      <c r="AF537" s="252"/>
      <c r="AG537" s="252"/>
      <c r="AH537" s="252"/>
      <c r="AI537" s="252"/>
      <c r="AJ537" s="252"/>
    </row>
    <row r="538" spans="2:36" ht="12.75" customHeight="1" x14ac:dyDescent="0.3">
      <c r="B538" s="225" t="s">
        <v>395</v>
      </c>
      <c r="C538" s="225" t="s">
        <v>1176</v>
      </c>
      <c r="D538" s="225" t="s">
        <v>371</v>
      </c>
      <c r="E538" s="227">
        <v>1</v>
      </c>
      <c r="F538" s="227">
        <v>1</v>
      </c>
      <c r="G538" s="226">
        <v>123.5</v>
      </c>
      <c r="H538" s="225">
        <v>24</v>
      </c>
      <c r="I538" s="225">
        <v>6</v>
      </c>
      <c r="J538" s="225">
        <v>4454</v>
      </c>
      <c r="K538" s="225" t="s">
        <v>501</v>
      </c>
      <c r="L538" s="225" t="s">
        <v>1176</v>
      </c>
      <c r="M538" s="225" t="s">
        <v>197</v>
      </c>
      <c r="N538" s="234" t="s">
        <v>197</v>
      </c>
      <c r="O538" s="225" t="s">
        <v>1178</v>
      </c>
      <c r="Q538" s="208" t="str">
        <f t="shared" si="8"/>
        <v>70/0Domestic Waste</v>
      </c>
      <c r="R538" s="204" t="s">
        <v>395</v>
      </c>
      <c r="S538" s="204" t="s">
        <v>371</v>
      </c>
      <c r="T538" s="205">
        <v>4.6180000000000003</v>
      </c>
      <c r="U538" s="205">
        <v>6.2961999999999998</v>
      </c>
      <c r="W538" s="252"/>
      <c r="X538" s="252"/>
      <c r="Y538" s="252"/>
      <c r="Z538" s="253"/>
      <c r="AA538" s="253"/>
      <c r="AB538" s="252"/>
      <c r="AC538" s="252"/>
      <c r="AD538" s="252"/>
      <c r="AE538" s="252"/>
      <c r="AF538" s="252"/>
      <c r="AG538" s="252"/>
      <c r="AH538" s="252"/>
      <c r="AI538" s="252"/>
      <c r="AJ538" s="252"/>
    </row>
    <row r="539" spans="2:36" ht="12.75" customHeight="1" x14ac:dyDescent="0.3">
      <c r="B539" s="225" t="s">
        <v>395</v>
      </c>
      <c r="C539" s="225" t="s">
        <v>1176</v>
      </c>
      <c r="D539" s="225" t="s">
        <v>373</v>
      </c>
      <c r="E539" s="227">
        <v>1</v>
      </c>
      <c r="F539" s="227">
        <v>1</v>
      </c>
      <c r="G539" s="226">
        <v>123.5</v>
      </c>
      <c r="H539" s="225">
        <v>30</v>
      </c>
      <c r="I539" s="225">
        <v>6</v>
      </c>
      <c r="J539" s="225">
        <v>4454</v>
      </c>
      <c r="K539" s="225" t="s">
        <v>501</v>
      </c>
      <c r="L539" s="225" t="s">
        <v>1176</v>
      </c>
      <c r="M539" s="225" t="s">
        <v>197</v>
      </c>
      <c r="N539" s="234" t="s">
        <v>197</v>
      </c>
      <c r="O539" s="225" t="s">
        <v>1178</v>
      </c>
      <c r="Q539" s="208" t="str">
        <f t="shared" si="8"/>
        <v>70/0General Merchandise</v>
      </c>
      <c r="R539" s="204" t="s">
        <v>395</v>
      </c>
      <c r="S539" s="204" t="s">
        <v>373</v>
      </c>
      <c r="T539" s="205">
        <v>4.7118000000000002</v>
      </c>
      <c r="U539" s="205">
        <v>6.5978000000000003</v>
      </c>
      <c r="W539" s="252"/>
      <c r="X539" s="252"/>
      <c r="Y539" s="252"/>
      <c r="Z539" s="253"/>
      <c r="AA539" s="253"/>
      <c r="AB539" s="252"/>
      <c r="AC539" s="252"/>
      <c r="AD539" s="252"/>
      <c r="AE539" s="252"/>
      <c r="AF539" s="252"/>
      <c r="AG539" s="252"/>
      <c r="AH539" s="252"/>
      <c r="AI539" s="252"/>
      <c r="AJ539" s="252"/>
    </row>
    <row r="540" spans="2:36" ht="12.75" customHeight="1" x14ac:dyDescent="0.3">
      <c r="B540" s="225" t="s">
        <v>395</v>
      </c>
      <c r="C540" s="225" t="s">
        <v>1176</v>
      </c>
      <c r="D540" s="225" t="s">
        <v>348</v>
      </c>
      <c r="E540" s="227">
        <v>1</v>
      </c>
      <c r="F540" s="227">
        <v>1</v>
      </c>
      <c r="G540" s="226">
        <v>123.5</v>
      </c>
      <c r="H540" s="225">
        <v>18</v>
      </c>
      <c r="I540" s="225">
        <v>6</v>
      </c>
      <c r="J540" s="225">
        <v>4454</v>
      </c>
      <c r="K540" s="225" t="s">
        <v>501</v>
      </c>
      <c r="L540" s="225" t="s">
        <v>1176</v>
      </c>
      <c r="M540" s="225" t="s">
        <v>197</v>
      </c>
      <c r="N540" s="234" t="s">
        <v>197</v>
      </c>
      <c r="O540" s="225" t="s">
        <v>1178</v>
      </c>
      <c r="Q540" s="208" t="str">
        <f t="shared" si="8"/>
        <v>70/0Industrial Minerals</v>
      </c>
      <c r="R540" s="204" t="s">
        <v>395</v>
      </c>
      <c r="S540" s="204" t="s">
        <v>348</v>
      </c>
      <c r="T540" s="205">
        <v>4.3411999999999997</v>
      </c>
      <c r="U540" s="205">
        <v>6.0132000000000003</v>
      </c>
      <c r="W540" s="252"/>
      <c r="X540" s="252"/>
      <c r="Y540" s="252"/>
      <c r="Z540" s="253"/>
      <c r="AA540" s="253"/>
      <c r="AB540" s="252"/>
      <c r="AC540" s="252"/>
      <c r="AD540" s="252"/>
      <c r="AE540" s="252"/>
      <c r="AF540" s="252"/>
      <c r="AG540" s="252"/>
      <c r="AH540" s="252"/>
      <c r="AI540" s="252"/>
      <c r="AJ540" s="252"/>
    </row>
    <row r="541" spans="2:36" ht="12.75" customHeight="1" x14ac:dyDescent="0.3">
      <c r="B541" s="225" t="s">
        <v>395</v>
      </c>
      <c r="C541" s="225" t="s">
        <v>1176</v>
      </c>
      <c r="D541" s="225" t="s">
        <v>369</v>
      </c>
      <c r="E541" s="227">
        <v>1</v>
      </c>
      <c r="F541" s="227">
        <v>1</v>
      </c>
      <c r="G541" s="226">
        <v>123.5</v>
      </c>
      <c r="H541" s="225">
        <v>25</v>
      </c>
      <c r="I541" s="225">
        <v>6</v>
      </c>
      <c r="J541" s="225">
        <v>4454</v>
      </c>
      <c r="K541" s="225" t="s">
        <v>501</v>
      </c>
      <c r="L541" s="225" t="s">
        <v>1176</v>
      </c>
      <c r="M541" s="225" t="s">
        <v>197</v>
      </c>
      <c r="N541" s="234" t="s">
        <v>197</v>
      </c>
      <c r="O541" s="225" t="s">
        <v>1178</v>
      </c>
      <c r="Q541" s="208" t="str">
        <f t="shared" si="8"/>
        <v>70/0Iron Ore</v>
      </c>
      <c r="R541" s="204" t="s">
        <v>395</v>
      </c>
      <c r="S541" s="204" t="s">
        <v>369</v>
      </c>
      <c r="T541" s="205">
        <v>4.4043000000000001</v>
      </c>
      <c r="U541" s="205">
        <v>6.3452000000000002</v>
      </c>
      <c r="W541" s="252"/>
      <c r="X541" s="252"/>
      <c r="Y541" s="252"/>
      <c r="Z541" s="253"/>
      <c r="AA541" s="253"/>
      <c r="AB541" s="252"/>
      <c r="AC541" s="252"/>
      <c r="AD541" s="252"/>
      <c r="AE541" s="252"/>
      <c r="AF541" s="252"/>
      <c r="AG541" s="252"/>
      <c r="AH541" s="252"/>
      <c r="AI541" s="252"/>
      <c r="AJ541" s="252"/>
    </row>
    <row r="542" spans="2:36" ht="12.75" customHeight="1" x14ac:dyDescent="0.3">
      <c r="B542" s="225" t="s">
        <v>395</v>
      </c>
      <c r="C542" s="225" t="s">
        <v>1176</v>
      </c>
      <c r="D542" s="225" t="s">
        <v>359</v>
      </c>
      <c r="E542" s="227">
        <v>2640</v>
      </c>
      <c r="F542" s="227">
        <v>340.56</v>
      </c>
      <c r="G542" s="226">
        <v>123.5</v>
      </c>
      <c r="H542" s="225">
        <v>23</v>
      </c>
      <c r="I542" s="225">
        <v>6</v>
      </c>
      <c r="J542" s="225">
        <v>4454</v>
      </c>
      <c r="K542" s="225" t="s">
        <v>501</v>
      </c>
      <c r="L542" s="225" t="s">
        <v>1176</v>
      </c>
      <c r="M542" s="225" t="s">
        <v>197</v>
      </c>
      <c r="N542" s="234" t="s">
        <v>197</v>
      </c>
      <c r="O542" s="225" t="s">
        <v>1178</v>
      </c>
      <c r="Q542" s="208" t="str">
        <f t="shared" si="8"/>
        <v>70/0Petroleum</v>
      </c>
      <c r="R542" s="204" t="s">
        <v>395</v>
      </c>
      <c r="S542" s="204" t="s">
        <v>359</v>
      </c>
      <c r="T542" s="205">
        <v>4.4146000000000001</v>
      </c>
      <c r="U542" s="205">
        <v>6.2477</v>
      </c>
      <c r="W542" s="252"/>
      <c r="X542" s="252"/>
      <c r="Y542" s="252"/>
      <c r="Z542" s="253"/>
      <c r="AA542" s="253"/>
      <c r="AB542" s="252"/>
      <c r="AC542" s="252"/>
      <c r="AD542" s="252"/>
      <c r="AE542" s="252"/>
      <c r="AF542" s="252"/>
      <c r="AG542" s="252"/>
      <c r="AH542" s="252"/>
      <c r="AI542" s="252"/>
      <c r="AJ542" s="252"/>
    </row>
    <row r="543" spans="2:36" ht="12.75" customHeight="1" x14ac:dyDescent="0.3">
      <c r="B543" s="225" t="s">
        <v>395</v>
      </c>
      <c r="C543" s="225" t="s">
        <v>1176</v>
      </c>
      <c r="D543" s="225" t="s">
        <v>353</v>
      </c>
      <c r="E543" s="227">
        <v>496</v>
      </c>
      <c r="F543" s="227">
        <v>63.984000000000002</v>
      </c>
      <c r="G543" s="226">
        <v>123.5</v>
      </c>
      <c r="H543" s="225">
        <v>25</v>
      </c>
      <c r="I543" s="225">
        <v>6</v>
      </c>
      <c r="J543" s="225">
        <v>4454</v>
      </c>
      <c r="K543" s="225" t="s">
        <v>501</v>
      </c>
      <c r="L543" s="225" t="s">
        <v>1176</v>
      </c>
      <c r="M543" s="225" t="s">
        <v>197</v>
      </c>
      <c r="N543" s="234" t="s">
        <v>197</v>
      </c>
      <c r="O543" s="236" t="s">
        <v>472</v>
      </c>
      <c r="Q543" s="208" t="str">
        <f t="shared" si="8"/>
        <v>70/0Steel</v>
      </c>
      <c r="R543" s="204" t="s">
        <v>395</v>
      </c>
      <c r="S543" s="204" t="s">
        <v>353</v>
      </c>
      <c r="T543" s="205">
        <v>4.4451000000000001</v>
      </c>
      <c r="U543" s="205">
        <v>6.3452000000000002</v>
      </c>
      <c r="W543" s="252"/>
      <c r="X543" s="252"/>
      <c r="Y543" s="252"/>
      <c r="Z543" s="253"/>
      <c r="AA543" s="253"/>
      <c r="AB543" s="252"/>
      <c r="AC543" s="252"/>
      <c r="AD543" s="252"/>
      <c r="AE543" s="252"/>
      <c r="AF543" s="252"/>
      <c r="AG543" s="252"/>
      <c r="AH543" s="252"/>
      <c r="AI543" s="252"/>
      <c r="AJ543" s="252"/>
    </row>
    <row r="544" spans="2:36" ht="12.75" customHeight="1" x14ac:dyDescent="0.3">
      <c r="B544" s="222" t="s">
        <v>324</v>
      </c>
      <c r="C544" s="222" t="s">
        <v>1176</v>
      </c>
      <c r="D544" s="222" t="s">
        <v>345</v>
      </c>
      <c r="E544" s="223">
        <v>1</v>
      </c>
      <c r="F544" s="223">
        <v>1</v>
      </c>
      <c r="G544" s="224">
        <v>75</v>
      </c>
      <c r="H544" s="222">
        <v>29</v>
      </c>
      <c r="I544" s="222">
        <v>4</v>
      </c>
      <c r="J544" s="222">
        <v>3302</v>
      </c>
      <c r="K544" s="222" t="s">
        <v>53</v>
      </c>
      <c r="L544" s="222" t="s">
        <v>1176</v>
      </c>
      <c r="M544" s="222" t="s">
        <v>197</v>
      </c>
      <c r="N544" s="90" t="s">
        <v>197</v>
      </c>
      <c r="O544" s="222"/>
      <c r="Q544" s="208" t="str">
        <f t="shared" si="8"/>
        <v>73/1Construction Materials</v>
      </c>
      <c r="R544" s="204" t="s">
        <v>324</v>
      </c>
      <c r="S544" s="204" t="s">
        <v>345</v>
      </c>
      <c r="T544" s="205">
        <v>4.2047999999999996</v>
      </c>
      <c r="U544" s="205">
        <v>6.2366999999999999</v>
      </c>
      <c r="W544" s="252"/>
      <c r="X544" s="252"/>
      <c r="Y544" s="252"/>
      <c r="Z544" s="253"/>
      <c r="AA544" s="253"/>
      <c r="AB544" s="252"/>
      <c r="AC544" s="252"/>
      <c r="AD544" s="252"/>
      <c r="AE544" s="252"/>
      <c r="AF544" s="252"/>
      <c r="AG544" s="252"/>
      <c r="AH544" s="252"/>
      <c r="AI544" s="252"/>
      <c r="AJ544" s="252"/>
    </row>
    <row r="545" spans="2:36" ht="12.75" customHeight="1" x14ac:dyDescent="0.3">
      <c r="B545" s="222" t="s">
        <v>324</v>
      </c>
      <c r="C545" s="222" t="s">
        <v>1176</v>
      </c>
      <c r="D545" s="222" t="s">
        <v>343</v>
      </c>
      <c r="E545" s="223">
        <v>1476</v>
      </c>
      <c r="F545" s="223">
        <v>113.43</v>
      </c>
      <c r="G545" s="224">
        <v>75</v>
      </c>
      <c r="H545" s="222">
        <v>25</v>
      </c>
      <c r="I545" s="222">
        <v>4</v>
      </c>
      <c r="J545" s="222">
        <v>3302</v>
      </c>
      <c r="K545" s="222" t="s">
        <v>53</v>
      </c>
      <c r="L545" s="222" t="s">
        <v>1176</v>
      </c>
      <c r="M545" s="222" t="s">
        <v>197</v>
      </c>
      <c r="N545" s="90" t="s">
        <v>197</v>
      </c>
      <c r="O545" s="222"/>
      <c r="Q545" s="208" t="str">
        <f t="shared" si="8"/>
        <v>73/1Other</v>
      </c>
      <c r="R545" s="204" t="s">
        <v>324</v>
      </c>
      <c r="S545" s="204" t="s">
        <v>343</v>
      </c>
      <c r="T545" s="205">
        <v>4.1584000000000003</v>
      </c>
      <c r="U545" s="205">
        <v>6.0833000000000004</v>
      </c>
      <c r="W545" s="252"/>
      <c r="X545" s="252"/>
      <c r="Y545" s="252"/>
      <c r="Z545" s="253"/>
      <c r="AA545" s="253"/>
      <c r="AB545" s="252"/>
      <c r="AC545" s="252"/>
      <c r="AD545" s="252"/>
      <c r="AE545" s="252"/>
      <c r="AF545" s="252"/>
      <c r="AG545" s="252"/>
      <c r="AH545" s="252"/>
      <c r="AI545" s="252"/>
      <c r="AJ545" s="252"/>
    </row>
    <row r="546" spans="2:36" ht="12.75" customHeight="1" x14ac:dyDescent="0.3">
      <c r="B546" s="222" t="s">
        <v>325</v>
      </c>
      <c r="C546" s="222" t="s">
        <v>1176</v>
      </c>
      <c r="D546" s="222" t="s">
        <v>345</v>
      </c>
      <c r="E546" s="223">
        <v>1</v>
      </c>
      <c r="F546" s="223">
        <v>1</v>
      </c>
      <c r="G546" s="224">
        <v>75</v>
      </c>
      <c r="H546" s="222">
        <v>29</v>
      </c>
      <c r="I546" s="222">
        <v>4</v>
      </c>
      <c r="J546" s="222">
        <v>3302</v>
      </c>
      <c r="K546" s="222" t="s">
        <v>53</v>
      </c>
      <c r="L546" s="222" t="s">
        <v>1176</v>
      </c>
      <c r="M546" s="222" t="s">
        <v>197</v>
      </c>
      <c r="N546" s="90" t="s">
        <v>197</v>
      </c>
      <c r="O546" s="222"/>
      <c r="Q546" s="208" t="str">
        <f t="shared" si="8"/>
        <v>73/2Construction Materials</v>
      </c>
      <c r="R546" s="204" t="s">
        <v>325</v>
      </c>
      <c r="S546" s="204" t="s">
        <v>345</v>
      </c>
      <c r="T546" s="205">
        <v>4.2047999999999996</v>
      </c>
      <c r="U546" s="205">
        <v>6.2366999999999999</v>
      </c>
      <c r="W546" s="252"/>
      <c r="X546" s="252"/>
      <c r="Y546" s="252"/>
      <c r="Z546" s="253"/>
      <c r="AA546" s="253"/>
      <c r="AB546" s="252"/>
      <c r="AC546" s="252"/>
      <c r="AD546" s="252"/>
      <c r="AE546" s="252"/>
      <c r="AF546" s="252"/>
      <c r="AG546" s="252"/>
      <c r="AH546" s="252"/>
      <c r="AI546" s="252"/>
      <c r="AJ546" s="252"/>
    </row>
    <row r="547" spans="2:36" ht="12.75" customHeight="1" x14ac:dyDescent="0.3">
      <c r="B547" s="222" t="s">
        <v>325</v>
      </c>
      <c r="C547" s="222" t="s">
        <v>1176</v>
      </c>
      <c r="D547" s="222" t="s">
        <v>351</v>
      </c>
      <c r="E547" s="223">
        <v>96</v>
      </c>
      <c r="F547" s="223">
        <v>7.3920000000000003</v>
      </c>
      <c r="G547" s="224">
        <v>75</v>
      </c>
      <c r="H547" s="222">
        <v>33</v>
      </c>
      <c r="I547" s="222">
        <v>4</v>
      </c>
      <c r="J547" s="222">
        <v>3302</v>
      </c>
      <c r="K547" s="222" t="s">
        <v>53</v>
      </c>
      <c r="L547" s="222" t="s">
        <v>1176</v>
      </c>
      <c r="M547" s="222" t="s">
        <v>197</v>
      </c>
      <c r="N547" s="90" t="s">
        <v>197</v>
      </c>
      <c r="O547" s="222"/>
      <c r="Q547" s="208" t="str">
        <f t="shared" si="8"/>
        <v>73/2Domestic Intermodal</v>
      </c>
      <c r="R547" s="204" t="s">
        <v>325</v>
      </c>
      <c r="S547" s="204" t="s">
        <v>351</v>
      </c>
      <c r="T547" s="205">
        <v>4.4489000000000001</v>
      </c>
      <c r="U547" s="205">
        <v>6.3956999999999997</v>
      </c>
      <c r="W547" s="252"/>
      <c r="X547" s="252"/>
      <c r="Y547" s="252"/>
      <c r="Z547" s="253"/>
      <c r="AA547" s="253"/>
      <c r="AB547" s="252"/>
      <c r="AC547" s="252"/>
      <c r="AD547" s="252"/>
      <c r="AE547" s="252"/>
      <c r="AF547" s="252"/>
      <c r="AG547" s="252"/>
      <c r="AH547" s="252"/>
      <c r="AI547" s="252"/>
      <c r="AJ547" s="252"/>
    </row>
    <row r="548" spans="2:36" ht="12.75" customHeight="1" x14ac:dyDescent="0.3">
      <c r="B548" s="222" t="s">
        <v>325</v>
      </c>
      <c r="C548" s="222" t="s">
        <v>1176</v>
      </c>
      <c r="D548" s="222" t="s">
        <v>343</v>
      </c>
      <c r="E548" s="223">
        <v>867</v>
      </c>
      <c r="F548" s="223">
        <v>66.537000000000006</v>
      </c>
      <c r="G548" s="224">
        <v>75</v>
      </c>
      <c r="H548" s="222">
        <v>25</v>
      </c>
      <c r="I548" s="222">
        <v>4</v>
      </c>
      <c r="J548" s="222">
        <v>3302</v>
      </c>
      <c r="K548" s="222" t="s">
        <v>53</v>
      </c>
      <c r="L548" s="222" t="s">
        <v>1176</v>
      </c>
      <c r="M548" s="222" t="s">
        <v>197</v>
      </c>
      <c r="N548" s="90" t="s">
        <v>197</v>
      </c>
      <c r="O548" s="222"/>
      <c r="Q548" s="208" t="str">
        <f t="shared" si="8"/>
        <v>73/2Other</v>
      </c>
      <c r="R548" s="204" t="s">
        <v>325</v>
      </c>
      <c r="S548" s="204" t="s">
        <v>343</v>
      </c>
      <c r="T548" s="205">
        <v>4.1603000000000003</v>
      </c>
      <c r="U548" s="205">
        <v>6.0833000000000004</v>
      </c>
      <c r="W548" s="252"/>
      <c r="X548" s="252"/>
      <c r="Y548" s="252"/>
      <c r="Z548" s="253"/>
      <c r="AA548" s="253"/>
      <c r="AB548" s="252"/>
      <c r="AC548" s="252"/>
      <c r="AD548" s="252"/>
      <c r="AE548" s="252"/>
      <c r="AF548" s="252"/>
      <c r="AG548" s="252"/>
      <c r="AH548" s="252"/>
      <c r="AI548" s="252"/>
      <c r="AJ548" s="252"/>
    </row>
    <row r="549" spans="2:36" ht="12.75" customHeight="1" x14ac:dyDescent="0.3">
      <c r="B549" s="222" t="s">
        <v>325</v>
      </c>
      <c r="C549" s="222" t="s">
        <v>1176</v>
      </c>
      <c r="D549" s="222" t="s">
        <v>353</v>
      </c>
      <c r="E549" s="223">
        <v>1</v>
      </c>
      <c r="F549" s="223">
        <v>1</v>
      </c>
      <c r="G549" s="224">
        <v>75</v>
      </c>
      <c r="H549" s="222">
        <v>25</v>
      </c>
      <c r="I549" s="222">
        <v>4</v>
      </c>
      <c r="J549" s="222">
        <v>3302</v>
      </c>
      <c r="K549" s="222" t="s">
        <v>53</v>
      </c>
      <c r="L549" s="222" t="s">
        <v>1176</v>
      </c>
      <c r="M549" s="222" t="s">
        <v>197</v>
      </c>
      <c r="N549" s="90" t="s">
        <v>197</v>
      </c>
      <c r="O549" s="222"/>
      <c r="Q549" s="208" t="str">
        <f t="shared" si="8"/>
        <v>73/2Steel</v>
      </c>
      <c r="R549" s="204" t="s">
        <v>325</v>
      </c>
      <c r="S549" s="204" t="s">
        <v>353</v>
      </c>
      <c r="T549" s="205">
        <v>4.1603000000000003</v>
      </c>
      <c r="U549" s="205">
        <v>6.0833000000000004</v>
      </c>
      <c r="W549" s="252"/>
      <c r="X549" s="252"/>
      <c r="Y549" s="252"/>
      <c r="Z549" s="253"/>
      <c r="AA549" s="253"/>
      <c r="AB549" s="252"/>
      <c r="AC549" s="252"/>
      <c r="AD549" s="252"/>
      <c r="AE549" s="252"/>
      <c r="AF549" s="252"/>
      <c r="AG549" s="252"/>
      <c r="AH549" s="252"/>
      <c r="AI549" s="252"/>
      <c r="AJ549" s="252"/>
    </row>
    <row r="550" spans="2:36" ht="12.75" customHeight="1" x14ac:dyDescent="0.3">
      <c r="B550" s="222" t="s">
        <v>396</v>
      </c>
      <c r="C550" s="222" t="s">
        <v>1176</v>
      </c>
      <c r="D550" s="222" t="s">
        <v>374</v>
      </c>
      <c r="E550" s="223">
        <v>1</v>
      </c>
      <c r="F550" s="223">
        <v>1</v>
      </c>
      <c r="G550" s="224">
        <v>80</v>
      </c>
      <c r="H550" s="222">
        <v>34</v>
      </c>
      <c r="I550" s="222">
        <v>4</v>
      </c>
      <c r="J550" s="222">
        <v>4200</v>
      </c>
      <c r="K550" s="222" t="s">
        <v>53</v>
      </c>
      <c r="L550" s="222" t="s">
        <v>1176</v>
      </c>
      <c r="M550" s="222" t="s">
        <v>197</v>
      </c>
      <c r="N550" s="90" t="s">
        <v>197</v>
      </c>
      <c r="O550" s="222"/>
      <c r="Q550" s="208" t="str">
        <f t="shared" si="8"/>
        <v>86/1Biomass</v>
      </c>
      <c r="R550" s="204" t="s">
        <v>396</v>
      </c>
      <c r="S550" s="204" t="s">
        <v>374</v>
      </c>
      <c r="T550" s="205">
        <v>4.423</v>
      </c>
      <c r="U550" s="205">
        <v>6.7198000000000002</v>
      </c>
      <c r="W550" s="252"/>
      <c r="X550" s="252"/>
      <c r="Y550" s="252"/>
      <c r="Z550" s="253"/>
      <c r="AA550" s="253"/>
      <c r="AB550" s="252"/>
      <c r="AC550" s="252"/>
      <c r="AD550" s="252"/>
      <c r="AE550" s="252"/>
      <c r="AF550" s="252"/>
      <c r="AG550" s="252"/>
      <c r="AH550" s="252"/>
      <c r="AI550" s="252"/>
      <c r="AJ550" s="252"/>
    </row>
    <row r="551" spans="2:36" ht="12.75" customHeight="1" x14ac:dyDescent="0.3">
      <c r="B551" s="222" t="s">
        <v>396</v>
      </c>
      <c r="C551" s="222" t="s">
        <v>1176</v>
      </c>
      <c r="D551" s="222" t="s">
        <v>350</v>
      </c>
      <c r="E551" s="223">
        <v>1</v>
      </c>
      <c r="F551" s="223">
        <v>1</v>
      </c>
      <c r="G551" s="224">
        <v>80</v>
      </c>
      <c r="H551" s="222">
        <v>16</v>
      </c>
      <c r="I551" s="222">
        <v>4</v>
      </c>
      <c r="J551" s="222">
        <v>4200</v>
      </c>
      <c r="K551" s="222" t="s">
        <v>53</v>
      </c>
      <c r="L551" s="222" t="s">
        <v>1176</v>
      </c>
      <c r="M551" s="222" t="s">
        <v>197</v>
      </c>
      <c r="N551" s="90" t="s">
        <v>197</v>
      </c>
      <c r="O551" s="222"/>
      <c r="Q551" s="208" t="str">
        <f t="shared" si="8"/>
        <v>86/1Chemicals</v>
      </c>
      <c r="R551" s="204" t="s">
        <v>396</v>
      </c>
      <c r="S551" s="204" t="s">
        <v>350</v>
      </c>
      <c r="T551" s="205">
        <v>4.1632999999999996</v>
      </c>
      <c r="U551" s="205">
        <v>5.8883000000000001</v>
      </c>
      <c r="W551" s="252"/>
      <c r="X551" s="252"/>
      <c r="Y551" s="252"/>
      <c r="Z551" s="253"/>
      <c r="AA551" s="253"/>
      <c r="AB551" s="252"/>
      <c r="AC551" s="252"/>
      <c r="AD551" s="252"/>
      <c r="AE551" s="252"/>
      <c r="AF551" s="252"/>
      <c r="AG551" s="252"/>
      <c r="AH551" s="252"/>
      <c r="AI551" s="252"/>
      <c r="AJ551" s="252"/>
    </row>
    <row r="552" spans="2:36" ht="12.75" customHeight="1" x14ac:dyDescent="0.3">
      <c r="B552" s="222" t="s">
        <v>396</v>
      </c>
      <c r="C552" s="222" t="s">
        <v>1176</v>
      </c>
      <c r="D552" s="222" t="s">
        <v>347</v>
      </c>
      <c r="E552" s="223">
        <v>1</v>
      </c>
      <c r="F552" s="223">
        <v>1</v>
      </c>
      <c r="G552" s="224">
        <v>80</v>
      </c>
      <c r="H552" s="222">
        <v>24</v>
      </c>
      <c r="I552" s="222">
        <v>4</v>
      </c>
      <c r="J552" s="222">
        <v>4200</v>
      </c>
      <c r="K552" s="222" t="s">
        <v>53</v>
      </c>
      <c r="L552" s="222" t="s">
        <v>1176</v>
      </c>
      <c r="M552" s="222" t="s">
        <v>197</v>
      </c>
      <c r="N552" s="90" t="s">
        <v>197</v>
      </c>
      <c r="O552" s="222"/>
      <c r="Q552" s="208" t="str">
        <f t="shared" si="8"/>
        <v>86/1Coal ESI</v>
      </c>
      <c r="R552" s="204" t="s">
        <v>396</v>
      </c>
      <c r="S552" s="204" t="s">
        <v>347</v>
      </c>
      <c r="T552" s="205">
        <v>4.2344999999999997</v>
      </c>
      <c r="U552" s="205">
        <v>6.2390999999999996</v>
      </c>
      <c r="W552" s="252"/>
      <c r="X552" s="252"/>
      <c r="Y552" s="252"/>
      <c r="Z552" s="253"/>
      <c r="AA552" s="253"/>
      <c r="AB552" s="252"/>
      <c r="AC552" s="252"/>
      <c r="AD552" s="252"/>
      <c r="AE552" s="252"/>
      <c r="AF552" s="252"/>
      <c r="AG552" s="252"/>
      <c r="AH552" s="252"/>
      <c r="AI552" s="252"/>
      <c r="AJ552" s="252"/>
    </row>
    <row r="553" spans="2:36" ht="12.75" customHeight="1" x14ac:dyDescent="0.3">
      <c r="B553" s="222" t="s">
        <v>396</v>
      </c>
      <c r="C553" s="222" t="s">
        <v>1176</v>
      </c>
      <c r="D553" s="222" t="s">
        <v>364</v>
      </c>
      <c r="E553" s="223">
        <v>1</v>
      </c>
      <c r="F553" s="223">
        <v>1</v>
      </c>
      <c r="G553" s="224">
        <v>80</v>
      </c>
      <c r="H553" s="222">
        <v>25</v>
      </c>
      <c r="I553" s="222">
        <v>4</v>
      </c>
      <c r="J553" s="222">
        <v>4200</v>
      </c>
      <c r="K553" s="222" t="s">
        <v>53</v>
      </c>
      <c r="L553" s="222" t="s">
        <v>1176</v>
      </c>
      <c r="M553" s="222" t="s">
        <v>197</v>
      </c>
      <c r="N553" s="90" t="s">
        <v>197</v>
      </c>
      <c r="O553" s="222"/>
      <c r="Q553" s="208" t="str">
        <f t="shared" si="8"/>
        <v>86/1Coal Other</v>
      </c>
      <c r="R553" s="204" t="s">
        <v>396</v>
      </c>
      <c r="S553" s="204" t="s">
        <v>364</v>
      </c>
      <c r="T553" s="205">
        <v>4.2877999999999998</v>
      </c>
      <c r="U553" s="205">
        <v>6.2851999999999997</v>
      </c>
      <c r="W553" s="252"/>
      <c r="X553" s="252"/>
      <c r="Y553" s="252"/>
      <c r="Z553" s="253"/>
      <c r="AA553" s="253"/>
      <c r="AB553" s="252"/>
      <c r="AC553" s="252"/>
      <c r="AD553" s="252"/>
      <c r="AE553" s="252"/>
      <c r="AF553" s="252"/>
      <c r="AG553" s="252"/>
      <c r="AH553" s="252"/>
      <c r="AI553" s="252"/>
      <c r="AJ553" s="252"/>
    </row>
    <row r="554" spans="2:36" ht="12.75" customHeight="1" x14ac:dyDescent="0.3">
      <c r="B554" s="222" t="s">
        <v>396</v>
      </c>
      <c r="C554" s="222" t="s">
        <v>1176</v>
      </c>
      <c r="D554" s="222" t="s">
        <v>345</v>
      </c>
      <c r="E554" s="223">
        <v>1</v>
      </c>
      <c r="F554" s="223">
        <v>1</v>
      </c>
      <c r="G554" s="224">
        <v>80</v>
      </c>
      <c r="H554" s="222">
        <v>29</v>
      </c>
      <c r="I554" s="222">
        <v>4</v>
      </c>
      <c r="J554" s="222">
        <v>4200</v>
      </c>
      <c r="K554" s="222" t="s">
        <v>53</v>
      </c>
      <c r="L554" s="222" t="s">
        <v>1176</v>
      </c>
      <c r="M554" s="222" t="s">
        <v>197</v>
      </c>
      <c r="N554" s="90" t="s">
        <v>197</v>
      </c>
      <c r="O554" s="222"/>
      <c r="Q554" s="208" t="str">
        <f t="shared" si="8"/>
        <v>86/1Construction Materials</v>
      </c>
      <c r="R554" s="204" t="s">
        <v>396</v>
      </c>
      <c r="S554" s="204" t="s">
        <v>345</v>
      </c>
      <c r="T554" s="205">
        <v>4.3467000000000002</v>
      </c>
      <c r="U554" s="205">
        <v>6.4741</v>
      </c>
      <c r="W554" s="252"/>
      <c r="X554" s="252"/>
      <c r="Y554" s="252"/>
      <c r="Z554" s="253"/>
      <c r="AA554" s="253"/>
      <c r="AB554" s="252"/>
      <c r="AC554" s="252"/>
      <c r="AD554" s="252"/>
      <c r="AE554" s="252"/>
      <c r="AF554" s="252"/>
      <c r="AG554" s="252"/>
      <c r="AH554" s="252"/>
      <c r="AI554" s="252"/>
      <c r="AJ554" s="252"/>
    </row>
    <row r="555" spans="2:36" ht="12.75" customHeight="1" x14ac:dyDescent="0.3">
      <c r="B555" s="222" t="s">
        <v>396</v>
      </c>
      <c r="C555" s="222" t="s">
        <v>1176</v>
      </c>
      <c r="D555" s="222" t="s">
        <v>355</v>
      </c>
      <c r="E555" s="223">
        <v>1</v>
      </c>
      <c r="F555" s="223">
        <v>1</v>
      </c>
      <c r="G555" s="224">
        <v>80</v>
      </c>
      <c r="H555" s="222">
        <v>25</v>
      </c>
      <c r="I555" s="222">
        <v>4</v>
      </c>
      <c r="J555" s="222">
        <v>4200</v>
      </c>
      <c r="K555" s="222" t="s">
        <v>53</v>
      </c>
      <c r="L555" s="222" t="s">
        <v>1176</v>
      </c>
      <c r="M555" s="222" t="s">
        <v>197</v>
      </c>
      <c r="N555" s="90" t="s">
        <v>197</v>
      </c>
      <c r="O555" s="222"/>
      <c r="Q555" s="208" t="str">
        <f t="shared" si="8"/>
        <v>86/1Domestic Automotive</v>
      </c>
      <c r="R555" s="204" t="s">
        <v>396</v>
      </c>
      <c r="S555" s="204" t="s">
        <v>355</v>
      </c>
      <c r="T555" s="205">
        <v>4.5046999999999997</v>
      </c>
      <c r="U555" s="205">
        <v>6.2851999999999997</v>
      </c>
      <c r="W555" s="252"/>
      <c r="X555" s="252"/>
      <c r="Y555" s="252"/>
      <c r="Z555" s="253"/>
      <c r="AA555" s="253"/>
      <c r="AB555" s="252"/>
      <c r="AC555" s="252"/>
      <c r="AD555" s="252"/>
      <c r="AE555" s="252"/>
      <c r="AF555" s="252"/>
      <c r="AG555" s="252"/>
      <c r="AH555" s="252"/>
      <c r="AI555" s="252"/>
      <c r="AJ555" s="252"/>
    </row>
    <row r="556" spans="2:36" ht="12.75" customHeight="1" x14ac:dyDescent="0.3">
      <c r="B556" s="222" t="s">
        <v>396</v>
      </c>
      <c r="C556" s="222" t="s">
        <v>1176</v>
      </c>
      <c r="D556" s="222" t="s">
        <v>351</v>
      </c>
      <c r="E556" s="223">
        <v>1</v>
      </c>
      <c r="F556" s="223">
        <v>1</v>
      </c>
      <c r="G556" s="224">
        <v>80</v>
      </c>
      <c r="H556" s="222">
        <v>33</v>
      </c>
      <c r="I556" s="222">
        <v>4</v>
      </c>
      <c r="J556" s="222">
        <v>4200</v>
      </c>
      <c r="K556" s="222" t="s">
        <v>53</v>
      </c>
      <c r="L556" s="222" t="s">
        <v>1176</v>
      </c>
      <c r="M556" s="222" t="s">
        <v>197</v>
      </c>
      <c r="N556" s="90" t="s">
        <v>197</v>
      </c>
      <c r="O556" s="222"/>
      <c r="Q556" s="208" t="str">
        <f t="shared" si="8"/>
        <v>86/1Domestic Intermodal</v>
      </c>
      <c r="R556" s="204" t="s">
        <v>396</v>
      </c>
      <c r="S556" s="204" t="s">
        <v>351</v>
      </c>
      <c r="T556" s="205">
        <v>4.6243999999999996</v>
      </c>
      <c r="U556" s="205">
        <v>6.6699000000000002</v>
      </c>
      <c r="W556" s="252"/>
      <c r="X556" s="252"/>
      <c r="Y556" s="252"/>
      <c r="Z556" s="253"/>
      <c r="AA556" s="253"/>
      <c r="AB556" s="252"/>
      <c r="AC556" s="252"/>
      <c r="AD556" s="252"/>
      <c r="AE556" s="252"/>
      <c r="AF556" s="252"/>
      <c r="AG556" s="252"/>
      <c r="AH556" s="252"/>
      <c r="AI556" s="252"/>
      <c r="AJ556" s="252"/>
    </row>
    <row r="557" spans="2:36" ht="12.75" customHeight="1" x14ac:dyDescent="0.3">
      <c r="B557" s="222" t="s">
        <v>396</v>
      </c>
      <c r="C557" s="222" t="s">
        <v>1176</v>
      </c>
      <c r="D557" s="222" t="s">
        <v>371</v>
      </c>
      <c r="E557" s="223">
        <v>1</v>
      </c>
      <c r="F557" s="223">
        <v>1</v>
      </c>
      <c r="G557" s="224">
        <v>80</v>
      </c>
      <c r="H557" s="222">
        <v>24</v>
      </c>
      <c r="I557" s="222">
        <v>4</v>
      </c>
      <c r="J557" s="222">
        <v>4200</v>
      </c>
      <c r="K557" s="222" t="s">
        <v>53</v>
      </c>
      <c r="L557" s="222" t="s">
        <v>1176</v>
      </c>
      <c r="M557" s="222" t="s">
        <v>197</v>
      </c>
      <c r="N557" s="90" t="s">
        <v>197</v>
      </c>
      <c r="O557" s="222"/>
      <c r="Q557" s="208" t="str">
        <f t="shared" si="8"/>
        <v>86/1Domestic Waste</v>
      </c>
      <c r="R557" s="204" t="s">
        <v>396</v>
      </c>
      <c r="S557" s="204" t="s">
        <v>371</v>
      </c>
      <c r="T557" s="205">
        <v>4.4523000000000001</v>
      </c>
      <c r="U557" s="205">
        <v>6.2390999999999996</v>
      </c>
      <c r="W557" s="252"/>
      <c r="X557" s="252"/>
      <c r="Y557" s="252"/>
      <c r="Z557" s="253"/>
      <c r="AA557" s="253"/>
      <c r="AB557" s="252"/>
      <c r="AC557" s="252"/>
      <c r="AD557" s="252"/>
      <c r="AE557" s="252"/>
      <c r="AF557" s="252"/>
      <c r="AG557" s="252"/>
      <c r="AH557" s="252"/>
      <c r="AI557" s="252"/>
      <c r="AJ557" s="252"/>
    </row>
    <row r="558" spans="2:36" ht="12.75" customHeight="1" x14ac:dyDescent="0.3">
      <c r="B558" s="222" t="s">
        <v>396</v>
      </c>
      <c r="C558" s="222" t="s">
        <v>1176</v>
      </c>
      <c r="D558" s="222" t="s">
        <v>356</v>
      </c>
      <c r="E558" s="223">
        <v>1</v>
      </c>
      <c r="F558" s="223">
        <v>1</v>
      </c>
      <c r="G558" s="224">
        <v>80</v>
      </c>
      <c r="H558" s="222">
        <v>27</v>
      </c>
      <c r="I558" s="222">
        <v>4</v>
      </c>
      <c r="J558" s="222">
        <v>4200</v>
      </c>
      <c r="K558" s="222" t="s">
        <v>53</v>
      </c>
      <c r="L558" s="222" t="s">
        <v>1176</v>
      </c>
      <c r="M558" s="222" t="s">
        <v>197</v>
      </c>
      <c r="N558" s="90" t="s">
        <v>197</v>
      </c>
      <c r="O558" s="222"/>
      <c r="Q558" s="208" t="str">
        <f t="shared" si="8"/>
        <v>86/1Enterprise</v>
      </c>
      <c r="R558" s="204" t="s">
        <v>396</v>
      </c>
      <c r="S558" s="204" t="s">
        <v>356</v>
      </c>
      <c r="T558" s="205">
        <v>4.4958999999999998</v>
      </c>
      <c r="U558" s="205">
        <v>6.3788</v>
      </c>
      <c r="W558" s="252"/>
      <c r="X558" s="252"/>
      <c r="Y558" s="252"/>
      <c r="Z558" s="253"/>
      <c r="AA558" s="253"/>
      <c r="AB558" s="252"/>
      <c r="AC558" s="252"/>
      <c r="AD558" s="252"/>
      <c r="AE558" s="252"/>
      <c r="AF558" s="252"/>
      <c r="AG558" s="252"/>
      <c r="AH558" s="252"/>
      <c r="AI558" s="252"/>
      <c r="AJ558" s="252"/>
    </row>
    <row r="559" spans="2:36" ht="12.75" customHeight="1" x14ac:dyDescent="0.3">
      <c r="B559" s="222" t="s">
        <v>396</v>
      </c>
      <c r="C559" s="222" t="s">
        <v>1176</v>
      </c>
      <c r="D559" s="222" t="s">
        <v>367</v>
      </c>
      <c r="E559" s="223">
        <v>1</v>
      </c>
      <c r="F559" s="223">
        <v>1</v>
      </c>
      <c r="G559" s="224">
        <v>80</v>
      </c>
      <c r="H559" s="222">
        <v>31</v>
      </c>
      <c r="I559" s="222">
        <v>4</v>
      </c>
      <c r="J559" s="222">
        <v>4200</v>
      </c>
      <c r="K559" s="222" t="s">
        <v>53</v>
      </c>
      <c r="L559" s="222" t="s">
        <v>1176</v>
      </c>
      <c r="M559" s="222" t="s">
        <v>197</v>
      </c>
      <c r="N559" s="90" t="s">
        <v>197</v>
      </c>
      <c r="O559" s="222"/>
      <c r="Q559" s="208" t="str">
        <f t="shared" si="8"/>
        <v>86/1European Automotive</v>
      </c>
      <c r="R559" s="204" t="s">
        <v>396</v>
      </c>
      <c r="S559" s="204" t="s">
        <v>367</v>
      </c>
      <c r="T559" s="205">
        <v>4.5937999999999999</v>
      </c>
      <c r="U559" s="205">
        <v>6.5711000000000004</v>
      </c>
      <c r="W559" s="252"/>
      <c r="X559" s="252"/>
      <c r="Y559" s="252"/>
      <c r="Z559" s="253"/>
      <c r="AA559" s="253"/>
      <c r="AB559" s="252"/>
      <c r="AC559" s="252"/>
      <c r="AD559" s="252"/>
      <c r="AE559" s="252"/>
      <c r="AF559" s="252"/>
      <c r="AG559" s="252"/>
      <c r="AH559" s="252"/>
      <c r="AI559" s="252"/>
      <c r="AJ559" s="252"/>
    </row>
    <row r="560" spans="2:36" ht="12.75" customHeight="1" x14ac:dyDescent="0.3">
      <c r="B560" s="222" t="s">
        <v>396</v>
      </c>
      <c r="C560" s="222" t="s">
        <v>1176</v>
      </c>
      <c r="D560" s="222" t="s">
        <v>372</v>
      </c>
      <c r="E560" s="223">
        <v>1</v>
      </c>
      <c r="F560" s="223">
        <v>1</v>
      </c>
      <c r="G560" s="224">
        <v>80</v>
      </c>
      <c r="H560" s="222">
        <v>31</v>
      </c>
      <c r="I560" s="222">
        <v>4</v>
      </c>
      <c r="J560" s="222">
        <v>4200</v>
      </c>
      <c r="K560" s="222" t="s">
        <v>53</v>
      </c>
      <c r="L560" s="222" t="s">
        <v>1176</v>
      </c>
      <c r="M560" s="222" t="s">
        <v>197</v>
      </c>
      <c r="N560" s="90" t="s">
        <v>197</v>
      </c>
      <c r="O560" s="222"/>
      <c r="Q560" s="208" t="str">
        <f t="shared" si="8"/>
        <v>86/1European Conventional</v>
      </c>
      <c r="R560" s="204" t="s">
        <v>396</v>
      </c>
      <c r="S560" s="204" t="s">
        <v>372</v>
      </c>
      <c r="T560" s="205">
        <v>4.5556999999999999</v>
      </c>
      <c r="U560" s="205">
        <v>6.5711000000000004</v>
      </c>
      <c r="W560" s="252"/>
      <c r="X560" s="252"/>
      <c r="Y560" s="252"/>
      <c r="Z560" s="253"/>
      <c r="AA560" s="253"/>
      <c r="AB560" s="252"/>
      <c r="AC560" s="252"/>
      <c r="AD560" s="252"/>
      <c r="AE560" s="252"/>
      <c r="AF560" s="252"/>
      <c r="AG560" s="252"/>
      <c r="AH560" s="252"/>
      <c r="AI560" s="252"/>
      <c r="AJ560" s="252"/>
    </row>
    <row r="561" spans="2:36" ht="12.75" customHeight="1" x14ac:dyDescent="0.3">
      <c r="B561" s="222" t="s">
        <v>396</v>
      </c>
      <c r="C561" s="222" t="s">
        <v>1176</v>
      </c>
      <c r="D561" s="222" t="s">
        <v>368</v>
      </c>
      <c r="E561" s="223">
        <v>1</v>
      </c>
      <c r="F561" s="223">
        <v>1</v>
      </c>
      <c r="G561" s="224">
        <v>80</v>
      </c>
      <c r="H561" s="222">
        <v>38</v>
      </c>
      <c r="I561" s="222">
        <v>4</v>
      </c>
      <c r="J561" s="222">
        <v>4200</v>
      </c>
      <c r="K561" s="222" t="s">
        <v>53</v>
      </c>
      <c r="L561" s="222" t="s">
        <v>1176</v>
      </c>
      <c r="M561" s="222" t="s">
        <v>197</v>
      </c>
      <c r="N561" s="90" t="s">
        <v>197</v>
      </c>
      <c r="O561" s="222"/>
      <c r="Q561" s="208" t="str">
        <f t="shared" si="8"/>
        <v>86/1European Intermodal</v>
      </c>
      <c r="R561" s="204" t="s">
        <v>396</v>
      </c>
      <c r="S561" s="204" t="s">
        <v>368</v>
      </c>
      <c r="T561" s="205">
        <v>4.7030000000000003</v>
      </c>
      <c r="U561" s="205">
        <v>6.9236000000000004</v>
      </c>
      <c r="W561" s="252"/>
      <c r="X561" s="252"/>
      <c r="Y561" s="252"/>
      <c r="Z561" s="253"/>
      <c r="AA561" s="253"/>
      <c r="AB561" s="252"/>
      <c r="AC561" s="252"/>
      <c r="AD561" s="252"/>
      <c r="AE561" s="252"/>
      <c r="AF561" s="252"/>
      <c r="AG561" s="252"/>
      <c r="AH561" s="252"/>
      <c r="AI561" s="252"/>
      <c r="AJ561" s="252"/>
    </row>
    <row r="562" spans="2:36" ht="12.75" customHeight="1" x14ac:dyDescent="0.3">
      <c r="B562" s="222" t="s">
        <v>396</v>
      </c>
      <c r="C562" s="222" t="s">
        <v>1176</v>
      </c>
      <c r="D562" s="222" t="s">
        <v>373</v>
      </c>
      <c r="E562" s="223">
        <v>1</v>
      </c>
      <c r="F562" s="223">
        <v>1</v>
      </c>
      <c r="G562" s="224">
        <v>80</v>
      </c>
      <c r="H562" s="222">
        <v>30</v>
      </c>
      <c r="I562" s="222">
        <v>4</v>
      </c>
      <c r="J562" s="222">
        <v>4200</v>
      </c>
      <c r="K562" s="222" t="s">
        <v>53</v>
      </c>
      <c r="L562" s="222" t="s">
        <v>1176</v>
      </c>
      <c r="M562" s="222" t="s">
        <v>197</v>
      </c>
      <c r="N562" s="90" t="s">
        <v>197</v>
      </c>
      <c r="O562" s="222"/>
      <c r="Q562" s="208" t="str">
        <f t="shared" si="8"/>
        <v>86/1General Merchandise</v>
      </c>
      <c r="R562" s="204" t="s">
        <v>396</v>
      </c>
      <c r="S562" s="204" t="s">
        <v>373</v>
      </c>
      <c r="T562" s="205">
        <v>4.5406000000000004</v>
      </c>
      <c r="U562" s="205">
        <v>6.5224000000000002</v>
      </c>
      <c r="W562" s="252"/>
      <c r="X562" s="252"/>
      <c r="Y562" s="252"/>
      <c r="Z562" s="253"/>
      <c r="AA562" s="253"/>
      <c r="AB562" s="252"/>
      <c r="AC562" s="252"/>
      <c r="AD562" s="252"/>
      <c r="AE562" s="252"/>
      <c r="AF562" s="252"/>
      <c r="AG562" s="252"/>
      <c r="AH562" s="252"/>
      <c r="AI562" s="252"/>
      <c r="AJ562" s="252"/>
    </row>
    <row r="563" spans="2:36" ht="12.75" customHeight="1" x14ac:dyDescent="0.3">
      <c r="B563" s="222" t="s">
        <v>396</v>
      </c>
      <c r="C563" s="222" t="s">
        <v>1176</v>
      </c>
      <c r="D563" s="222" t="s">
        <v>348</v>
      </c>
      <c r="E563" s="223">
        <v>1</v>
      </c>
      <c r="F563" s="223">
        <v>1</v>
      </c>
      <c r="G563" s="224">
        <v>80</v>
      </c>
      <c r="H563" s="222">
        <v>18</v>
      </c>
      <c r="I563" s="222">
        <v>4</v>
      </c>
      <c r="J563" s="222">
        <v>4200</v>
      </c>
      <c r="K563" s="222" t="s">
        <v>53</v>
      </c>
      <c r="L563" s="222" t="s">
        <v>1176</v>
      </c>
      <c r="M563" s="222" t="s">
        <v>197</v>
      </c>
      <c r="N563" s="90" t="s">
        <v>197</v>
      </c>
      <c r="O563" s="222"/>
      <c r="Q563" s="208" t="str">
        <f t="shared" si="8"/>
        <v>86/1Industrial Minerals</v>
      </c>
      <c r="R563" s="204" t="s">
        <v>396</v>
      </c>
      <c r="S563" s="204" t="s">
        <v>348</v>
      </c>
      <c r="T563" s="205">
        <v>4.1900000000000004</v>
      </c>
      <c r="U563" s="205">
        <v>5.9729000000000001</v>
      </c>
      <c r="W563" s="252"/>
      <c r="X563" s="252"/>
      <c r="Y563" s="252"/>
      <c r="Z563" s="253"/>
      <c r="AA563" s="253"/>
      <c r="AB563" s="252"/>
      <c r="AC563" s="252"/>
      <c r="AD563" s="252"/>
      <c r="AE563" s="252"/>
      <c r="AF563" s="252"/>
      <c r="AG563" s="252"/>
      <c r="AH563" s="252"/>
      <c r="AI563" s="252"/>
      <c r="AJ563" s="252"/>
    </row>
    <row r="564" spans="2:36" ht="12.75" customHeight="1" x14ac:dyDescent="0.3">
      <c r="B564" s="222" t="s">
        <v>396</v>
      </c>
      <c r="C564" s="222" t="s">
        <v>1176</v>
      </c>
      <c r="D564" s="222" t="s">
        <v>369</v>
      </c>
      <c r="E564" s="223">
        <v>1</v>
      </c>
      <c r="F564" s="223">
        <v>1</v>
      </c>
      <c r="G564" s="224">
        <v>80</v>
      </c>
      <c r="H564" s="222">
        <v>25</v>
      </c>
      <c r="I564" s="222">
        <v>4</v>
      </c>
      <c r="J564" s="222">
        <v>4200</v>
      </c>
      <c r="K564" s="222" t="s">
        <v>53</v>
      </c>
      <c r="L564" s="222" t="s">
        <v>1176</v>
      </c>
      <c r="M564" s="222" t="s">
        <v>197</v>
      </c>
      <c r="N564" s="90" t="s">
        <v>197</v>
      </c>
      <c r="O564" s="222"/>
      <c r="Q564" s="208" t="str">
        <f t="shared" si="8"/>
        <v>86/1Iron Ore</v>
      </c>
      <c r="R564" s="204" t="s">
        <v>396</v>
      </c>
      <c r="S564" s="204" t="s">
        <v>369</v>
      </c>
      <c r="T564" s="205">
        <v>4.2489999999999997</v>
      </c>
      <c r="U564" s="205">
        <v>6.2851999999999997</v>
      </c>
      <c r="W564" s="252"/>
      <c r="X564" s="252"/>
      <c r="Y564" s="252"/>
      <c r="Z564" s="253"/>
      <c r="AA564" s="253"/>
      <c r="AB564" s="252"/>
      <c r="AC564" s="252"/>
      <c r="AD564" s="252"/>
      <c r="AE564" s="252"/>
      <c r="AF564" s="252"/>
      <c r="AG564" s="252"/>
      <c r="AH564" s="252"/>
      <c r="AI564" s="252"/>
      <c r="AJ564" s="252"/>
    </row>
    <row r="565" spans="2:36" ht="12.75" customHeight="1" x14ac:dyDescent="0.3">
      <c r="B565" s="222" t="s">
        <v>396</v>
      </c>
      <c r="C565" s="222" t="s">
        <v>1176</v>
      </c>
      <c r="D565" s="222" t="s">
        <v>352</v>
      </c>
      <c r="E565" s="223">
        <v>1</v>
      </c>
      <c r="F565" s="223">
        <v>1</v>
      </c>
      <c r="G565" s="224">
        <v>80</v>
      </c>
      <c r="H565" s="222">
        <v>78</v>
      </c>
      <c r="I565" s="222">
        <v>4</v>
      </c>
      <c r="J565" s="222">
        <v>4200</v>
      </c>
      <c r="K565" s="222" t="s">
        <v>53</v>
      </c>
      <c r="L565" s="222" t="s">
        <v>1176</v>
      </c>
      <c r="M565" s="222" t="s">
        <v>197</v>
      </c>
      <c r="N565" s="90" t="s">
        <v>197</v>
      </c>
      <c r="O565" s="222"/>
      <c r="Q565" s="208" t="str">
        <f t="shared" si="8"/>
        <v>86/1Mail and Premium Logistics</v>
      </c>
      <c r="R565" s="204" t="s">
        <v>396</v>
      </c>
      <c r="S565" s="204" t="s">
        <v>352</v>
      </c>
      <c r="T565" s="205">
        <v>5.9287999999999998</v>
      </c>
      <c r="U565" s="205">
        <v>9.2568999999999999</v>
      </c>
      <c r="W565" s="252"/>
      <c r="X565" s="252"/>
      <c r="Y565" s="252"/>
      <c r="Z565" s="253"/>
      <c r="AA565" s="253"/>
      <c r="AB565" s="252"/>
      <c r="AC565" s="252"/>
      <c r="AD565" s="252"/>
      <c r="AE565" s="252"/>
      <c r="AF565" s="252"/>
      <c r="AG565" s="252"/>
      <c r="AH565" s="252"/>
      <c r="AI565" s="252"/>
      <c r="AJ565" s="252"/>
    </row>
    <row r="566" spans="2:36" ht="12.75" customHeight="1" x14ac:dyDescent="0.3">
      <c r="B566" s="222" t="s">
        <v>396</v>
      </c>
      <c r="C566" s="222" t="s">
        <v>1176</v>
      </c>
      <c r="D566" s="222" t="s">
        <v>343</v>
      </c>
      <c r="E566" s="223">
        <v>194</v>
      </c>
      <c r="F566" s="223">
        <v>16.878</v>
      </c>
      <c r="G566" s="224">
        <v>80</v>
      </c>
      <c r="H566" s="222">
        <v>25</v>
      </c>
      <c r="I566" s="222">
        <v>4</v>
      </c>
      <c r="J566" s="222">
        <v>4200</v>
      </c>
      <c r="K566" s="222" t="s">
        <v>53</v>
      </c>
      <c r="L566" s="222" t="s">
        <v>1176</v>
      </c>
      <c r="M566" s="222" t="s">
        <v>197</v>
      </c>
      <c r="N566" s="90" t="s">
        <v>197</v>
      </c>
      <c r="O566" s="222"/>
      <c r="Q566" s="208" t="str">
        <f t="shared" si="8"/>
        <v>86/1Other</v>
      </c>
      <c r="R566" s="204" t="s">
        <v>396</v>
      </c>
      <c r="S566" s="204" t="s">
        <v>343</v>
      </c>
      <c r="T566" s="205">
        <v>4.2877999999999998</v>
      </c>
      <c r="U566" s="205">
        <v>6.2851999999999997</v>
      </c>
      <c r="W566" s="252"/>
      <c r="X566" s="252"/>
      <c r="Y566" s="252"/>
      <c r="Z566" s="253"/>
      <c r="AA566" s="253"/>
      <c r="AB566" s="252"/>
      <c r="AC566" s="252"/>
      <c r="AD566" s="252"/>
      <c r="AE566" s="252"/>
      <c r="AF566" s="252"/>
      <c r="AG566" s="252"/>
      <c r="AH566" s="252"/>
      <c r="AI566" s="252"/>
      <c r="AJ566" s="252"/>
    </row>
    <row r="567" spans="2:36" ht="12.75" customHeight="1" x14ac:dyDescent="0.3">
      <c r="B567" s="222" t="s">
        <v>396</v>
      </c>
      <c r="C567" s="222" t="s">
        <v>1176</v>
      </c>
      <c r="D567" s="222" t="s">
        <v>359</v>
      </c>
      <c r="E567" s="223">
        <v>1</v>
      </c>
      <c r="F567" s="223">
        <v>1</v>
      </c>
      <c r="G567" s="224">
        <v>80</v>
      </c>
      <c r="H567" s="222">
        <v>23</v>
      </c>
      <c r="I567" s="222">
        <v>4</v>
      </c>
      <c r="J567" s="222">
        <v>4200</v>
      </c>
      <c r="K567" s="222" t="s">
        <v>53</v>
      </c>
      <c r="L567" s="222" t="s">
        <v>1176</v>
      </c>
      <c r="M567" s="222" t="s">
        <v>197</v>
      </c>
      <c r="N567" s="90" t="s">
        <v>197</v>
      </c>
      <c r="O567" s="222"/>
      <c r="Q567" s="208" t="str">
        <f t="shared" si="8"/>
        <v>86/1Petroleum</v>
      </c>
      <c r="R567" s="204" t="s">
        <v>396</v>
      </c>
      <c r="S567" s="204" t="s">
        <v>359</v>
      </c>
      <c r="T567" s="205">
        <v>4.2591000000000001</v>
      </c>
      <c r="U567" s="205">
        <v>6.1935000000000002</v>
      </c>
      <c r="W567" s="252"/>
      <c r="X567" s="252"/>
      <c r="Y567" s="252"/>
      <c r="Z567" s="253"/>
      <c r="AA567" s="253"/>
      <c r="AB567" s="252"/>
      <c r="AC567" s="252"/>
      <c r="AD567" s="252"/>
      <c r="AE567" s="252"/>
      <c r="AF567" s="252"/>
      <c r="AG567" s="252"/>
      <c r="AH567" s="252"/>
      <c r="AI567" s="252"/>
      <c r="AJ567" s="252"/>
    </row>
    <row r="568" spans="2:36" ht="12.75" customHeight="1" x14ac:dyDescent="0.3">
      <c r="B568" s="222" t="s">
        <v>396</v>
      </c>
      <c r="C568" s="222" t="s">
        <v>1176</v>
      </c>
      <c r="D568" s="222" t="s">
        <v>370</v>
      </c>
      <c r="E568" s="223">
        <v>1</v>
      </c>
      <c r="F568" s="223">
        <v>1</v>
      </c>
      <c r="G568" s="224">
        <v>80</v>
      </c>
      <c r="H568" s="222">
        <v>78</v>
      </c>
      <c r="I568" s="222">
        <v>4</v>
      </c>
      <c r="J568" s="222">
        <v>4200</v>
      </c>
      <c r="K568" s="222" t="s">
        <v>53</v>
      </c>
      <c r="L568" s="222" t="s">
        <v>1176</v>
      </c>
      <c r="M568" s="222" t="s">
        <v>197</v>
      </c>
      <c r="N568" s="90" t="s">
        <v>197</v>
      </c>
      <c r="O568" s="222"/>
      <c r="Q568" s="208" t="str">
        <f t="shared" si="8"/>
        <v>86/1Royal Mail</v>
      </c>
      <c r="R568" s="204" t="s">
        <v>396</v>
      </c>
      <c r="S568" s="204" t="s">
        <v>370</v>
      </c>
      <c r="T568" s="205">
        <v>5.9287999999999998</v>
      </c>
      <c r="U568" s="205">
        <v>9.2568999999999999</v>
      </c>
      <c r="W568" s="252"/>
      <c r="X568" s="252"/>
      <c r="Y568" s="252"/>
      <c r="Z568" s="253"/>
      <c r="AA568" s="253"/>
      <c r="AB568" s="252"/>
      <c r="AC568" s="252"/>
      <c r="AD568" s="252"/>
      <c r="AE568" s="252"/>
      <c r="AF568" s="252"/>
      <c r="AG568" s="252"/>
      <c r="AH568" s="252"/>
      <c r="AI568" s="252"/>
      <c r="AJ568" s="252"/>
    </row>
    <row r="569" spans="2:36" ht="12.75" customHeight="1" x14ac:dyDescent="0.3">
      <c r="B569" s="222" t="s">
        <v>396</v>
      </c>
      <c r="C569" s="222" t="s">
        <v>1176</v>
      </c>
      <c r="D569" s="222" t="s">
        <v>353</v>
      </c>
      <c r="E569" s="223">
        <v>1</v>
      </c>
      <c r="F569" s="223">
        <v>1</v>
      </c>
      <c r="G569" s="224">
        <v>80</v>
      </c>
      <c r="H569" s="222">
        <v>25</v>
      </c>
      <c r="I569" s="222">
        <v>4</v>
      </c>
      <c r="J569" s="222">
        <v>4200</v>
      </c>
      <c r="K569" s="222" t="s">
        <v>53</v>
      </c>
      <c r="L569" s="222" t="s">
        <v>1176</v>
      </c>
      <c r="M569" s="222" t="s">
        <v>197</v>
      </c>
      <c r="N569" s="90" t="s">
        <v>197</v>
      </c>
      <c r="O569" s="222"/>
      <c r="Q569" s="208" t="str">
        <f t="shared" si="8"/>
        <v>86/1Steel</v>
      </c>
      <c r="R569" s="204" t="s">
        <v>396</v>
      </c>
      <c r="S569" s="204" t="s">
        <v>353</v>
      </c>
      <c r="T569" s="205">
        <v>4.2877999999999998</v>
      </c>
      <c r="U569" s="205">
        <v>6.2851999999999997</v>
      </c>
      <c r="W569" s="252"/>
      <c r="X569" s="252"/>
      <c r="Y569" s="252"/>
      <c r="Z569" s="253"/>
      <c r="AA569" s="253"/>
      <c r="AB569" s="252"/>
      <c r="AC569" s="252"/>
      <c r="AD569" s="252"/>
      <c r="AE569" s="252"/>
      <c r="AF569" s="252"/>
      <c r="AG569" s="252"/>
      <c r="AH569" s="252"/>
      <c r="AI569" s="252"/>
      <c r="AJ569" s="252"/>
    </row>
    <row r="570" spans="2:36" ht="12.75" customHeight="1" x14ac:dyDescent="0.3">
      <c r="B570" s="222" t="s">
        <v>397</v>
      </c>
      <c r="C570" s="222" t="s">
        <v>1176</v>
      </c>
      <c r="D570" s="222" t="s">
        <v>374</v>
      </c>
      <c r="E570" s="223">
        <v>1</v>
      </c>
      <c r="F570" s="223">
        <v>1</v>
      </c>
      <c r="G570" s="224">
        <v>80</v>
      </c>
      <c r="H570" s="222">
        <v>34</v>
      </c>
      <c r="I570" s="222">
        <v>4</v>
      </c>
      <c r="J570" s="222">
        <v>4200</v>
      </c>
      <c r="K570" s="222" t="s">
        <v>53</v>
      </c>
      <c r="L570" s="222" t="s">
        <v>1176</v>
      </c>
      <c r="M570" s="222" t="s">
        <v>197</v>
      </c>
      <c r="N570" s="90" t="s">
        <v>197</v>
      </c>
      <c r="O570" s="222"/>
      <c r="Q570" s="208" t="str">
        <f t="shared" si="8"/>
        <v>86/2Biomass</v>
      </c>
      <c r="R570" s="204" t="s">
        <v>397</v>
      </c>
      <c r="S570" s="204" t="s">
        <v>374</v>
      </c>
      <c r="T570" s="205">
        <v>4.423</v>
      </c>
      <c r="U570" s="205">
        <v>6.7198000000000002</v>
      </c>
      <c r="W570" s="252"/>
      <c r="X570" s="252"/>
      <c r="Y570" s="252"/>
      <c r="Z570" s="253"/>
      <c r="AA570" s="253"/>
      <c r="AB570" s="252"/>
      <c r="AC570" s="252"/>
      <c r="AD570" s="252"/>
      <c r="AE570" s="252"/>
      <c r="AF570" s="252"/>
      <c r="AG570" s="252"/>
      <c r="AH570" s="252"/>
      <c r="AI570" s="252"/>
      <c r="AJ570" s="252"/>
    </row>
    <row r="571" spans="2:36" ht="12.75" customHeight="1" x14ac:dyDescent="0.3">
      <c r="B571" s="222" t="s">
        <v>397</v>
      </c>
      <c r="C571" s="222" t="s">
        <v>1176</v>
      </c>
      <c r="D571" s="222" t="s">
        <v>350</v>
      </c>
      <c r="E571" s="223">
        <v>1</v>
      </c>
      <c r="F571" s="223">
        <v>1</v>
      </c>
      <c r="G571" s="224">
        <v>80</v>
      </c>
      <c r="H571" s="222">
        <v>16</v>
      </c>
      <c r="I571" s="222">
        <v>4</v>
      </c>
      <c r="J571" s="222">
        <v>4200</v>
      </c>
      <c r="K571" s="222" t="s">
        <v>53</v>
      </c>
      <c r="L571" s="222" t="s">
        <v>1176</v>
      </c>
      <c r="M571" s="222" t="s">
        <v>197</v>
      </c>
      <c r="N571" s="90" t="s">
        <v>197</v>
      </c>
      <c r="O571" s="222"/>
      <c r="Q571" s="208" t="str">
        <f t="shared" si="8"/>
        <v>86/2Chemicals</v>
      </c>
      <c r="R571" s="204" t="s">
        <v>397</v>
      </c>
      <c r="S571" s="204" t="s">
        <v>350</v>
      </c>
      <c r="T571" s="205">
        <v>4.1632999999999996</v>
      </c>
      <c r="U571" s="205">
        <v>5.8883000000000001</v>
      </c>
      <c r="W571" s="252"/>
      <c r="X571" s="252"/>
      <c r="Y571" s="252"/>
      <c r="Z571" s="253"/>
      <c r="AA571" s="253"/>
      <c r="AB571" s="252"/>
      <c r="AC571" s="252"/>
      <c r="AD571" s="252"/>
      <c r="AE571" s="252"/>
      <c r="AF571" s="252"/>
      <c r="AG571" s="252"/>
      <c r="AH571" s="252"/>
      <c r="AI571" s="252"/>
      <c r="AJ571" s="252"/>
    </row>
    <row r="572" spans="2:36" ht="12.75" customHeight="1" x14ac:dyDescent="0.3">
      <c r="B572" s="222" t="s">
        <v>397</v>
      </c>
      <c r="C572" s="222" t="s">
        <v>1176</v>
      </c>
      <c r="D572" s="222" t="s">
        <v>347</v>
      </c>
      <c r="E572" s="223">
        <v>1</v>
      </c>
      <c r="F572" s="223">
        <v>1</v>
      </c>
      <c r="G572" s="224">
        <v>80</v>
      </c>
      <c r="H572" s="222">
        <v>24</v>
      </c>
      <c r="I572" s="222">
        <v>4</v>
      </c>
      <c r="J572" s="222">
        <v>4200</v>
      </c>
      <c r="K572" s="222" t="s">
        <v>53</v>
      </c>
      <c r="L572" s="222" t="s">
        <v>1176</v>
      </c>
      <c r="M572" s="222" t="s">
        <v>197</v>
      </c>
      <c r="N572" s="90" t="s">
        <v>197</v>
      </c>
      <c r="O572" s="222"/>
      <c r="Q572" s="208" t="str">
        <f t="shared" si="8"/>
        <v>86/2Coal ESI</v>
      </c>
      <c r="R572" s="204" t="s">
        <v>397</v>
      </c>
      <c r="S572" s="204" t="s">
        <v>347</v>
      </c>
      <c r="T572" s="205">
        <v>4.2344999999999997</v>
      </c>
      <c r="U572" s="205">
        <v>6.2390999999999996</v>
      </c>
      <c r="W572" s="252"/>
      <c r="X572" s="252"/>
      <c r="Y572" s="252"/>
      <c r="Z572" s="253"/>
      <c r="AA572" s="253"/>
      <c r="AB572" s="252"/>
      <c r="AC572" s="252"/>
      <c r="AD572" s="252"/>
      <c r="AE572" s="252"/>
      <c r="AF572" s="252"/>
      <c r="AG572" s="252"/>
      <c r="AH572" s="252"/>
      <c r="AI572" s="252"/>
      <c r="AJ572" s="252"/>
    </row>
    <row r="573" spans="2:36" ht="12.75" customHeight="1" x14ac:dyDescent="0.3">
      <c r="B573" s="222" t="s">
        <v>397</v>
      </c>
      <c r="C573" s="222" t="s">
        <v>1176</v>
      </c>
      <c r="D573" s="222" t="s">
        <v>364</v>
      </c>
      <c r="E573" s="223">
        <v>1</v>
      </c>
      <c r="F573" s="223">
        <v>1</v>
      </c>
      <c r="G573" s="224">
        <v>80</v>
      </c>
      <c r="H573" s="222">
        <v>25</v>
      </c>
      <c r="I573" s="222">
        <v>4</v>
      </c>
      <c r="J573" s="222">
        <v>4200</v>
      </c>
      <c r="K573" s="222" t="s">
        <v>53</v>
      </c>
      <c r="L573" s="222" t="s">
        <v>1176</v>
      </c>
      <c r="M573" s="222" t="s">
        <v>197</v>
      </c>
      <c r="N573" s="90" t="s">
        <v>197</v>
      </c>
      <c r="O573" s="222"/>
      <c r="Q573" s="208" t="str">
        <f t="shared" si="8"/>
        <v>86/2Coal Other</v>
      </c>
      <c r="R573" s="204" t="s">
        <v>397</v>
      </c>
      <c r="S573" s="204" t="s">
        <v>364</v>
      </c>
      <c r="T573" s="205">
        <v>4.2877999999999998</v>
      </c>
      <c r="U573" s="205">
        <v>6.2851999999999997</v>
      </c>
      <c r="W573" s="252"/>
      <c r="X573" s="252"/>
      <c r="Y573" s="252"/>
      <c r="Z573" s="253"/>
      <c r="AA573" s="253"/>
      <c r="AB573" s="252"/>
      <c r="AC573" s="252"/>
      <c r="AD573" s="252"/>
      <c r="AE573" s="252"/>
      <c r="AF573" s="252"/>
      <c r="AG573" s="252"/>
      <c r="AH573" s="252"/>
      <c r="AI573" s="252"/>
      <c r="AJ573" s="252"/>
    </row>
    <row r="574" spans="2:36" ht="12.75" customHeight="1" x14ac:dyDescent="0.3">
      <c r="B574" s="222" t="s">
        <v>397</v>
      </c>
      <c r="C574" s="222" t="s">
        <v>1176</v>
      </c>
      <c r="D574" s="222" t="s">
        <v>345</v>
      </c>
      <c r="E574" s="223">
        <v>1</v>
      </c>
      <c r="F574" s="223">
        <v>1</v>
      </c>
      <c r="G574" s="224">
        <v>80</v>
      </c>
      <c r="H574" s="222">
        <v>29</v>
      </c>
      <c r="I574" s="222">
        <v>4</v>
      </c>
      <c r="J574" s="222">
        <v>4200</v>
      </c>
      <c r="K574" s="222" t="s">
        <v>53</v>
      </c>
      <c r="L574" s="222" t="s">
        <v>1176</v>
      </c>
      <c r="M574" s="222" t="s">
        <v>197</v>
      </c>
      <c r="N574" s="90" t="s">
        <v>197</v>
      </c>
      <c r="O574" s="222"/>
      <c r="Q574" s="208" t="str">
        <f t="shared" si="8"/>
        <v>86/2Construction Materials</v>
      </c>
      <c r="R574" s="204" t="s">
        <v>397</v>
      </c>
      <c r="S574" s="204" t="s">
        <v>345</v>
      </c>
      <c r="T574" s="205">
        <v>4.3467000000000002</v>
      </c>
      <c r="U574" s="205">
        <v>6.4741</v>
      </c>
      <c r="W574" s="252"/>
      <c r="X574" s="252"/>
      <c r="Y574" s="252"/>
      <c r="Z574" s="253"/>
      <c r="AA574" s="253"/>
      <c r="AB574" s="252"/>
      <c r="AC574" s="252"/>
      <c r="AD574" s="252"/>
      <c r="AE574" s="252"/>
      <c r="AF574" s="252"/>
      <c r="AG574" s="252"/>
      <c r="AH574" s="252"/>
      <c r="AI574" s="252"/>
      <c r="AJ574" s="252"/>
    </row>
    <row r="575" spans="2:36" ht="12.75" customHeight="1" x14ac:dyDescent="0.3">
      <c r="B575" s="222" t="s">
        <v>397</v>
      </c>
      <c r="C575" s="222" t="s">
        <v>1176</v>
      </c>
      <c r="D575" s="222" t="s">
        <v>355</v>
      </c>
      <c r="E575" s="223">
        <v>1</v>
      </c>
      <c r="F575" s="223">
        <v>1</v>
      </c>
      <c r="G575" s="224">
        <v>80</v>
      </c>
      <c r="H575" s="222">
        <v>25</v>
      </c>
      <c r="I575" s="222">
        <v>4</v>
      </c>
      <c r="J575" s="222">
        <v>4200</v>
      </c>
      <c r="K575" s="222" t="s">
        <v>53</v>
      </c>
      <c r="L575" s="222" t="s">
        <v>1176</v>
      </c>
      <c r="M575" s="222" t="s">
        <v>197</v>
      </c>
      <c r="N575" s="90" t="s">
        <v>197</v>
      </c>
      <c r="O575" s="222"/>
      <c r="Q575" s="208" t="str">
        <f t="shared" si="8"/>
        <v>86/2Domestic Automotive</v>
      </c>
      <c r="R575" s="204" t="s">
        <v>397</v>
      </c>
      <c r="S575" s="204" t="s">
        <v>355</v>
      </c>
      <c r="T575" s="205">
        <v>4.5046999999999997</v>
      </c>
      <c r="U575" s="205">
        <v>6.2851999999999997</v>
      </c>
      <c r="W575" s="252"/>
      <c r="X575" s="252"/>
      <c r="Y575" s="252"/>
      <c r="Z575" s="253"/>
      <c r="AA575" s="253"/>
      <c r="AB575" s="252"/>
      <c r="AC575" s="252"/>
      <c r="AD575" s="252"/>
      <c r="AE575" s="252"/>
      <c r="AF575" s="252"/>
      <c r="AG575" s="252"/>
      <c r="AH575" s="252"/>
      <c r="AI575" s="252"/>
      <c r="AJ575" s="252"/>
    </row>
    <row r="576" spans="2:36" ht="12.75" customHeight="1" x14ac:dyDescent="0.3">
      <c r="B576" s="222" t="s">
        <v>397</v>
      </c>
      <c r="C576" s="222" t="s">
        <v>1176</v>
      </c>
      <c r="D576" s="222" t="s">
        <v>351</v>
      </c>
      <c r="E576" s="223">
        <v>1</v>
      </c>
      <c r="F576" s="223">
        <v>1</v>
      </c>
      <c r="G576" s="224">
        <v>80</v>
      </c>
      <c r="H576" s="222">
        <v>33</v>
      </c>
      <c r="I576" s="222">
        <v>4</v>
      </c>
      <c r="J576" s="222">
        <v>4200</v>
      </c>
      <c r="K576" s="222" t="s">
        <v>53</v>
      </c>
      <c r="L576" s="222" t="s">
        <v>1176</v>
      </c>
      <c r="M576" s="222" t="s">
        <v>197</v>
      </c>
      <c r="N576" s="90" t="s">
        <v>197</v>
      </c>
      <c r="O576" s="222"/>
      <c r="Q576" s="208" t="str">
        <f t="shared" si="8"/>
        <v>86/2Domestic Intermodal</v>
      </c>
      <c r="R576" s="204" t="s">
        <v>397</v>
      </c>
      <c r="S576" s="204" t="s">
        <v>351</v>
      </c>
      <c r="T576" s="205">
        <v>4.6243999999999996</v>
      </c>
      <c r="U576" s="205">
        <v>6.6699000000000002</v>
      </c>
      <c r="W576" s="252"/>
      <c r="X576" s="252"/>
      <c r="Y576" s="252"/>
      <c r="Z576" s="253"/>
      <c r="AA576" s="253"/>
      <c r="AB576" s="252"/>
      <c r="AC576" s="252"/>
      <c r="AD576" s="252"/>
      <c r="AE576" s="252"/>
      <c r="AF576" s="252"/>
      <c r="AG576" s="252"/>
      <c r="AH576" s="252"/>
      <c r="AI576" s="252"/>
      <c r="AJ576" s="252"/>
    </row>
    <row r="577" spans="2:36" ht="12.75" customHeight="1" x14ac:dyDescent="0.3">
      <c r="B577" s="222" t="s">
        <v>397</v>
      </c>
      <c r="C577" s="222" t="s">
        <v>1176</v>
      </c>
      <c r="D577" s="222" t="s">
        <v>371</v>
      </c>
      <c r="E577" s="223">
        <v>1</v>
      </c>
      <c r="F577" s="223">
        <v>1</v>
      </c>
      <c r="G577" s="224">
        <v>80</v>
      </c>
      <c r="H577" s="222">
        <v>24</v>
      </c>
      <c r="I577" s="222">
        <v>4</v>
      </c>
      <c r="J577" s="222">
        <v>4200</v>
      </c>
      <c r="K577" s="222" t="s">
        <v>53</v>
      </c>
      <c r="L577" s="222" t="s">
        <v>1176</v>
      </c>
      <c r="M577" s="222" t="s">
        <v>197</v>
      </c>
      <c r="N577" s="90" t="s">
        <v>197</v>
      </c>
      <c r="O577" s="222"/>
      <c r="Q577" s="208" t="str">
        <f t="shared" si="8"/>
        <v>86/2Domestic Waste</v>
      </c>
      <c r="R577" s="204" t="s">
        <v>397</v>
      </c>
      <c r="S577" s="204" t="s">
        <v>371</v>
      </c>
      <c r="T577" s="205">
        <v>4.4523000000000001</v>
      </c>
      <c r="U577" s="205">
        <v>6.2390999999999996</v>
      </c>
      <c r="W577" s="252"/>
      <c r="X577" s="252"/>
      <c r="Y577" s="252"/>
      <c r="Z577" s="253"/>
      <c r="AA577" s="253"/>
      <c r="AB577" s="252"/>
      <c r="AC577" s="252"/>
      <c r="AD577" s="252"/>
      <c r="AE577" s="252"/>
      <c r="AF577" s="252"/>
      <c r="AG577" s="252"/>
      <c r="AH577" s="252"/>
      <c r="AI577" s="252"/>
      <c r="AJ577" s="252"/>
    </row>
    <row r="578" spans="2:36" ht="12.75" customHeight="1" x14ac:dyDescent="0.3">
      <c r="B578" s="222" t="s">
        <v>397</v>
      </c>
      <c r="C578" s="222" t="s">
        <v>1176</v>
      </c>
      <c r="D578" s="222" t="s">
        <v>356</v>
      </c>
      <c r="E578" s="223">
        <v>1</v>
      </c>
      <c r="F578" s="223">
        <v>1</v>
      </c>
      <c r="G578" s="224">
        <v>80</v>
      </c>
      <c r="H578" s="222">
        <v>27</v>
      </c>
      <c r="I578" s="222">
        <v>4</v>
      </c>
      <c r="J578" s="222">
        <v>4200</v>
      </c>
      <c r="K578" s="222" t="s">
        <v>53</v>
      </c>
      <c r="L578" s="222" t="s">
        <v>1176</v>
      </c>
      <c r="M578" s="222" t="s">
        <v>197</v>
      </c>
      <c r="N578" s="90" t="s">
        <v>197</v>
      </c>
      <c r="O578" s="222"/>
      <c r="Q578" s="208" t="str">
        <f t="shared" si="8"/>
        <v>86/2Enterprise</v>
      </c>
      <c r="R578" s="204" t="s">
        <v>397</v>
      </c>
      <c r="S578" s="204" t="s">
        <v>356</v>
      </c>
      <c r="T578" s="205">
        <v>4.4958999999999998</v>
      </c>
      <c r="U578" s="205">
        <v>6.3788</v>
      </c>
      <c r="W578" s="252"/>
      <c r="X578" s="252"/>
      <c r="Y578" s="252"/>
      <c r="Z578" s="253"/>
      <c r="AA578" s="253"/>
      <c r="AB578" s="252"/>
      <c r="AC578" s="252"/>
      <c r="AD578" s="252"/>
      <c r="AE578" s="252"/>
      <c r="AF578" s="252"/>
      <c r="AG578" s="252"/>
      <c r="AH578" s="252"/>
      <c r="AI578" s="252"/>
      <c r="AJ578" s="252"/>
    </row>
    <row r="579" spans="2:36" ht="12.75" customHeight="1" x14ac:dyDescent="0.3">
      <c r="B579" s="222" t="s">
        <v>397</v>
      </c>
      <c r="C579" s="222" t="s">
        <v>1176</v>
      </c>
      <c r="D579" s="222" t="s">
        <v>367</v>
      </c>
      <c r="E579" s="223">
        <v>1</v>
      </c>
      <c r="F579" s="223">
        <v>1</v>
      </c>
      <c r="G579" s="224">
        <v>80</v>
      </c>
      <c r="H579" s="222">
        <v>31</v>
      </c>
      <c r="I579" s="222">
        <v>4</v>
      </c>
      <c r="J579" s="222">
        <v>4200</v>
      </c>
      <c r="K579" s="222" t="s">
        <v>53</v>
      </c>
      <c r="L579" s="222" t="s">
        <v>1176</v>
      </c>
      <c r="M579" s="222" t="s">
        <v>197</v>
      </c>
      <c r="N579" s="90" t="s">
        <v>197</v>
      </c>
      <c r="O579" s="222"/>
      <c r="Q579" s="208" t="str">
        <f t="shared" si="8"/>
        <v>86/2European Automotive</v>
      </c>
      <c r="R579" s="204" t="s">
        <v>397</v>
      </c>
      <c r="S579" s="204" t="s">
        <v>367</v>
      </c>
      <c r="T579" s="205">
        <v>4.5937999999999999</v>
      </c>
      <c r="U579" s="205">
        <v>6.5711000000000004</v>
      </c>
      <c r="W579" s="252"/>
      <c r="X579" s="252"/>
      <c r="Y579" s="252"/>
      <c r="Z579" s="253"/>
      <c r="AA579" s="253"/>
      <c r="AB579" s="252"/>
      <c r="AC579" s="252"/>
      <c r="AD579" s="252"/>
      <c r="AE579" s="252"/>
      <c r="AF579" s="252"/>
      <c r="AG579" s="252"/>
      <c r="AH579" s="252"/>
      <c r="AI579" s="252"/>
      <c r="AJ579" s="252"/>
    </row>
    <row r="580" spans="2:36" ht="12.75" customHeight="1" x14ac:dyDescent="0.3">
      <c r="B580" s="222" t="s">
        <v>397</v>
      </c>
      <c r="C580" s="222" t="s">
        <v>1176</v>
      </c>
      <c r="D580" s="222" t="s">
        <v>372</v>
      </c>
      <c r="E580" s="223">
        <v>1</v>
      </c>
      <c r="F580" s="223">
        <v>1</v>
      </c>
      <c r="G580" s="224">
        <v>80</v>
      </c>
      <c r="H580" s="222">
        <v>31</v>
      </c>
      <c r="I580" s="222">
        <v>4</v>
      </c>
      <c r="J580" s="222">
        <v>4200</v>
      </c>
      <c r="K580" s="222" t="s">
        <v>53</v>
      </c>
      <c r="L580" s="222" t="s">
        <v>1176</v>
      </c>
      <c r="M580" s="222" t="s">
        <v>197</v>
      </c>
      <c r="N580" s="90" t="s">
        <v>197</v>
      </c>
      <c r="O580" s="222"/>
      <c r="Q580" s="208" t="str">
        <f t="shared" si="8"/>
        <v>86/2European Conventional</v>
      </c>
      <c r="R580" s="204" t="s">
        <v>397</v>
      </c>
      <c r="S580" s="204" t="s">
        <v>372</v>
      </c>
      <c r="T580" s="205">
        <v>4.5556999999999999</v>
      </c>
      <c r="U580" s="205">
        <v>6.5711000000000004</v>
      </c>
      <c r="W580" s="252"/>
      <c r="X580" s="252"/>
      <c r="Y580" s="252"/>
      <c r="Z580" s="253"/>
      <c r="AA580" s="253"/>
      <c r="AB580" s="252"/>
      <c r="AC580" s="252"/>
      <c r="AD580" s="252"/>
      <c r="AE580" s="252"/>
      <c r="AF580" s="252"/>
      <c r="AG580" s="252"/>
      <c r="AH580" s="252"/>
      <c r="AI580" s="252"/>
      <c r="AJ580" s="252"/>
    </row>
    <row r="581" spans="2:36" ht="12.75" customHeight="1" x14ac:dyDescent="0.3">
      <c r="B581" s="222" t="s">
        <v>397</v>
      </c>
      <c r="C581" s="222" t="s">
        <v>1176</v>
      </c>
      <c r="D581" s="222" t="s">
        <v>368</v>
      </c>
      <c r="E581" s="223">
        <v>1</v>
      </c>
      <c r="F581" s="223">
        <v>1</v>
      </c>
      <c r="G581" s="224">
        <v>80</v>
      </c>
      <c r="H581" s="222">
        <v>38</v>
      </c>
      <c r="I581" s="222">
        <v>4</v>
      </c>
      <c r="J581" s="222">
        <v>4200</v>
      </c>
      <c r="K581" s="222" t="s">
        <v>53</v>
      </c>
      <c r="L581" s="222" t="s">
        <v>1176</v>
      </c>
      <c r="M581" s="222" t="s">
        <v>197</v>
      </c>
      <c r="N581" s="90" t="s">
        <v>197</v>
      </c>
      <c r="O581" s="222"/>
      <c r="Q581" s="208" t="str">
        <f t="shared" ref="Q581:Q644" si="9">R581&amp;S581</f>
        <v>86/2European Intermodal</v>
      </c>
      <c r="R581" s="204" t="s">
        <v>397</v>
      </c>
      <c r="S581" s="204" t="s">
        <v>368</v>
      </c>
      <c r="T581" s="205">
        <v>4.7030000000000003</v>
      </c>
      <c r="U581" s="205">
        <v>6.9236000000000004</v>
      </c>
      <c r="W581" s="252"/>
      <c r="X581" s="252"/>
      <c r="Y581" s="252"/>
      <c r="Z581" s="253"/>
      <c r="AA581" s="253"/>
      <c r="AB581" s="252"/>
      <c r="AC581" s="252"/>
      <c r="AD581" s="252"/>
      <c r="AE581" s="252"/>
      <c r="AF581" s="252"/>
      <c r="AG581" s="252"/>
      <c r="AH581" s="252"/>
      <c r="AI581" s="252"/>
      <c r="AJ581" s="252"/>
    </row>
    <row r="582" spans="2:36" ht="12.75" customHeight="1" x14ac:dyDescent="0.3">
      <c r="B582" s="222" t="s">
        <v>397</v>
      </c>
      <c r="C582" s="222" t="s">
        <v>1176</v>
      </c>
      <c r="D582" s="222" t="s">
        <v>373</v>
      </c>
      <c r="E582" s="223">
        <v>1</v>
      </c>
      <c r="F582" s="223">
        <v>1</v>
      </c>
      <c r="G582" s="224">
        <v>80</v>
      </c>
      <c r="H582" s="222">
        <v>30</v>
      </c>
      <c r="I582" s="222">
        <v>4</v>
      </c>
      <c r="J582" s="222">
        <v>4200</v>
      </c>
      <c r="K582" s="222" t="s">
        <v>53</v>
      </c>
      <c r="L582" s="222" t="s">
        <v>1176</v>
      </c>
      <c r="M582" s="222" t="s">
        <v>197</v>
      </c>
      <c r="N582" s="90" t="s">
        <v>197</v>
      </c>
      <c r="O582" s="222"/>
      <c r="Q582" s="208" t="str">
        <f t="shared" si="9"/>
        <v>86/2General Merchandise</v>
      </c>
      <c r="R582" s="204" t="s">
        <v>397</v>
      </c>
      <c r="S582" s="204" t="s">
        <v>373</v>
      </c>
      <c r="T582" s="205">
        <v>4.5406000000000004</v>
      </c>
      <c r="U582" s="205">
        <v>6.5224000000000002</v>
      </c>
      <c r="W582" s="252"/>
      <c r="X582" s="252"/>
      <c r="Y582" s="252"/>
      <c r="Z582" s="253"/>
      <c r="AA582" s="253"/>
      <c r="AB582" s="252"/>
      <c r="AC582" s="252"/>
      <c r="AD582" s="252"/>
      <c r="AE582" s="252"/>
      <c r="AF582" s="252"/>
      <c r="AG582" s="252"/>
      <c r="AH582" s="252"/>
      <c r="AI582" s="252"/>
      <c r="AJ582" s="252"/>
    </row>
    <row r="583" spans="2:36" ht="12.75" customHeight="1" x14ac:dyDescent="0.3">
      <c r="B583" s="222" t="s">
        <v>397</v>
      </c>
      <c r="C583" s="222" t="s">
        <v>1176</v>
      </c>
      <c r="D583" s="222" t="s">
        <v>348</v>
      </c>
      <c r="E583" s="223">
        <v>1</v>
      </c>
      <c r="F583" s="223">
        <v>1</v>
      </c>
      <c r="G583" s="224">
        <v>80</v>
      </c>
      <c r="H583" s="222">
        <v>18</v>
      </c>
      <c r="I583" s="222">
        <v>4</v>
      </c>
      <c r="J583" s="222">
        <v>4200</v>
      </c>
      <c r="K583" s="222" t="s">
        <v>53</v>
      </c>
      <c r="L583" s="222" t="s">
        <v>1176</v>
      </c>
      <c r="M583" s="222" t="s">
        <v>197</v>
      </c>
      <c r="N583" s="90" t="s">
        <v>197</v>
      </c>
      <c r="O583" s="222"/>
      <c r="Q583" s="208" t="str">
        <f t="shared" si="9"/>
        <v>86/2Industrial Minerals</v>
      </c>
      <c r="R583" s="204" t="s">
        <v>397</v>
      </c>
      <c r="S583" s="204" t="s">
        <v>348</v>
      </c>
      <c r="T583" s="205">
        <v>4.1900000000000004</v>
      </c>
      <c r="U583" s="205">
        <v>5.9729000000000001</v>
      </c>
      <c r="W583" s="252"/>
      <c r="X583" s="252"/>
      <c r="Y583" s="252"/>
      <c r="Z583" s="253"/>
      <c r="AA583" s="253"/>
      <c r="AB583" s="252"/>
      <c r="AC583" s="252"/>
      <c r="AD583" s="252"/>
      <c r="AE583" s="252"/>
      <c r="AF583" s="252"/>
      <c r="AG583" s="252"/>
      <c r="AH583" s="252"/>
      <c r="AI583" s="252"/>
      <c r="AJ583" s="252"/>
    </row>
    <row r="584" spans="2:36" ht="12.75" customHeight="1" x14ac:dyDescent="0.3">
      <c r="B584" s="222" t="s">
        <v>397</v>
      </c>
      <c r="C584" s="222" t="s">
        <v>1176</v>
      </c>
      <c r="D584" s="222" t="s">
        <v>369</v>
      </c>
      <c r="E584" s="223">
        <v>1</v>
      </c>
      <c r="F584" s="223">
        <v>1</v>
      </c>
      <c r="G584" s="224">
        <v>80</v>
      </c>
      <c r="H584" s="222">
        <v>25</v>
      </c>
      <c r="I584" s="222">
        <v>4</v>
      </c>
      <c r="J584" s="222">
        <v>4200</v>
      </c>
      <c r="K584" s="222" t="s">
        <v>53</v>
      </c>
      <c r="L584" s="222" t="s">
        <v>1176</v>
      </c>
      <c r="M584" s="222" t="s">
        <v>197</v>
      </c>
      <c r="N584" s="90" t="s">
        <v>197</v>
      </c>
      <c r="O584" s="222"/>
      <c r="Q584" s="208" t="str">
        <f t="shared" si="9"/>
        <v>86/2Iron Ore</v>
      </c>
      <c r="R584" s="204" t="s">
        <v>397</v>
      </c>
      <c r="S584" s="204" t="s">
        <v>369</v>
      </c>
      <c r="T584" s="205">
        <v>4.2489999999999997</v>
      </c>
      <c r="U584" s="205">
        <v>6.2851999999999997</v>
      </c>
      <c r="W584" s="252"/>
      <c r="X584" s="252"/>
      <c r="Y584" s="252"/>
      <c r="Z584" s="253"/>
      <c r="AA584" s="253"/>
      <c r="AB584" s="252"/>
      <c r="AC584" s="252"/>
      <c r="AD584" s="252"/>
      <c r="AE584" s="252"/>
      <c r="AF584" s="252"/>
      <c r="AG584" s="252"/>
      <c r="AH584" s="252"/>
      <c r="AI584" s="252"/>
      <c r="AJ584" s="252"/>
    </row>
    <row r="585" spans="2:36" ht="12.75" customHeight="1" x14ac:dyDescent="0.3">
      <c r="B585" s="222" t="s">
        <v>397</v>
      </c>
      <c r="C585" s="222" t="s">
        <v>1176</v>
      </c>
      <c r="D585" s="222" t="s">
        <v>352</v>
      </c>
      <c r="E585" s="223">
        <v>1</v>
      </c>
      <c r="F585" s="223">
        <v>1</v>
      </c>
      <c r="G585" s="224">
        <v>80</v>
      </c>
      <c r="H585" s="222">
        <v>78</v>
      </c>
      <c r="I585" s="222">
        <v>4</v>
      </c>
      <c r="J585" s="222">
        <v>4200</v>
      </c>
      <c r="K585" s="222" t="s">
        <v>53</v>
      </c>
      <c r="L585" s="222" t="s">
        <v>1176</v>
      </c>
      <c r="M585" s="222" t="s">
        <v>197</v>
      </c>
      <c r="N585" s="90" t="s">
        <v>197</v>
      </c>
      <c r="O585" s="222"/>
      <c r="Q585" s="208" t="str">
        <f t="shared" si="9"/>
        <v>86/2Mail and Premium Logistics</v>
      </c>
      <c r="R585" s="204" t="s">
        <v>397</v>
      </c>
      <c r="S585" s="204" t="s">
        <v>352</v>
      </c>
      <c r="T585" s="205">
        <v>5.9287999999999998</v>
      </c>
      <c r="U585" s="205">
        <v>9.2568999999999999</v>
      </c>
      <c r="W585" s="252"/>
      <c r="X585" s="252"/>
      <c r="Y585" s="252"/>
      <c r="Z585" s="253"/>
      <c r="AA585" s="253"/>
      <c r="AB585" s="252"/>
      <c r="AC585" s="252"/>
      <c r="AD585" s="252"/>
      <c r="AE585" s="252"/>
      <c r="AF585" s="252"/>
      <c r="AG585" s="252"/>
      <c r="AH585" s="252"/>
      <c r="AI585" s="252"/>
      <c r="AJ585" s="252"/>
    </row>
    <row r="586" spans="2:36" ht="12.75" customHeight="1" x14ac:dyDescent="0.3">
      <c r="B586" s="222" t="s">
        <v>397</v>
      </c>
      <c r="C586" s="222" t="s">
        <v>1176</v>
      </c>
      <c r="D586" s="222" t="s">
        <v>343</v>
      </c>
      <c r="E586" s="223">
        <v>964</v>
      </c>
      <c r="F586" s="223">
        <v>81.77600000000001</v>
      </c>
      <c r="G586" s="224">
        <v>80</v>
      </c>
      <c r="H586" s="222">
        <v>25</v>
      </c>
      <c r="I586" s="222">
        <v>4</v>
      </c>
      <c r="J586" s="222">
        <v>4200</v>
      </c>
      <c r="K586" s="222" t="s">
        <v>53</v>
      </c>
      <c r="L586" s="222" t="s">
        <v>1176</v>
      </c>
      <c r="M586" s="222" t="s">
        <v>197</v>
      </c>
      <c r="N586" s="90" t="s">
        <v>197</v>
      </c>
      <c r="O586" s="222"/>
      <c r="Q586" s="208" t="str">
        <f t="shared" si="9"/>
        <v>86/2Other</v>
      </c>
      <c r="R586" s="204" t="s">
        <v>397</v>
      </c>
      <c r="S586" s="204" t="s">
        <v>343</v>
      </c>
      <c r="T586" s="205">
        <v>4.2877999999999998</v>
      </c>
      <c r="U586" s="205">
        <v>6.2851999999999997</v>
      </c>
      <c r="W586" s="252"/>
      <c r="X586" s="252"/>
      <c r="Y586" s="252"/>
      <c r="Z586" s="253"/>
      <c r="AA586" s="253"/>
      <c r="AB586" s="252"/>
      <c r="AC586" s="252"/>
      <c r="AD586" s="252"/>
      <c r="AE586" s="252"/>
      <c r="AF586" s="252"/>
      <c r="AG586" s="252"/>
      <c r="AH586" s="252"/>
      <c r="AI586" s="252"/>
      <c r="AJ586" s="252"/>
    </row>
    <row r="587" spans="2:36" ht="12.75" customHeight="1" x14ac:dyDescent="0.3">
      <c r="B587" s="222" t="s">
        <v>397</v>
      </c>
      <c r="C587" s="222" t="s">
        <v>1176</v>
      </c>
      <c r="D587" s="222" t="s">
        <v>359</v>
      </c>
      <c r="E587" s="223">
        <v>1</v>
      </c>
      <c r="F587" s="223">
        <v>1</v>
      </c>
      <c r="G587" s="224">
        <v>80</v>
      </c>
      <c r="H587" s="222">
        <v>23</v>
      </c>
      <c r="I587" s="222">
        <v>4</v>
      </c>
      <c r="J587" s="222">
        <v>4200</v>
      </c>
      <c r="K587" s="222" t="s">
        <v>53</v>
      </c>
      <c r="L587" s="222" t="s">
        <v>1176</v>
      </c>
      <c r="M587" s="222" t="s">
        <v>197</v>
      </c>
      <c r="N587" s="90" t="s">
        <v>197</v>
      </c>
      <c r="O587" s="222"/>
      <c r="Q587" s="208" t="str">
        <f t="shared" si="9"/>
        <v>86/2Petroleum</v>
      </c>
      <c r="R587" s="204" t="s">
        <v>397</v>
      </c>
      <c r="S587" s="204" t="s">
        <v>359</v>
      </c>
      <c r="T587" s="205">
        <v>4.2591000000000001</v>
      </c>
      <c r="U587" s="205">
        <v>6.1935000000000002</v>
      </c>
      <c r="W587" s="252"/>
      <c r="X587" s="252"/>
      <c r="Y587" s="252"/>
      <c r="Z587" s="253"/>
      <c r="AA587" s="253"/>
      <c r="AB587" s="252"/>
      <c r="AC587" s="252"/>
      <c r="AD587" s="252"/>
      <c r="AE587" s="252"/>
      <c r="AF587" s="252"/>
      <c r="AG587" s="252"/>
      <c r="AH587" s="252"/>
      <c r="AI587" s="252"/>
      <c r="AJ587" s="252"/>
    </row>
    <row r="588" spans="2:36" ht="12.75" customHeight="1" x14ac:dyDescent="0.3">
      <c r="B588" s="222" t="s">
        <v>397</v>
      </c>
      <c r="C588" s="222" t="s">
        <v>1176</v>
      </c>
      <c r="D588" s="222" t="s">
        <v>370</v>
      </c>
      <c r="E588" s="223">
        <v>1</v>
      </c>
      <c r="F588" s="223">
        <v>1</v>
      </c>
      <c r="G588" s="224">
        <v>80</v>
      </c>
      <c r="H588" s="222">
        <v>78</v>
      </c>
      <c r="I588" s="222">
        <v>4</v>
      </c>
      <c r="J588" s="222">
        <v>4200</v>
      </c>
      <c r="K588" s="222" t="s">
        <v>53</v>
      </c>
      <c r="L588" s="222" t="s">
        <v>1176</v>
      </c>
      <c r="M588" s="222" t="s">
        <v>197</v>
      </c>
      <c r="N588" s="90" t="s">
        <v>197</v>
      </c>
      <c r="O588" s="222"/>
      <c r="Q588" s="208" t="str">
        <f t="shared" si="9"/>
        <v>86/2Royal Mail</v>
      </c>
      <c r="R588" s="204" t="s">
        <v>397</v>
      </c>
      <c r="S588" s="204" t="s">
        <v>370</v>
      </c>
      <c r="T588" s="205">
        <v>5.9287999999999998</v>
      </c>
      <c r="U588" s="205">
        <v>9.2568999999999999</v>
      </c>
      <c r="W588" s="252"/>
      <c r="X588" s="252"/>
      <c r="Y588" s="252"/>
      <c r="Z588" s="253"/>
      <c r="AA588" s="253"/>
      <c r="AB588" s="252"/>
      <c r="AC588" s="252"/>
      <c r="AD588" s="252"/>
      <c r="AE588" s="252"/>
      <c r="AF588" s="252"/>
      <c r="AG588" s="252"/>
      <c r="AH588" s="252"/>
      <c r="AI588" s="252"/>
      <c r="AJ588" s="252"/>
    </row>
    <row r="589" spans="2:36" ht="12.75" customHeight="1" x14ac:dyDescent="0.3">
      <c r="B589" s="222" t="s">
        <v>397</v>
      </c>
      <c r="C589" s="222" t="s">
        <v>1176</v>
      </c>
      <c r="D589" s="222" t="s">
        <v>353</v>
      </c>
      <c r="E589" s="223">
        <v>1</v>
      </c>
      <c r="F589" s="223">
        <v>1</v>
      </c>
      <c r="G589" s="224">
        <v>80</v>
      </c>
      <c r="H589" s="222">
        <v>25</v>
      </c>
      <c r="I589" s="222">
        <v>4</v>
      </c>
      <c r="J589" s="222">
        <v>4200</v>
      </c>
      <c r="K589" s="222" t="s">
        <v>53</v>
      </c>
      <c r="L589" s="222" t="s">
        <v>1176</v>
      </c>
      <c r="M589" s="222" t="s">
        <v>197</v>
      </c>
      <c r="N589" s="90" t="s">
        <v>197</v>
      </c>
      <c r="O589" s="222"/>
      <c r="Q589" s="208" t="str">
        <f t="shared" si="9"/>
        <v>86/2Steel</v>
      </c>
      <c r="R589" s="204" t="s">
        <v>397</v>
      </c>
      <c r="S589" s="204" t="s">
        <v>353</v>
      </c>
      <c r="T589" s="205">
        <v>4.2877999999999998</v>
      </c>
      <c r="U589" s="205">
        <v>6.2851999999999997</v>
      </c>
      <c r="W589" s="252"/>
      <c r="X589" s="252"/>
      <c r="Y589" s="252"/>
      <c r="Z589" s="253"/>
      <c r="AA589" s="253"/>
      <c r="AB589" s="252"/>
      <c r="AC589" s="252"/>
      <c r="AD589" s="252"/>
      <c r="AE589" s="252"/>
      <c r="AF589" s="252"/>
      <c r="AG589" s="252"/>
      <c r="AH589" s="252"/>
      <c r="AI589" s="252"/>
      <c r="AJ589" s="252"/>
    </row>
    <row r="590" spans="2:36" ht="12.75" customHeight="1" x14ac:dyDescent="0.3">
      <c r="B590" s="222" t="s">
        <v>398</v>
      </c>
      <c r="C590" s="222" t="s">
        <v>1176</v>
      </c>
      <c r="D590" s="222" t="s">
        <v>374</v>
      </c>
      <c r="E590" s="223">
        <v>1</v>
      </c>
      <c r="F590" s="223">
        <v>1</v>
      </c>
      <c r="G590" s="224">
        <v>80</v>
      </c>
      <c r="H590" s="222">
        <v>34</v>
      </c>
      <c r="I590" s="222">
        <v>4</v>
      </c>
      <c r="J590" s="222">
        <v>4200</v>
      </c>
      <c r="K590" s="222" t="s">
        <v>53</v>
      </c>
      <c r="L590" s="222" t="s">
        <v>1176</v>
      </c>
      <c r="M590" s="222" t="s">
        <v>197</v>
      </c>
      <c r="N590" s="90" t="s">
        <v>197</v>
      </c>
      <c r="O590" s="222"/>
      <c r="Q590" s="208" t="str">
        <f t="shared" si="9"/>
        <v>86/5Biomass</v>
      </c>
      <c r="R590" s="204" t="s">
        <v>398</v>
      </c>
      <c r="S590" s="204" t="s">
        <v>374</v>
      </c>
      <c r="T590" s="205">
        <v>4.423</v>
      </c>
      <c r="U590" s="205">
        <v>6.7198000000000002</v>
      </c>
      <c r="W590" s="252"/>
      <c r="X590" s="252"/>
      <c r="Y590" s="252"/>
      <c r="Z590" s="253"/>
      <c r="AA590" s="253"/>
      <c r="AB590" s="252"/>
      <c r="AC590" s="252"/>
      <c r="AD590" s="252"/>
      <c r="AE590" s="252"/>
      <c r="AF590" s="252"/>
      <c r="AG590" s="252"/>
      <c r="AH590" s="252"/>
      <c r="AI590" s="252"/>
      <c r="AJ590" s="252"/>
    </row>
    <row r="591" spans="2:36" ht="12.75" customHeight="1" x14ac:dyDescent="0.3">
      <c r="B591" s="222" t="s">
        <v>398</v>
      </c>
      <c r="C591" s="222" t="s">
        <v>1176</v>
      </c>
      <c r="D591" s="222" t="s">
        <v>350</v>
      </c>
      <c r="E591" s="223">
        <v>1</v>
      </c>
      <c r="F591" s="223">
        <v>1</v>
      </c>
      <c r="G591" s="224">
        <v>80</v>
      </c>
      <c r="H591" s="222">
        <v>16</v>
      </c>
      <c r="I591" s="222">
        <v>4</v>
      </c>
      <c r="J591" s="222">
        <v>4200</v>
      </c>
      <c r="K591" s="222" t="s">
        <v>53</v>
      </c>
      <c r="L591" s="222" t="s">
        <v>1176</v>
      </c>
      <c r="M591" s="222" t="s">
        <v>197</v>
      </c>
      <c r="N591" s="90" t="s">
        <v>197</v>
      </c>
      <c r="O591" s="222"/>
      <c r="Q591" s="208" t="str">
        <f t="shared" si="9"/>
        <v>86/5Chemicals</v>
      </c>
      <c r="R591" s="204" t="s">
        <v>398</v>
      </c>
      <c r="S591" s="204" t="s">
        <v>350</v>
      </c>
      <c r="T591" s="205">
        <v>4.1632999999999996</v>
      </c>
      <c r="U591" s="205">
        <v>5.8883000000000001</v>
      </c>
      <c r="W591" s="252"/>
      <c r="X591" s="252"/>
      <c r="Y591" s="252"/>
      <c r="Z591" s="253"/>
      <c r="AA591" s="253"/>
      <c r="AB591" s="252"/>
      <c r="AC591" s="252"/>
      <c r="AD591" s="252"/>
      <c r="AE591" s="252"/>
      <c r="AF591" s="252"/>
      <c r="AG591" s="252"/>
      <c r="AH591" s="252"/>
      <c r="AI591" s="252"/>
      <c r="AJ591" s="252"/>
    </row>
    <row r="592" spans="2:36" ht="12.75" customHeight="1" x14ac:dyDescent="0.3">
      <c r="B592" s="222" t="s">
        <v>398</v>
      </c>
      <c r="C592" s="222" t="s">
        <v>1176</v>
      </c>
      <c r="D592" s="222" t="s">
        <v>347</v>
      </c>
      <c r="E592" s="223">
        <v>1</v>
      </c>
      <c r="F592" s="223">
        <v>1</v>
      </c>
      <c r="G592" s="224">
        <v>80</v>
      </c>
      <c r="H592" s="222">
        <v>24</v>
      </c>
      <c r="I592" s="222">
        <v>4</v>
      </c>
      <c r="J592" s="222">
        <v>4200</v>
      </c>
      <c r="K592" s="222" t="s">
        <v>53</v>
      </c>
      <c r="L592" s="222" t="s">
        <v>1176</v>
      </c>
      <c r="M592" s="222" t="s">
        <v>197</v>
      </c>
      <c r="N592" s="90" t="s">
        <v>197</v>
      </c>
      <c r="O592" s="222"/>
      <c r="Q592" s="208" t="str">
        <f t="shared" si="9"/>
        <v>86/5Coal ESI</v>
      </c>
      <c r="R592" s="204" t="s">
        <v>398</v>
      </c>
      <c r="S592" s="204" t="s">
        <v>347</v>
      </c>
      <c r="T592" s="205">
        <v>4.2344999999999997</v>
      </c>
      <c r="U592" s="205">
        <v>6.2390999999999996</v>
      </c>
      <c r="W592" s="252"/>
      <c r="X592" s="252"/>
      <c r="Y592" s="252"/>
      <c r="Z592" s="253"/>
      <c r="AA592" s="253"/>
      <c r="AB592" s="252"/>
      <c r="AC592" s="252"/>
      <c r="AD592" s="252"/>
      <c r="AE592" s="252"/>
      <c r="AF592" s="252"/>
      <c r="AG592" s="252"/>
      <c r="AH592" s="252"/>
      <c r="AI592" s="252"/>
      <c r="AJ592" s="252"/>
    </row>
    <row r="593" spans="2:36" ht="12.75" customHeight="1" x14ac:dyDescent="0.3">
      <c r="B593" s="222" t="s">
        <v>398</v>
      </c>
      <c r="C593" s="222" t="s">
        <v>1176</v>
      </c>
      <c r="D593" s="222" t="s">
        <v>364</v>
      </c>
      <c r="E593" s="223">
        <v>1</v>
      </c>
      <c r="F593" s="223">
        <v>1</v>
      </c>
      <c r="G593" s="224">
        <v>80</v>
      </c>
      <c r="H593" s="222">
        <v>25</v>
      </c>
      <c r="I593" s="222">
        <v>4</v>
      </c>
      <c r="J593" s="222">
        <v>4200</v>
      </c>
      <c r="K593" s="222" t="s">
        <v>53</v>
      </c>
      <c r="L593" s="222" t="s">
        <v>1176</v>
      </c>
      <c r="M593" s="222" t="s">
        <v>197</v>
      </c>
      <c r="N593" s="90" t="s">
        <v>197</v>
      </c>
      <c r="O593" s="222"/>
      <c r="Q593" s="208" t="str">
        <f t="shared" si="9"/>
        <v>86/5Coal Other</v>
      </c>
      <c r="R593" s="204" t="s">
        <v>398</v>
      </c>
      <c r="S593" s="204" t="s">
        <v>364</v>
      </c>
      <c r="T593" s="205">
        <v>4.2877999999999998</v>
      </c>
      <c r="U593" s="205">
        <v>6.2851999999999997</v>
      </c>
      <c r="W593" s="252"/>
      <c r="X593" s="252"/>
      <c r="Y593" s="252"/>
      <c r="Z593" s="253"/>
      <c r="AA593" s="253"/>
      <c r="AB593" s="252"/>
      <c r="AC593" s="252"/>
      <c r="AD593" s="252"/>
      <c r="AE593" s="252"/>
      <c r="AF593" s="252"/>
      <c r="AG593" s="252"/>
      <c r="AH593" s="252"/>
      <c r="AI593" s="252"/>
      <c r="AJ593" s="252"/>
    </row>
    <row r="594" spans="2:36" ht="12.75" customHeight="1" x14ac:dyDescent="0.3">
      <c r="B594" s="222" t="s">
        <v>398</v>
      </c>
      <c r="C594" s="222" t="s">
        <v>1176</v>
      </c>
      <c r="D594" s="222" t="s">
        <v>345</v>
      </c>
      <c r="E594" s="223">
        <v>1</v>
      </c>
      <c r="F594" s="223">
        <v>1</v>
      </c>
      <c r="G594" s="224">
        <v>80</v>
      </c>
      <c r="H594" s="222">
        <v>29</v>
      </c>
      <c r="I594" s="222">
        <v>4</v>
      </c>
      <c r="J594" s="222">
        <v>4200</v>
      </c>
      <c r="K594" s="222" t="s">
        <v>53</v>
      </c>
      <c r="L594" s="222" t="s">
        <v>1176</v>
      </c>
      <c r="M594" s="222" t="s">
        <v>197</v>
      </c>
      <c r="N594" s="90" t="s">
        <v>197</v>
      </c>
      <c r="O594" s="222"/>
      <c r="Q594" s="208" t="str">
        <f t="shared" si="9"/>
        <v>86/5Construction Materials</v>
      </c>
      <c r="R594" s="204" t="s">
        <v>398</v>
      </c>
      <c r="S594" s="204" t="s">
        <v>345</v>
      </c>
      <c r="T594" s="205">
        <v>4.3467000000000002</v>
      </c>
      <c r="U594" s="205">
        <v>6.4741</v>
      </c>
      <c r="W594" s="252"/>
      <c r="X594" s="252"/>
      <c r="Y594" s="252"/>
      <c r="Z594" s="253"/>
      <c r="AA594" s="253"/>
      <c r="AB594" s="252"/>
      <c r="AC594" s="252"/>
      <c r="AD594" s="252"/>
      <c r="AE594" s="252"/>
      <c r="AF594" s="252"/>
      <c r="AG594" s="252"/>
      <c r="AH594" s="252"/>
      <c r="AI594" s="252"/>
      <c r="AJ594" s="252"/>
    </row>
    <row r="595" spans="2:36" ht="12.75" customHeight="1" x14ac:dyDescent="0.3">
      <c r="B595" s="222" t="s">
        <v>398</v>
      </c>
      <c r="C595" s="222" t="s">
        <v>1176</v>
      </c>
      <c r="D595" s="222" t="s">
        <v>355</v>
      </c>
      <c r="E595" s="223">
        <v>1</v>
      </c>
      <c r="F595" s="223">
        <v>1</v>
      </c>
      <c r="G595" s="224">
        <v>80</v>
      </c>
      <c r="H595" s="222">
        <v>25</v>
      </c>
      <c r="I595" s="222">
        <v>4</v>
      </c>
      <c r="J595" s="222">
        <v>4200</v>
      </c>
      <c r="K595" s="222" t="s">
        <v>53</v>
      </c>
      <c r="L595" s="222" t="s">
        <v>1176</v>
      </c>
      <c r="M595" s="222" t="s">
        <v>197</v>
      </c>
      <c r="N595" s="90" t="s">
        <v>197</v>
      </c>
      <c r="O595" s="222"/>
      <c r="Q595" s="208" t="str">
        <f t="shared" si="9"/>
        <v>86/5Domestic Automotive</v>
      </c>
      <c r="R595" s="204" t="s">
        <v>398</v>
      </c>
      <c r="S595" s="204" t="s">
        <v>355</v>
      </c>
      <c r="T595" s="205">
        <v>4.5046999999999997</v>
      </c>
      <c r="U595" s="205">
        <v>6.2851999999999997</v>
      </c>
      <c r="W595" s="252"/>
      <c r="X595" s="252"/>
      <c r="Y595" s="252"/>
      <c r="Z595" s="253"/>
      <c r="AA595" s="253"/>
      <c r="AB595" s="252"/>
      <c r="AC595" s="252"/>
      <c r="AD595" s="252"/>
      <c r="AE595" s="252"/>
      <c r="AF595" s="252"/>
      <c r="AG595" s="252"/>
      <c r="AH595" s="252"/>
      <c r="AI595" s="252"/>
      <c r="AJ595" s="252"/>
    </row>
    <row r="596" spans="2:36" ht="12.75" customHeight="1" x14ac:dyDescent="0.3">
      <c r="B596" s="222" t="s">
        <v>398</v>
      </c>
      <c r="C596" s="222" t="s">
        <v>1176</v>
      </c>
      <c r="D596" s="222" t="s">
        <v>351</v>
      </c>
      <c r="E596" s="223">
        <v>1</v>
      </c>
      <c r="F596" s="223">
        <v>1</v>
      </c>
      <c r="G596" s="224">
        <v>80</v>
      </c>
      <c r="H596" s="222">
        <v>33</v>
      </c>
      <c r="I596" s="222">
        <v>4</v>
      </c>
      <c r="J596" s="222">
        <v>4200</v>
      </c>
      <c r="K596" s="222" t="s">
        <v>53</v>
      </c>
      <c r="L596" s="222" t="s">
        <v>1176</v>
      </c>
      <c r="M596" s="222" t="s">
        <v>197</v>
      </c>
      <c r="N596" s="90" t="s">
        <v>197</v>
      </c>
      <c r="O596" s="222"/>
      <c r="Q596" s="208" t="str">
        <f t="shared" si="9"/>
        <v>86/5Domestic Intermodal</v>
      </c>
      <c r="R596" s="204" t="s">
        <v>398</v>
      </c>
      <c r="S596" s="204" t="s">
        <v>351</v>
      </c>
      <c r="T596" s="205">
        <v>4.6243999999999996</v>
      </c>
      <c r="U596" s="205">
        <v>6.6699000000000002</v>
      </c>
      <c r="W596" s="252"/>
      <c r="X596" s="252"/>
      <c r="Y596" s="252"/>
      <c r="Z596" s="253"/>
      <c r="AA596" s="253"/>
      <c r="AB596" s="252"/>
      <c r="AC596" s="252"/>
      <c r="AD596" s="252"/>
      <c r="AE596" s="252"/>
      <c r="AF596" s="252"/>
      <c r="AG596" s="252"/>
      <c r="AH596" s="252"/>
      <c r="AI596" s="252"/>
      <c r="AJ596" s="252"/>
    </row>
    <row r="597" spans="2:36" ht="12.75" customHeight="1" x14ac:dyDescent="0.3">
      <c r="B597" s="222" t="s">
        <v>398</v>
      </c>
      <c r="C597" s="222" t="s">
        <v>1176</v>
      </c>
      <c r="D597" s="222" t="s">
        <v>371</v>
      </c>
      <c r="E597" s="223">
        <v>1</v>
      </c>
      <c r="F597" s="223">
        <v>1</v>
      </c>
      <c r="G597" s="224">
        <v>80</v>
      </c>
      <c r="H597" s="222">
        <v>24</v>
      </c>
      <c r="I597" s="222">
        <v>4</v>
      </c>
      <c r="J597" s="222">
        <v>4200</v>
      </c>
      <c r="K597" s="222" t="s">
        <v>53</v>
      </c>
      <c r="L597" s="222" t="s">
        <v>1176</v>
      </c>
      <c r="M597" s="222" t="s">
        <v>197</v>
      </c>
      <c r="N597" s="90" t="s">
        <v>197</v>
      </c>
      <c r="O597" s="222"/>
      <c r="Q597" s="208" t="str">
        <f t="shared" si="9"/>
        <v>86/5Domestic Waste</v>
      </c>
      <c r="R597" s="204" t="s">
        <v>398</v>
      </c>
      <c r="S597" s="204" t="s">
        <v>371</v>
      </c>
      <c r="T597" s="205">
        <v>4.4523000000000001</v>
      </c>
      <c r="U597" s="205">
        <v>6.2390999999999996</v>
      </c>
      <c r="W597" s="252"/>
      <c r="X597" s="252"/>
      <c r="Y597" s="252"/>
      <c r="Z597" s="253"/>
      <c r="AA597" s="253"/>
      <c r="AB597" s="252"/>
      <c r="AC597" s="252"/>
      <c r="AD597" s="252"/>
      <c r="AE597" s="252"/>
      <c r="AF597" s="252"/>
      <c r="AG597" s="252"/>
      <c r="AH597" s="252"/>
      <c r="AI597" s="252"/>
      <c r="AJ597" s="252"/>
    </row>
    <row r="598" spans="2:36" ht="12.75" customHeight="1" x14ac:dyDescent="0.3">
      <c r="B598" s="222" t="s">
        <v>398</v>
      </c>
      <c r="C598" s="222" t="s">
        <v>1176</v>
      </c>
      <c r="D598" s="222" t="s">
        <v>356</v>
      </c>
      <c r="E598" s="223">
        <v>1</v>
      </c>
      <c r="F598" s="223">
        <v>1</v>
      </c>
      <c r="G598" s="224">
        <v>80</v>
      </c>
      <c r="H598" s="222">
        <v>27</v>
      </c>
      <c r="I598" s="222">
        <v>4</v>
      </c>
      <c r="J598" s="222">
        <v>4200</v>
      </c>
      <c r="K598" s="222" t="s">
        <v>53</v>
      </c>
      <c r="L598" s="222" t="s">
        <v>1176</v>
      </c>
      <c r="M598" s="222" t="s">
        <v>197</v>
      </c>
      <c r="N598" s="90" t="s">
        <v>197</v>
      </c>
      <c r="O598" s="222"/>
      <c r="Q598" s="208" t="str">
        <f t="shared" si="9"/>
        <v>86/5Enterprise</v>
      </c>
      <c r="R598" s="204" t="s">
        <v>398</v>
      </c>
      <c r="S598" s="204" t="s">
        <v>356</v>
      </c>
      <c r="T598" s="205">
        <v>4.4958999999999998</v>
      </c>
      <c r="U598" s="205">
        <v>6.3788</v>
      </c>
      <c r="W598" s="252"/>
      <c r="X598" s="252"/>
      <c r="Y598" s="252"/>
      <c r="Z598" s="253"/>
      <c r="AA598" s="253"/>
      <c r="AB598" s="252"/>
      <c r="AC598" s="252"/>
      <c r="AD598" s="252"/>
      <c r="AE598" s="252"/>
      <c r="AF598" s="252"/>
      <c r="AG598" s="252"/>
      <c r="AH598" s="252"/>
      <c r="AI598" s="252"/>
      <c r="AJ598" s="252"/>
    </row>
    <row r="599" spans="2:36" ht="12.75" customHeight="1" x14ac:dyDescent="0.3">
      <c r="B599" s="222" t="s">
        <v>398</v>
      </c>
      <c r="C599" s="222" t="s">
        <v>1176</v>
      </c>
      <c r="D599" s="222" t="s">
        <v>367</v>
      </c>
      <c r="E599" s="223">
        <v>1</v>
      </c>
      <c r="F599" s="223">
        <v>1</v>
      </c>
      <c r="G599" s="224">
        <v>80</v>
      </c>
      <c r="H599" s="222">
        <v>31</v>
      </c>
      <c r="I599" s="222">
        <v>4</v>
      </c>
      <c r="J599" s="222">
        <v>4200</v>
      </c>
      <c r="K599" s="222" t="s">
        <v>53</v>
      </c>
      <c r="L599" s="222" t="s">
        <v>1176</v>
      </c>
      <c r="M599" s="222" t="s">
        <v>197</v>
      </c>
      <c r="N599" s="90" t="s">
        <v>197</v>
      </c>
      <c r="O599" s="222"/>
      <c r="Q599" s="208" t="str">
        <f t="shared" si="9"/>
        <v>86/5European Automotive</v>
      </c>
      <c r="R599" s="204" t="s">
        <v>398</v>
      </c>
      <c r="S599" s="204" t="s">
        <v>367</v>
      </c>
      <c r="T599" s="205">
        <v>4.5937999999999999</v>
      </c>
      <c r="U599" s="205">
        <v>6.5711000000000004</v>
      </c>
      <c r="W599" s="252"/>
      <c r="X599" s="252"/>
      <c r="Y599" s="252"/>
      <c r="Z599" s="253"/>
      <c r="AA599" s="253"/>
      <c r="AB599" s="252"/>
      <c r="AC599" s="252"/>
      <c r="AD599" s="252"/>
      <c r="AE599" s="252"/>
      <c r="AF599" s="252"/>
      <c r="AG599" s="252"/>
      <c r="AH599" s="252"/>
      <c r="AI599" s="252"/>
      <c r="AJ599" s="252"/>
    </row>
    <row r="600" spans="2:36" ht="12.75" customHeight="1" x14ac:dyDescent="0.3">
      <c r="B600" s="222" t="s">
        <v>398</v>
      </c>
      <c r="C600" s="222" t="s">
        <v>1176</v>
      </c>
      <c r="D600" s="222" t="s">
        <v>372</v>
      </c>
      <c r="E600" s="223">
        <v>1</v>
      </c>
      <c r="F600" s="223">
        <v>1</v>
      </c>
      <c r="G600" s="224">
        <v>80</v>
      </c>
      <c r="H600" s="222">
        <v>31</v>
      </c>
      <c r="I600" s="222">
        <v>4</v>
      </c>
      <c r="J600" s="222">
        <v>4200</v>
      </c>
      <c r="K600" s="222" t="s">
        <v>53</v>
      </c>
      <c r="L600" s="222" t="s">
        <v>1176</v>
      </c>
      <c r="M600" s="222" t="s">
        <v>197</v>
      </c>
      <c r="N600" s="90" t="s">
        <v>197</v>
      </c>
      <c r="O600" s="222"/>
      <c r="Q600" s="208" t="str">
        <f t="shared" si="9"/>
        <v>86/5European Conventional</v>
      </c>
      <c r="R600" s="204" t="s">
        <v>398</v>
      </c>
      <c r="S600" s="204" t="s">
        <v>372</v>
      </c>
      <c r="T600" s="205">
        <v>4.5556999999999999</v>
      </c>
      <c r="U600" s="205">
        <v>6.5711000000000004</v>
      </c>
      <c r="W600" s="252"/>
      <c r="X600" s="252"/>
      <c r="Y600" s="252"/>
      <c r="Z600" s="253"/>
      <c r="AA600" s="253"/>
      <c r="AB600" s="252"/>
      <c r="AC600" s="252"/>
      <c r="AD600" s="252"/>
      <c r="AE600" s="252"/>
      <c r="AF600" s="252"/>
      <c r="AG600" s="252"/>
      <c r="AH600" s="252"/>
      <c r="AI600" s="252"/>
      <c r="AJ600" s="252"/>
    </row>
    <row r="601" spans="2:36" ht="12.75" customHeight="1" x14ac:dyDescent="0.3">
      <c r="B601" s="222" t="s">
        <v>398</v>
      </c>
      <c r="C601" s="222" t="s">
        <v>1176</v>
      </c>
      <c r="D601" s="222" t="s">
        <v>368</v>
      </c>
      <c r="E601" s="223">
        <v>1</v>
      </c>
      <c r="F601" s="223">
        <v>1</v>
      </c>
      <c r="G601" s="224">
        <v>80</v>
      </c>
      <c r="H601" s="222">
        <v>38</v>
      </c>
      <c r="I601" s="222">
        <v>4</v>
      </c>
      <c r="J601" s="222">
        <v>4200</v>
      </c>
      <c r="K601" s="222" t="s">
        <v>53</v>
      </c>
      <c r="L601" s="222" t="s">
        <v>1176</v>
      </c>
      <c r="M601" s="222" t="s">
        <v>197</v>
      </c>
      <c r="N601" s="90" t="s">
        <v>197</v>
      </c>
      <c r="O601" s="222"/>
      <c r="Q601" s="208" t="str">
        <f t="shared" si="9"/>
        <v>86/5European Intermodal</v>
      </c>
      <c r="R601" s="204" t="s">
        <v>398</v>
      </c>
      <c r="S601" s="204" t="s">
        <v>368</v>
      </c>
      <c r="T601" s="205">
        <v>4.7030000000000003</v>
      </c>
      <c r="U601" s="205">
        <v>6.9236000000000004</v>
      </c>
      <c r="W601" s="252"/>
      <c r="X601" s="252"/>
      <c r="Y601" s="252"/>
      <c r="Z601" s="253"/>
      <c r="AA601" s="253"/>
      <c r="AB601" s="252"/>
      <c r="AC601" s="252"/>
      <c r="AD601" s="252"/>
      <c r="AE601" s="252"/>
      <c r="AF601" s="252"/>
      <c r="AG601" s="252"/>
      <c r="AH601" s="252"/>
      <c r="AI601" s="252"/>
      <c r="AJ601" s="252"/>
    </row>
    <row r="602" spans="2:36" ht="12.75" customHeight="1" x14ac:dyDescent="0.3">
      <c r="B602" s="222" t="s">
        <v>398</v>
      </c>
      <c r="C602" s="222" t="s">
        <v>1176</v>
      </c>
      <c r="D602" s="222" t="s">
        <v>373</v>
      </c>
      <c r="E602" s="223">
        <v>1</v>
      </c>
      <c r="F602" s="223">
        <v>1</v>
      </c>
      <c r="G602" s="224">
        <v>80</v>
      </c>
      <c r="H602" s="222">
        <v>30</v>
      </c>
      <c r="I602" s="222">
        <v>4</v>
      </c>
      <c r="J602" s="222">
        <v>4200</v>
      </c>
      <c r="K602" s="222" t="s">
        <v>53</v>
      </c>
      <c r="L602" s="222" t="s">
        <v>1176</v>
      </c>
      <c r="M602" s="222" t="s">
        <v>197</v>
      </c>
      <c r="N602" s="90" t="s">
        <v>197</v>
      </c>
      <c r="O602" s="222"/>
      <c r="Q602" s="208" t="str">
        <f t="shared" si="9"/>
        <v>86/5General Merchandise</v>
      </c>
      <c r="R602" s="204" t="s">
        <v>398</v>
      </c>
      <c r="S602" s="204" t="s">
        <v>373</v>
      </c>
      <c r="T602" s="205">
        <v>4.5406000000000004</v>
      </c>
      <c r="U602" s="205">
        <v>6.5224000000000002</v>
      </c>
      <c r="W602" s="252"/>
      <c r="X602" s="252"/>
      <c r="Y602" s="252"/>
      <c r="Z602" s="253"/>
      <c r="AA602" s="253"/>
      <c r="AB602" s="252"/>
      <c r="AC602" s="252"/>
      <c r="AD602" s="252"/>
      <c r="AE602" s="252"/>
      <c r="AF602" s="252"/>
      <c r="AG602" s="252"/>
      <c r="AH602" s="252"/>
      <c r="AI602" s="252"/>
      <c r="AJ602" s="252"/>
    </row>
    <row r="603" spans="2:36" ht="12.75" customHeight="1" x14ac:dyDescent="0.3">
      <c r="B603" s="222" t="s">
        <v>398</v>
      </c>
      <c r="C603" s="222" t="s">
        <v>1176</v>
      </c>
      <c r="D603" s="222" t="s">
        <v>348</v>
      </c>
      <c r="E603" s="223">
        <v>1</v>
      </c>
      <c r="F603" s="223">
        <v>1</v>
      </c>
      <c r="G603" s="224">
        <v>80</v>
      </c>
      <c r="H603" s="222">
        <v>18</v>
      </c>
      <c r="I603" s="222">
        <v>4</v>
      </c>
      <c r="J603" s="222">
        <v>4200</v>
      </c>
      <c r="K603" s="222" t="s">
        <v>53</v>
      </c>
      <c r="L603" s="222" t="s">
        <v>1176</v>
      </c>
      <c r="M603" s="222" t="s">
        <v>197</v>
      </c>
      <c r="N603" s="90" t="s">
        <v>197</v>
      </c>
      <c r="O603" s="222"/>
      <c r="Q603" s="208" t="str">
        <f t="shared" si="9"/>
        <v>86/5Industrial Minerals</v>
      </c>
      <c r="R603" s="204" t="s">
        <v>398</v>
      </c>
      <c r="S603" s="204" t="s">
        <v>348</v>
      </c>
      <c r="T603" s="205">
        <v>4.1900000000000004</v>
      </c>
      <c r="U603" s="205">
        <v>5.9729000000000001</v>
      </c>
      <c r="W603" s="252"/>
      <c r="X603" s="252"/>
      <c r="Y603" s="252"/>
      <c r="Z603" s="253"/>
      <c r="AA603" s="253"/>
      <c r="AB603" s="252"/>
      <c r="AC603" s="252"/>
      <c r="AD603" s="252"/>
      <c r="AE603" s="252"/>
      <c r="AF603" s="252"/>
      <c r="AG603" s="252"/>
      <c r="AH603" s="252"/>
      <c r="AI603" s="252"/>
      <c r="AJ603" s="252"/>
    </row>
    <row r="604" spans="2:36" ht="12.75" customHeight="1" x14ac:dyDescent="0.3">
      <c r="B604" s="222" t="s">
        <v>398</v>
      </c>
      <c r="C604" s="222" t="s">
        <v>1176</v>
      </c>
      <c r="D604" s="222" t="s">
        <v>369</v>
      </c>
      <c r="E604" s="223">
        <v>1</v>
      </c>
      <c r="F604" s="223">
        <v>1</v>
      </c>
      <c r="G604" s="224">
        <v>80</v>
      </c>
      <c r="H604" s="222">
        <v>25</v>
      </c>
      <c r="I604" s="222">
        <v>4</v>
      </c>
      <c r="J604" s="222">
        <v>4200</v>
      </c>
      <c r="K604" s="222" t="s">
        <v>53</v>
      </c>
      <c r="L604" s="222" t="s">
        <v>1176</v>
      </c>
      <c r="M604" s="222" t="s">
        <v>197</v>
      </c>
      <c r="N604" s="90" t="s">
        <v>197</v>
      </c>
      <c r="O604" s="222"/>
      <c r="Q604" s="208" t="str">
        <f t="shared" si="9"/>
        <v>86/5Iron Ore</v>
      </c>
      <c r="R604" s="204" t="s">
        <v>398</v>
      </c>
      <c r="S604" s="204" t="s">
        <v>369</v>
      </c>
      <c r="T604" s="205">
        <v>4.2489999999999997</v>
      </c>
      <c r="U604" s="205">
        <v>6.2851999999999997</v>
      </c>
      <c r="W604" s="252"/>
      <c r="X604" s="252"/>
      <c r="Y604" s="252"/>
      <c r="Z604" s="253"/>
      <c r="AA604" s="253"/>
      <c r="AB604" s="252"/>
      <c r="AC604" s="252"/>
      <c r="AD604" s="252"/>
      <c r="AE604" s="252"/>
      <c r="AF604" s="252"/>
      <c r="AG604" s="252"/>
      <c r="AH604" s="252"/>
      <c r="AI604" s="252"/>
      <c r="AJ604" s="252"/>
    </row>
    <row r="605" spans="2:36" ht="12.75" customHeight="1" x14ac:dyDescent="0.3">
      <c r="B605" s="222" t="s">
        <v>398</v>
      </c>
      <c r="C605" s="222" t="s">
        <v>1176</v>
      </c>
      <c r="D605" s="222" t="s">
        <v>352</v>
      </c>
      <c r="E605" s="223">
        <v>1</v>
      </c>
      <c r="F605" s="223">
        <v>1</v>
      </c>
      <c r="G605" s="224">
        <v>80</v>
      </c>
      <c r="H605" s="222">
        <v>78</v>
      </c>
      <c r="I605" s="222">
        <v>4</v>
      </c>
      <c r="J605" s="222">
        <v>4200</v>
      </c>
      <c r="K605" s="222" t="s">
        <v>53</v>
      </c>
      <c r="L605" s="222" t="s">
        <v>1176</v>
      </c>
      <c r="M605" s="222" t="s">
        <v>197</v>
      </c>
      <c r="N605" s="90" t="s">
        <v>197</v>
      </c>
      <c r="O605" s="222"/>
      <c r="Q605" s="208" t="str">
        <f t="shared" si="9"/>
        <v>86/5Mail and Premium Logistics</v>
      </c>
      <c r="R605" s="204" t="s">
        <v>398</v>
      </c>
      <c r="S605" s="204" t="s">
        <v>352</v>
      </c>
      <c r="T605" s="205">
        <v>5.9287999999999998</v>
      </c>
      <c r="U605" s="205">
        <v>9.2568999999999999</v>
      </c>
      <c r="W605" s="252"/>
      <c r="X605" s="252"/>
      <c r="Y605" s="252"/>
      <c r="Z605" s="253"/>
      <c r="AA605" s="253"/>
      <c r="AB605" s="252"/>
      <c r="AC605" s="252"/>
      <c r="AD605" s="252"/>
      <c r="AE605" s="252"/>
      <c r="AF605" s="252"/>
      <c r="AG605" s="252"/>
      <c r="AH605" s="252"/>
      <c r="AI605" s="252"/>
      <c r="AJ605" s="252"/>
    </row>
    <row r="606" spans="2:36" ht="12.75" customHeight="1" x14ac:dyDescent="0.3">
      <c r="B606" s="222" t="s">
        <v>398</v>
      </c>
      <c r="C606" s="222" t="s">
        <v>1176</v>
      </c>
      <c r="D606" s="222" t="s">
        <v>343</v>
      </c>
      <c r="E606" s="223">
        <v>1</v>
      </c>
      <c r="F606" s="223">
        <v>1</v>
      </c>
      <c r="G606" s="224">
        <v>80</v>
      </c>
      <c r="H606" s="222">
        <v>25</v>
      </c>
      <c r="I606" s="222">
        <v>4</v>
      </c>
      <c r="J606" s="222">
        <v>4200</v>
      </c>
      <c r="K606" s="222" t="s">
        <v>53</v>
      </c>
      <c r="L606" s="222" t="s">
        <v>1176</v>
      </c>
      <c r="M606" s="222" t="s">
        <v>197</v>
      </c>
      <c r="N606" s="90" t="s">
        <v>197</v>
      </c>
      <c r="O606" s="222"/>
      <c r="Q606" s="208" t="str">
        <f t="shared" si="9"/>
        <v>86/5Other</v>
      </c>
      <c r="R606" s="204" t="s">
        <v>398</v>
      </c>
      <c r="S606" s="204" t="s">
        <v>343</v>
      </c>
      <c r="T606" s="205">
        <v>4.2877999999999998</v>
      </c>
      <c r="U606" s="205">
        <v>6.2851999999999997</v>
      </c>
      <c r="W606" s="252"/>
      <c r="X606" s="252"/>
      <c r="Y606" s="252"/>
      <c r="Z606" s="253"/>
      <c r="AA606" s="253"/>
      <c r="AB606" s="252"/>
      <c r="AC606" s="252"/>
      <c r="AD606" s="252"/>
      <c r="AE606" s="252"/>
      <c r="AF606" s="252"/>
      <c r="AG606" s="252"/>
      <c r="AH606" s="252"/>
      <c r="AI606" s="252"/>
      <c r="AJ606" s="252"/>
    </row>
    <row r="607" spans="2:36" ht="12.75" customHeight="1" x14ac:dyDescent="0.3">
      <c r="B607" s="222" t="s">
        <v>398</v>
      </c>
      <c r="C607" s="222" t="s">
        <v>1176</v>
      </c>
      <c r="D607" s="222" t="s">
        <v>359</v>
      </c>
      <c r="E607" s="223">
        <v>1</v>
      </c>
      <c r="F607" s="223">
        <v>1</v>
      </c>
      <c r="G607" s="224">
        <v>80</v>
      </c>
      <c r="H607" s="222">
        <v>23</v>
      </c>
      <c r="I607" s="222">
        <v>4</v>
      </c>
      <c r="J607" s="222">
        <v>4200</v>
      </c>
      <c r="K607" s="222" t="s">
        <v>53</v>
      </c>
      <c r="L607" s="222" t="s">
        <v>1176</v>
      </c>
      <c r="M607" s="222" t="s">
        <v>197</v>
      </c>
      <c r="N607" s="90" t="s">
        <v>197</v>
      </c>
      <c r="O607" s="222"/>
      <c r="Q607" s="208" t="str">
        <f t="shared" si="9"/>
        <v>86/5Petroleum</v>
      </c>
      <c r="R607" s="204" t="s">
        <v>398</v>
      </c>
      <c r="S607" s="204" t="s">
        <v>359</v>
      </c>
      <c r="T607" s="205">
        <v>4.2591000000000001</v>
      </c>
      <c r="U607" s="205">
        <v>6.1935000000000002</v>
      </c>
      <c r="W607" s="252"/>
      <c r="X607" s="252"/>
      <c r="Y607" s="252"/>
      <c r="Z607" s="253"/>
      <c r="AA607" s="253"/>
      <c r="AB607" s="252"/>
      <c r="AC607" s="252"/>
      <c r="AD607" s="252"/>
      <c r="AE607" s="252"/>
      <c r="AF607" s="252"/>
      <c r="AG607" s="252"/>
      <c r="AH607" s="252"/>
      <c r="AI607" s="252"/>
      <c r="AJ607" s="252"/>
    </row>
    <row r="608" spans="2:36" ht="12.75" customHeight="1" x14ac:dyDescent="0.3">
      <c r="B608" s="222" t="s">
        <v>398</v>
      </c>
      <c r="C608" s="222" t="s">
        <v>1176</v>
      </c>
      <c r="D608" s="222" t="s">
        <v>370</v>
      </c>
      <c r="E608" s="223">
        <v>1</v>
      </c>
      <c r="F608" s="223">
        <v>1</v>
      </c>
      <c r="G608" s="224">
        <v>80</v>
      </c>
      <c r="H608" s="222">
        <v>78</v>
      </c>
      <c r="I608" s="222">
        <v>4</v>
      </c>
      <c r="J608" s="222">
        <v>4200</v>
      </c>
      <c r="K608" s="222" t="s">
        <v>53</v>
      </c>
      <c r="L608" s="222" t="s">
        <v>1176</v>
      </c>
      <c r="M608" s="222" t="s">
        <v>197</v>
      </c>
      <c r="N608" s="90" t="s">
        <v>197</v>
      </c>
      <c r="O608" s="222"/>
      <c r="Q608" s="208" t="str">
        <f t="shared" si="9"/>
        <v>86/5Royal Mail</v>
      </c>
      <c r="R608" s="204" t="s">
        <v>398</v>
      </c>
      <c r="S608" s="204" t="s">
        <v>370</v>
      </c>
      <c r="T608" s="205">
        <v>5.9287999999999998</v>
      </c>
      <c r="U608" s="205">
        <v>9.2568999999999999</v>
      </c>
      <c r="W608" s="252"/>
      <c r="X608" s="252"/>
      <c r="Y608" s="252"/>
      <c r="Z608" s="253"/>
      <c r="AA608" s="253"/>
      <c r="AB608" s="252"/>
      <c r="AC608" s="252"/>
      <c r="AD608" s="252"/>
      <c r="AE608" s="252"/>
      <c r="AF608" s="252"/>
      <c r="AG608" s="252"/>
      <c r="AH608" s="252"/>
      <c r="AI608" s="252"/>
      <c r="AJ608" s="252"/>
    </row>
    <row r="609" spans="2:36" ht="12.75" customHeight="1" x14ac:dyDescent="0.3">
      <c r="B609" s="222" t="s">
        <v>398</v>
      </c>
      <c r="C609" s="222" t="s">
        <v>1176</v>
      </c>
      <c r="D609" s="222" t="s">
        <v>353</v>
      </c>
      <c r="E609" s="223">
        <v>1</v>
      </c>
      <c r="F609" s="223">
        <v>1</v>
      </c>
      <c r="G609" s="224">
        <v>80</v>
      </c>
      <c r="H609" s="222">
        <v>25</v>
      </c>
      <c r="I609" s="222">
        <v>4</v>
      </c>
      <c r="J609" s="222">
        <v>4200</v>
      </c>
      <c r="K609" s="222" t="s">
        <v>53</v>
      </c>
      <c r="L609" s="222" t="s">
        <v>1176</v>
      </c>
      <c r="M609" s="222" t="s">
        <v>197</v>
      </c>
      <c r="N609" s="90" t="s">
        <v>197</v>
      </c>
      <c r="O609" s="222"/>
      <c r="Q609" s="208" t="str">
        <f t="shared" si="9"/>
        <v>86/5Steel</v>
      </c>
      <c r="R609" s="204" t="s">
        <v>398</v>
      </c>
      <c r="S609" s="204" t="s">
        <v>353</v>
      </c>
      <c r="T609" s="205">
        <v>4.2877999999999998</v>
      </c>
      <c r="U609" s="205">
        <v>6.2851999999999997</v>
      </c>
      <c r="W609" s="252"/>
      <c r="X609" s="252"/>
      <c r="Y609" s="252"/>
      <c r="Z609" s="253"/>
      <c r="AA609" s="253"/>
      <c r="AB609" s="252"/>
      <c r="AC609" s="252"/>
      <c r="AD609" s="252"/>
      <c r="AE609" s="252"/>
      <c r="AF609" s="252"/>
      <c r="AG609" s="252"/>
      <c r="AH609" s="252"/>
      <c r="AI609" s="252"/>
      <c r="AJ609" s="252"/>
    </row>
    <row r="610" spans="2:36" ht="12.75" customHeight="1" x14ac:dyDescent="0.3">
      <c r="B610" s="222" t="s">
        <v>399</v>
      </c>
      <c r="C610" s="222" t="s">
        <v>1176</v>
      </c>
      <c r="D610" s="222" t="s">
        <v>374</v>
      </c>
      <c r="E610" s="223">
        <v>1</v>
      </c>
      <c r="F610" s="223">
        <v>1</v>
      </c>
      <c r="G610" s="224">
        <v>80</v>
      </c>
      <c r="H610" s="222">
        <v>34</v>
      </c>
      <c r="I610" s="222">
        <v>4</v>
      </c>
      <c r="J610" s="222">
        <v>4200</v>
      </c>
      <c r="K610" s="222" t="s">
        <v>53</v>
      </c>
      <c r="L610" s="222" t="s">
        <v>1176</v>
      </c>
      <c r="M610" s="222" t="s">
        <v>197</v>
      </c>
      <c r="N610" s="90" t="s">
        <v>197</v>
      </c>
      <c r="O610" s="222"/>
      <c r="Q610" s="208" t="str">
        <f t="shared" si="9"/>
        <v>86/6Biomass</v>
      </c>
      <c r="R610" s="204" t="s">
        <v>399</v>
      </c>
      <c r="S610" s="204" t="s">
        <v>374</v>
      </c>
      <c r="T610" s="205">
        <v>4.423</v>
      </c>
      <c r="U610" s="205">
        <v>6.7198000000000002</v>
      </c>
      <c r="W610" s="252"/>
      <c r="X610" s="252"/>
      <c r="Y610" s="252"/>
      <c r="Z610" s="253"/>
      <c r="AA610" s="253"/>
      <c r="AB610" s="252"/>
      <c r="AC610" s="252"/>
      <c r="AD610" s="252"/>
      <c r="AE610" s="252"/>
      <c r="AF610" s="252"/>
      <c r="AG610" s="252"/>
      <c r="AH610" s="252"/>
      <c r="AI610" s="252"/>
      <c r="AJ610" s="252"/>
    </row>
    <row r="611" spans="2:36" ht="12.75" customHeight="1" x14ac:dyDescent="0.3">
      <c r="B611" s="222" t="s">
        <v>399</v>
      </c>
      <c r="C611" s="222" t="s">
        <v>1176</v>
      </c>
      <c r="D611" s="222" t="s">
        <v>350</v>
      </c>
      <c r="E611" s="223">
        <v>1</v>
      </c>
      <c r="F611" s="223">
        <v>1</v>
      </c>
      <c r="G611" s="224">
        <v>80</v>
      </c>
      <c r="H611" s="222">
        <v>16</v>
      </c>
      <c r="I611" s="222">
        <v>4</v>
      </c>
      <c r="J611" s="222">
        <v>4200</v>
      </c>
      <c r="K611" s="222" t="s">
        <v>53</v>
      </c>
      <c r="L611" s="222" t="s">
        <v>1176</v>
      </c>
      <c r="M611" s="222" t="s">
        <v>197</v>
      </c>
      <c r="N611" s="90" t="s">
        <v>197</v>
      </c>
      <c r="O611" s="222"/>
      <c r="Q611" s="208" t="str">
        <f t="shared" si="9"/>
        <v>86/6Chemicals</v>
      </c>
      <c r="R611" s="204" t="s">
        <v>399</v>
      </c>
      <c r="S611" s="204" t="s">
        <v>350</v>
      </c>
      <c r="T611" s="205">
        <v>4.1632999999999996</v>
      </c>
      <c r="U611" s="205">
        <v>5.8883000000000001</v>
      </c>
      <c r="W611" s="252"/>
      <c r="X611" s="252"/>
      <c r="Y611" s="252"/>
      <c r="Z611" s="253"/>
      <c r="AA611" s="253"/>
      <c r="AB611" s="252"/>
      <c r="AC611" s="252"/>
      <c r="AD611" s="252"/>
      <c r="AE611" s="252"/>
      <c r="AF611" s="252"/>
      <c r="AG611" s="252"/>
      <c r="AH611" s="252"/>
      <c r="AI611" s="252"/>
      <c r="AJ611" s="252"/>
    </row>
    <row r="612" spans="2:36" ht="12.75" customHeight="1" x14ac:dyDescent="0.3">
      <c r="B612" s="222" t="s">
        <v>399</v>
      </c>
      <c r="C612" s="222" t="s">
        <v>1176</v>
      </c>
      <c r="D612" s="222" t="s">
        <v>347</v>
      </c>
      <c r="E612" s="223">
        <v>1</v>
      </c>
      <c r="F612" s="223">
        <v>1</v>
      </c>
      <c r="G612" s="224">
        <v>80</v>
      </c>
      <c r="H612" s="222">
        <v>24</v>
      </c>
      <c r="I612" s="222">
        <v>4</v>
      </c>
      <c r="J612" s="222">
        <v>4200</v>
      </c>
      <c r="K612" s="222" t="s">
        <v>53</v>
      </c>
      <c r="L612" s="222" t="s">
        <v>1176</v>
      </c>
      <c r="M612" s="222" t="s">
        <v>197</v>
      </c>
      <c r="N612" s="90" t="s">
        <v>197</v>
      </c>
      <c r="O612" s="222"/>
      <c r="Q612" s="208" t="str">
        <f t="shared" si="9"/>
        <v>86/6Coal ESI</v>
      </c>
      <c r="R612" s="204" t="s">
        <v>399</v>
      </c>
      <c r="S612" s="204" t="s">
        <v>347</v>
      </c>
      <c r="T612" s="205">
        <v>4.2347000000000001</v>
      </c>
      <c r="U612" s="205">
        <v>6.2390999999999996</v>
      </c>
      <c r="W612" s="252"/>
      <c r="X612" s="252"/>
      <c r="Y612" s="252"/>
      <c r="Z612" s="253"/>
      <c r="AA612" s="253"/>
      <c r="AB612" s="252"/>
      <c r="AC612" s="252"/>
      <c r="AD612" s="252"/>
      <c r="AE612" s="252"/>
      <c r="AF612" s="252"/>
      <c r="AG612" s="252"/>
      <c r="AH612" s="252"/>
      <c r="AI612" s="252"/>
      <c r="AJ612" s="252"/>
    </row>
    <row r="613" spans="2:36" ht="12.75" customHeight="1" x14ac:dyDescent="0.3">
      <c r="B613" s="222" t="s">
        <v>399</v>
      </c>
      <c r="C613" s="222" t="s">
        <v>1176</v>
      </c>
      <c r="D613" s="222" t="s">
        <v>364</v>
      </c>
      <c r="E613" s="223">
        <v>1</v>
      </c>
      <c r="F613" s="223">
        <v>1</v>
      </c>
      <c r="G613" s="224">
        <v>80</v>
      </c>
      <c r="H613" s="222">
        <v>25</v>
      </c>
      <c r="I613" s="222">
        <v>4</v>
      </c>
      <c r="J613" s="222">
        <v>4200</v>
      </c>
      <c r="K613" s="222" t="s">
        <v>53</v>
      </c>
      <c r="L613" s="222" t="s">
        <v>1176</v>
      </c>
      <c r="M613" s="222" t="s">
        <v>197</v>
      </c>
      <c r="N613" s="90" t="s">
        <v>197</v>
      </c>
      <c r="O613" s="222"/>
      <c r="Q613" s="208" t="str">
        <f t="shared" si="9"/>
        <v>86/6Coal Other</v>
      </c>
      <c r="R613" s="204" t="s">
        <v>399</v>
      </c>
      <c r="S613" s="204" t="s">
        <v>364</v>
      </c>
      <c r="T613" s="205">
        <v>4.2877999999999998</v>
      </c>
      <c r="U613" s="205">
        <v>6.2851999999999997</v>
      </c>
      <c r="W613" s="252"/>
      <c r="X613" s="252"/>
      <c r="Y613" s="252"/>
      <c r="Z613" s="253"/>
      <c r="AA613" s="253"/>
      <c r="AB613" s="252"/>
      <c r="AC613" s="252"/>
      <c r="AD613" s="252"/>
      <c r="AE613" s="252"/>
      <c r="AF613" s="252"/>
      <c r="AG613" s="252"/>
      <c r="AH613" s="252"/>
      <c r="AI613" s="252"/>
      <c r="AJ613" s="252"/>
    </row>
    <row r="614" spans="2:36" ht="12.75" customHeight="1" x14ac:dyDescent="0.3">
      <c r="B614" s="222" t="s">
        <v>399</v>
      </c>
      <c r="C614" s="222" t="s">
        <v>1176</v>
      </c>
      <c r="D614" s="222" t="s">
        <v>345</v>
      </c>
      <c r="E614" s="223">
        <v>1</v>
      </c>
      <c r="F614" s="223">
        <v>1</v>
      </c>
      <c r="G614" s="224">
        <v>80</v>
      </c>
      <c r="H614" s="222">
        <v>29</v>
      </c>
      <c r="I614" s="222">
        <v>4</v>
      </c>
      <c r="J614" s="222">
        <v>4200</v>
      </c>
      <c r="K614" s="222" t="s">
        <v>53</v>
      </c>
      <c r="L614" s="222" t="s">
        <v>1176</v>
      </c>
      <c r="M614" s="222" t="s">
        <v>197</v>
      </c>
      <c r="N614" s="90" t="s">
        <v>197</v>
      </c>
      <c r="O614" s="222"/>
      <c r="Q614" s="208" t="str">
        <f t="shared" si="9"/>
        <v>86/6Construction Materials</v>
      </c>
      <c r="R614" s="204" t="s">
        <v>399</v>
      </c>
      <c r="S614" s="204" t="s">
        <v>345</v>
      </c>
      <c r="T614" s="205">
        <v>4.3467000000000002</v>
      </c>
      <c r="U614" s="205">
        <v>6.4741</v>
      </c>
      <c r="W614" s="252"/>
      <c r="X614" s="252"/>
      <c r="Y614" s="252"/>
      <c r="Z614" s="253"/>
      <c r="AA614" s="253"/>
      <c r="AB614" s="252"/>
      <c r="AC614" s="252"/>
      <c r="AD614" s="252"/>
      <c r="AE614" s="252"/>
      <c r="AF614" s="252"/>
      <c r="AG614" s="252"/>
      <c r="AH614" s="252"/>
      <c r="AI614" s="252"/>
      <c r="AJ614" s="252"/>
    </row>
    <row r="615" spans="2:36" ht="12.75" customHeight="1" x14ac:dyDescent="0.3">
      <c r="B615" s="222" t="s">
        <v>399</v>
      </c>
      <c r="C615" s="222" t="s">
        <v>1176</v>
      </c>
      <c r="D615" s="222" t="s">
        <v>355</v>
      </c>
      <c r="E615" s="223">
        <v>1</v>
      </c>
      <c r="F615" s="223">
        <v>1</v>
      </c>
      <c r="G615" s="224">
        <v>80</v>
      </c>
      <c r="H615" s="222">
        <v>25</v>
      </c>
      <c r="I615" s="222">
        <v>4</v>
      </c>
      <c r="J615" s="222">
        <v>4200</v>
      </c>
      <c r="K615" s="222" t="s">
        <v>53</v>
      </c>
      <c r="L615" s="222" t="s">
        <v>1176</v>
      </c>
      <c r="M615" s="222" t="s">
        <v>197</v>
      </c>
      <c r="N615" s="90" t="s">
        <v>197</v>
      </c>
      <c r="O615" s="222"/>
      <c r="Q615" s="208" t="str">
        <f t="shared" si="9"/>
        <v>86/6Domestic Automotive</v>
      </c>
      <c r="R615" s="204" t="s">
        <v>399</v>
      </c>
      <c r="S615" s="204" t="s">
        <v>355</v>
      </c>
      <c r="T615" s="205">
        <v>4.5046999999999997</v>
      </c>
      <c r="U615" s="205">
        <v>6.2851999999999997</v>
      </c>
      <c r="W615" s="252"/>
      <c r="X615" s="252"/>
      <c r="Y615" s="252"/>
      <c r="Z615" s="253"/>
      <c r="AA615" s="253"/>
      <c r="AB615" s="252"/>
      <c r="AC615" s="252"/>
      <c r="AD615" s="252"/>
      <c r="AE615" s="252"/>
      <c r="AF615" s="252"/>
      <c r="AG615" s="252"/>
      <c r="AH615" s="252"/>
      <c r="AI615" s="252"/>
      <c r="AJ615" s="252"/>
    </row>
    <row r="616" spans="2:36" ht="12.75" customHeight="1" x14ac:dyDescent="0.3">
      <c r="B616" s="222" t="s">
        <v>399</v>
      </c>
      <c r="C616" s="222" t="s">
        <v>1176</v>
      </c>
      <c r="D616" s="222" t="s">
        <v>351</v>
      </c>
      <c r="E616" s="223">
        <v>1028102</v>
      </c>
      <c r="F616" s="223">
        <v>85676.930000000008</v>
      </c>
      <c r="G616" s="224">
        <v>80</v>
      </c>
      <c r="H616" s="222">
        <v>33</v>
      </c>
      <c r="I616" s="222">
        <v>4</v>
      </c>
      <c r="J616" s="222">
        <v>4200</v>
      </c>
      <c r="K616" s="222" t="s">
        <v>53</v>
      </c>
      <c r="L616" s="222" t="s">
        <v>1176</v>
      </c>
      <c r="M616" s="222" t="s">
        <v>197</v>
      </c>
      <c r="N616" s="90" t="s">
        <v>197</v>
      </c>
      <c r="O616" s="222"/>
      <c r="Q616" s="208" t="str">
        <f t="shared" si="9"/>
        <v>86/6Domestic Intermodal</v>
      </c>
      <c r="R616" s="204" t="s">
        <v>399</v>
      </c>
      <c r="S616" s="204" t="s">
        <v>351</v>
      </c>
      <c r="T616" s="205">
        <v>4.6243999999999996</v>
      </c>
      <c r="U616" s="205">
        <v>6.6699000000000002</v>
      </c>
      <c r="W616" s="252"/>
      <c r="X616" s="252"/>
      <c r="Y616" s="252"/>
      <c r="Z616" s="253"/>
      <c r="AA616" s="253"/>
      <c r="AB616" s="252"/>
      <c r="AC616" s="252"/>
      <c r="AD616" s="252"/>
      <c r="AE616" s="252"/>
      <c r="AF616" s="252"/>
      <c r="AG616" s="252"/>
      <c r="AH616" s="252"/>
      <c r="AI616" s="252"/>
      <c r="AJ616" s="252"/>
    </row>
    <row r="617" spans="2:36" ht="12.75" customHeight="1" x14ac:dyDescent="0.3">
      <c r="B617" s="222" t="s">
        <v>399</v>
      </c>
      <c r="C617" s="222" t="s">
        <v>1176</v>
      </c>
      <c r="D617" s="222" t="s">
        <v>371</v>
      </c>
      <c r="E617" s="223">
        <v>1</v>
      </c>
      <c r="F617" s="223">
        <v>1</v>
      </c>
      <c r="G617" s="224">
        <v>80</v>
      </c>
      <c r="H617" s="222">
        <v>24</v>
      </c>
      <c r="I617" s="222">
        <v>4</v>
      </c>
      <c r="J617" s="222">
        <v>4200</v>
      </c>
      <c r="K617" s="222" t="s">
        <v>53</v>
      </c>
      <c r="L617" s="222" t="s">
        <v>1176</v>
      </c>
      <c r="M617" s="222" t="s">
        <v>197</v>
      </c>
      <c r="N617" s="90" t="s">
        <v>197</v>
      </c>
      <c r="O617" s="222"/>
      <c r="Q617" s="208" t="str">
        <f t="shared" si="9"/>
        <v>86/6Domestic Waste</v>
      </c>
      <c r="R617" s="204" t="s">
        <v>399</v>
      </c>
      <c r="S617" s="204" t="s">
        <v>371</v>
      </c>
      <c r="T617" s="205">
        <v>4.4523000000000001</v>
      </c>
      <c r="U617" s="205">
        <v>6.2390999999999996</v>
      </c>
      <c r="W617" s="252"/>
      <c r="X617" s="252"/>
      <c r="Y617" s="252"/>
      <c r="Z617" s="253"/>
      <c r="AA617" s="253"/>
      <c r="AB617" s="252"/>
      <c r="AC617" s="252"/>
      <c r="AD617" s="252"/>
      <c r="AE617" s="252"/>
      <c r="AF617" s="252"/>
      <c r="AG617" s="252"/>
      <c r="AH617" s="252"/>
      <c r="AI617" s="252"/>
      <c r="AJ617" s="252"/>
    </row>
    <row r="618" spans="2:36" ht="12.75" customHeight="1" x14ac:dyDescent="0.3">
      <c r="B618" s="222" t="s">
        <v>399</v>
      </c>
      <c r="C618" s="222" t="s">
        <v>1176</v>
      </c>
      <c r="D618" s="222" t="s">
        <v>356</v>
      </c>
      <c r="E618" s="223">
        <v>1</v>
      </c>
      <c r="F618" s="223">
        <v>1</v>
      </c>
      <c r="G618" s="224">
        <v>80</v>
      </c>
      <c r="H618" s="222">
        <v>27</v>
      </c>
      <c r="I618" s="222">
        <v>4</v>
      </c>
      <c r="J618" s="222">
        <v>4200</v>
      </c>
      <c r="K618" s="222" t="s">
        <v>53</v>
      </c>
      <c r="L618" s="222" t="s">
        <v>1176</v>
      </c>
      <c r="M618" s="222" t="s">
        <v>197</v>
      </c>
      <c r="N618" s="90" t="s">
        <v>197</v>
      </c>
      <c r="O618" s="222"/>
      <c r="Q618" s="208" t="str">
        <f t="shared" si="9"/>
        <v>86/6Enterprise</v>
      </c>
      <c r="R618" s="204" t="s">
        <v>399</v>
      </c>
      <c r="S618" s="204" t="s">
        <v>356</v>
      </c>
      <c r="T618" s="205">
        <v>4.4958999999999998</v>
      </c>
      <c r="U618" s="205">
        <v>6.3788</v>
      </c>
      <c r="W618" s="252"/>
      <c r="X618" s="252"/>
      <c r="Y618" s="252"/>
      <c r="Z618" s="253"/>
      <c r="AA618" s="253"/>
      <c r="AB618" s="252"/>
      <c r="AC618" s="252"/>
      <c r="AD618" s="252"/>
      <c r="AE618" s="252"/>
      <c r="AF618" s="252"/>
      <c r="AG618" s="252"/>
      <c r="AH618" s="252"/>
      <c r="AI618" s="252"/>
      <c r="AJ618" s="252"/>
    </row>
    <row r="619" spans="2:36" ht="12.75" customHeight="1" x14ac:dyDescent="0.3">
      <c r="B619" s="222" t="s">
        <v>399</v>
      </c>
      <c r="C619" s="222" t="s">
        <v>1176</v>
      </c>
      <c r="D619" s="222" t="s">
        <v>367</v>
      </c>
      <c r="E619" s="223">
        <v>1</v>
      </c>
      <c r="F619" s="223">
        <v>1</v>
      </c>
      <c r="G619" s="224">
        <v>80</v>
      </c>
      <c r="H619" s="222">
        <v>31</v>
      </c>
      <c r="I619" s="222">
        <v>4</v>
      </c>
      <c r="J619" s="222">
        <v>4200</v>
      </c>
      <c r="K619" s="222" t="s">
        <v>53</v>
      </c>
      <c r="L619" s="222" t="s">
        <v>1176</v>
      </c>
      <c r="M619" s="222" t="s">
        <v>197</v>
      </c>
      <c r="N619" s="90" t="s">
        <v>197</v>
      </c>
      <c r="O619" s="222"/>
      <c r="Q619" s="208" t="str">
        <f t="shared" si="9"/>
        <v>86/6European Automotive</v>
      </c>
      <c r="R619" s="204" t="s">
        <v>399</v>
      </c>
      <c r="S619" s="204" t="s">
        <v>367</v>
      </c>
      <c r="T619" s="205">
        <v>4.5937999999999999</v>
      </c>
      <c r="U619" s="205">
        <v>6.5711000000000004</v>
      </c>
      <c r="W619" s="252"/>
      <c r="X619" s="252"/>
      <c r="Y619" s="252"/>
      <c r="Z619" s="253"/>
      <c r="AA619" s="253"/>
      <c r="AB619" s="252"/>
      <c r="AC619" s="252"/>
      <c r="AD619" s="252"/>
      <c r="AE619" s="252"/>
      <c r="AF619" s="252"/>
      <c r="AG619" s="252"/>
      <c r="AH619" s="252"/>
      <c r="AI619" s="252"/>
      <c r="AJ619" s="252"/>
    </row>
    <row r="620" spans="2:36" ht="12.75" customHeight="1" x14ac:dyDescent="0.3">
      <c r="B620" s="222" t="s">
        <v>399</v>
      </c>
      <c r="C620" s="222" t="s">
        <v>1176</v>
      </c>
      <c r="D620" s="222" t="s">
        <v>372</v>
      </c>
      <c r="E620" s="223">
        <v>1</v>
      </c>
      <c r="F620" s="223">
        <v>1</v>
      </c>
      <c r="G620" s="224">
        <v>80</v>
      </c>
      <c r="H620" s="222">
        <v>31</v>
      </c>
      <c r="I620" s="222">
        <v>4</v>
      </c>
      <c r="J620" s="222">
        <v>4200</v>
      </c>
      <c r="K620" s="222" t="s">
        <v>53</v>
      </c>
      <c r="L620" s="222" t="s">
        <v>1176</v>
      </c>
      <c r="M620" s="222" t="s">
        <v>197</v>
      </c>
      <c r="N620" s="90" t="s">
        <v>197</v>
      </c>
      <c r="O620" s="222"/>
      <c r="Q620" s="208" t="str">
        <f t="shared" si="9"/>
        <v>86/6European Conventional</v>
      </c>
      <c r="R620" s="204" t="s">
        <v>399</v>
      </c>
      <c r="S620" s="204" t="s">
        <v>372</v>
      </c>
      <c r="T620" s="205">
        <v>4.5556999999999999</v>
      </c>
      <c r="U620" s="205">
        <v>6.5711000000000004</v>
      </c>
      <c r="W620" s="252"/>
      <c r="X620" s="252"/>
      <c r="Y620" s="252"/>
      <c r="Z620" s="253"/>
      <c r="AA620" s="253"/>
      <c r="AB620" s="252"/>
      <c r="AC620" s="252"/>
      <c r="AD620" s="252"/>
      <c r="AE620" s="252"/>
      <c r="AF620" s="252"/>
      <c r="AG620" s="252"/>
      <c r="AH620" s="252"/>
      <c r="AI620" s="252"/>
      <c r="AJ620" s="252"/>
    </row>
    <row r="621" spans="2:36" ht="12.75" customHeight="1" x14ac:dyDescent="0.3">
      <c r="B621" s="222" t="s">
        <v>399</v>
      </c>
      <c r="C621" s="222" t="s">
        <v>1176</v>
      </c>
      <c r="D621" s="222" t="s">
        <v>368</v>
      </c>
      <c r="E621" s="223">
        <v>1</v>
      </c>
      <c r="F621" s="223">
        <v>1</v>
      </c>
      <c r="G621" s="224">
        <v>80</v>
      </c>
      <c r="H621" s="222">
        <v>38</v>
      </c>
      <c r="I621" s="222">
        <v>4</v>
      </c>
      <c r="J621" s="222">
        <v>4200</v>
      </c>
      <c r="K621" s="222" t="s">
        <v>53</v>
      </c>
      <c r="L621" s="222" t="s">
        <v>1176</v>
      </c>
      <c r="M621" s="222" t="s">
        <v>197</v>
      </c>
      <c r="N621" s="90" t="s">
        <v>197</v>
      </c>
      <c r="O621" s="222"/>
      <c r="Q621" s="208" t="str">
        <f t="shared" si="9"/>
        <v>86/6European Intermodal</v>
      </c>
      <c r="R621" s="204" t="s">
        <v>399</v>
      </c>
      <c r="S621" s="204" t="s">
        <v>368</v>
      </c>
      <c r="T621" s="205">
        <v>4.7030000000000003</v>
      </c>
      <c r="U621" s="205">
        <v>6.9236000000000004</v>
      </c>
      <c r="AJ621" s="252"/>
    </row>
    <row r="622" spans="2:36" ht="12.75" customHeight="1" x14ac:dyDescent="0.3">
      <c r="B622" s="222" t="s">
        <v>399</v>
      </c>
      <c r="C622" s="222" t="s">
        <v>1176</v>
      </c>
      <c r="D622" s="222" t="s">
        <v>373</v>
      </c>
      <c r="E622" s="223">
        <v>1</v>
      </c>
      <c r="F622" s="223">
        <v>1</v>
      </c>
      <c r="G622" s="224">
        <v>80</v>
      </c>
      <c r="H622" s="222">
        <v>30</v>
      </c>
      <c r="I622" s="222">
        <v>4</v>
      </c>
      <c r="J622" s="222">
        <v>4200</v>
      </c>
      <c r="K622" s="222" t="s">
        <v>53</v>
      </c>
      <c r="L622" s="222" t="s">
        <v>1176</v>
      </c>
      <c r="M622" s="222" t="s">
        <v>197</v>
      </c>
      <c r="N622" s="90" t="s">
        <v>197</v>
      </c>
      <c r="O622" s="222"/>
      <c r="Q622" s="208" t="str">
        <f t="shared" si="9"/>
        <v>86/6General Merchandise</v>
      </c>
      <c r="R622" s="204" t="s">
        <v>399</v>
      </c>
      <c r="S622" s="204" t="s">
        <v>373</v>
      </c>
      <c r="T622" s="205">
        <v>4.5406000000000004</v>
      </c>
      <c r="U622" s="205">
        <v>6.5224000000000002</v>
      </c>
      <c r="AJ622" s="252"/>
    </row>
    <row r="623" spans="2:36" ht="12.75" customHeight="1" x14ac:dyDescent="0.3">
      <c r="B623" s="222" t="s">
        <v>399</v>
      </c>
      <c r="C623" s="222" t="s">
        <v>1176</v>
      </c>
      <c r="D623" s="222" t="s">
        <v>348</v>
      </c>
      <c r="E623" s="223">
        <v>1</v>
      </c>
      <c r="F623" s="223">
        <v>1</v>
      </c>
      <c r="G623" s="224">
        <v>80</v>
      </c>
      <c r="H623" s="222">
        <v>18</v>
      </c>
      <c r="I623" s="222">
        <v>4</v>
      </c>
      <c r="J623" s="222">
        <v>4200</v>
      </c>
      <c r="K623" s="222" t="s">
        <v>53</v>
      </c>
      <c r="L623" s="222" t="s">
        <v>1176</v>
      </c>
      <c r="M623" s="222" t="s">
        <v>197</v>
      </c>
      <c r="N623" s="90" t="s">
        <v>197</v>
      </c>
      <c r="O623" s="222"/>
      <c r="Q623" s="208" t="str">
        <f t="shared" si="9"/>
        <v>86/6Industrial Minerals</v>
      </c>
      <c r="R623" s="204" t="s">
        <v>399</v>
      </c>
      <c r="S623" s="204" t="s">
        <v>348</v>
      </c>
      <c r="T623" s="205">
        <v>4.1900000000000004</v>
      </c>
      <c r="U623" s="205">
        <v>5.9729000000000001</v>
      </c>
      <c r="AJ623" s="252"/>
    </row>
    <row r="624" spans="2:36" ht="12.75" customHeight="1" x14ac:dyDescent="0.3">
      <c r="B624" s="222" t="s">
        <v>399</v>
      </c>
      <c r="C624" s="222" t="s">
        <v>1176</v>
      </c>
      <c r="D624" s="222" t="s">
        <v>369</v>
      </c>
      <c r="E624" s="223">
        <v>1</v>
      </c>
      <c r="F624" s="223">
        <v>1</v>
      </c>
      <c r="G624" s="224">
        <v>80</v>
      </c>
      <c r="H624" s="222">
        <v>25</v>
      </c>
      <c r="I624" s="222">
        <v>4</v>
      </c>
      <c r="J624" s="222">
        <v>4200</v>
      </c>
      <c r="K624" s="222" t="s">
        <v>53</v>
      </c>
      <c r="L624" s="222" t="s">
        <v>1176</v>
      </c>
      <c r="M624" s="222" t="s">
        <v>197</v>
      </c>
      <c r="N624" s="90" t="s">
        <v>197</v>
      </c>
      <c r="O624" s="222"/>
      <c r="Q624" s="208" t="str">
        <f t="shared" si="9"/>
        <v>86/6Iron Ore</v>
      </c>
      <c r="R624" s="204" t="s">
        <v>399</v>
      </c>
      <c r="S624" s="204" t="s">
        <v>369</v>
      </c>
      <c r="T624" s="205">
        <v>4.2489999999999997</v>
      </c>
      <c r="U624" s="205">
        <v>6.2851999999999997</v>
      </c>
      <c r="AJ624" s="252"/>
    </row>
    <row r="625" spans="2:36" ht="12.75" customHeight="1" x14ac:dyDescent="0.3">
      <c r="B625" s="222" t="s">
        <v>399</v>
      </c>
      <c r="C625" s="222" t="s">
        <v>1176</v>
      </c>
      <c r="D625" s="222" t="s">
        <v>352</v>
      </c>
      <c r="E625" s="223">
        <v>1</v>
      </c>
      <c r="F625" s="223">
        <v>1</v>
      </c>
      <c r="G625" s="224">
        <v>80</v>
      </c>
      <c r="H625" s="222">
        <v>78</v>
      </c>
      <c r="I625" s="222">
        <v>4</v>
      </c>
      <c r="J625" s="222">
        <v>4200</v>
      </c>
      <c r="K625" s="222" t="s">
        <v>53</v>
      </c>
      <c r="L625" s="222" t="s">
        <v>1176</v>
      </c>
      <c r="M625" s="222" t="s">
        <v>197</v>
      </c>
      <c r="N625" s="90" t="s">
        <v>197</v>
      </c>
      <c r="O625" s="222"/>
      <c r="Q625" s="208" t="str">
        <f t="shared" si="9"/>
        <v>86/6Mail and Premium Logistics</v>
      </c>
      <c r="R625" s="204" t="s">
        <v>399</v>
      </c>
      <c r="S625" s="204" t="s">
        <v>352</v>
      </c>
      <c r="T625" s="205">
        <v>5.9287999999999998</v>
      </c>
      <c r="U625" s="205">
        <v>9.2568999999999999</v>
      </c>
      <c r="AJ625" s="252"/>
    </row>
    <row r="626" spans="2:36" ht="12.75" customHeight="1" x14ac:dyDescent="0.3">
      <c r="B626" s="222" t="s">
        <v>399</v>
      </c>
      <c r="C626" s="222" t="s">
        <v>1176</v>
      </c>
      <c r="D626" s="222" t="s">
        <v>343</v>
      </c>
      <c r="E626" s="223">
        <v>156</v>
      </c>
      <c r="F626" s="223">
        <v>13.104000000000001</v>
      </c>
      <c r="G626" s="224">
        <v>80</v>
      </c>
      <c r="H626" s="222">
        <v>25</v>
      </c>
      <c r="I626" s="222">
        <v>4</v>
      </c>
      <c r="J626" s="222">
        <v>4200</v>
      </c>
      <c r="K626" s="222" t="s">
        <v>53</v>
      </c>
      <c r="L626" s="222" t="s">
        <v>1176</v>
      </c>
      <c r="M626" s="222" t="s">
        <v>197</v>
      </c>
      <c r="N626" s="90" t="s">
        <v>197</v>
      </c>
      <c r="O626" s="222"/>
      <c r="Q626" s="208" t="str">
        <f t="shared" si="9"/>
        <v>86/6Other</v>
      </c>
      <c r="R626" s="204" t="s">
        <v>399</v>
      </c>
      <c r="S626" s="204" t="s">
        <v>343</v>
      </c>
      <c r="T626" s="205">
        <v>4.2877999999999998</v>
      </c>
      <c r="U626" s="205">
        <v>6.2851999999999997</v>
      </c>
      <c r="AJ626" s="252"/>
    </row>
    <row r="627" spans="2:36" ht="12.75" customHeight="1" x14ac:dyDescent="0.3">
      <c r="B627" s="222" t="s">
        <v>399</v>
      </c>
      <c r="C627" s="222" t="s">
        <v>1176</v>
      </c>
      <c r="D627" s="222" t="s">
        <v>359</v>
      </c>
      <c r="E627" s="223">
        <v>1</v>
      </c>
      <c r="F627" s="223">
        <v>1</v>
      </c>
      <c r="G627" s="224">
        <v>80</v>
      </c>
      <c r="H627" s="222">
        <v>23</v>
      </c>
      <c r="I627" s="222">
        <v>4</v>
      </c>
      <c r="J627" s="222">
        <v>4200</v>
      </c>
      <c r="K627" s="222" t="s">
        <v>53</v>
      </c>
      <c r="L627" s="222" t="s">
        <v>1176</v>
      </c>
      <c r="M627" s="222" t="s">
        <v>197</v>
      </c>
      <c r="N627" s="90" t="s">
        <v>197</v>
      </c>
      <c r="O627" s="222"/>
      <c r="Q627" s="208" t="str">
        <f t="shared" si="9"/>
        <v>86/6Petroleum</v>
      </c>
      <c r="R627" s="204" t="s">
        <v>399</v>
      </c>
      <c r="S627" s="204" t="s">
        <v>359</v>
      </c>
      <c r="T627" s="205">
        <v>4.2591000000000001</v>
      </c>
      <c r="U627" s="205">
        <v>6.1935000000000002</v>
      </c>
      <c r="AJ627" s="252"/>
    </row>
    <row r="628" spans="2:36" ht="12.75" customHeight="1" x14ac:dyDescent="0.3">
      <c r="B628" s="222" t="s">
        <v>399</v>
      </c>
      <c r="C628" s="222" t="s">
        <v>1176</v>
      </c>
      <c r="D628" s="222" t="s">
        <v>370</v>
      </c>
      <c r="E628" s="223">
        <v>1</v>
      </c>
      <c r="F628" s="223">
        <v>1</v>
      </c>
      <c r="G628" s="224">
        <v>80</v>
      </c>
      <c r="H628" s="222">
        <v>78</v>
      </c>
      <c r="I628" s="222">
        <v>4</v>
      </c>
      <c r="J628" s="222">
        <v>4200</v>
      </c>
      <c r="K628" s="222" t="s">
        <v>53</v>
      </c>
      <c r="L628" s="222" t="s">
        <v>1176</v>
      </c>
      <c r="M628" s="222" t="s">
        <v>197</v>
      </c>
      <c r="N628" s="90" t="s">
        <v>197</v>
      </c>
      <c r="O628" s="222"/>
      <c r="Q628" s="208" t="str">
        <f t="shared" si="9"/>
        <v>86/6Royal Mail</v>
      </c>
      <c r="R628" s="204" t="s">
        <v>399</v>
      </c>
      <c r="S628" s="204" t="s">
        <v>370</v>
      </c>
      <c r="T628" s="205">
        <v>5.9287999999999998</v>
      </c>
      <c r="U628" s="205">
        <v>9.2568999999999999</v>
      </c>
      <c r="AJ628" s="252"/>
    </row>
    <row r="629" spans="2:36" ht="12.75" customHeight="1" x14ac:dyDescent="0.3">
      <c r="B629" s="222" t="s">
        <v>399</v>
      </c>
      <c r="C629" s="222" t="s">
        <v>1176</v>
      </c>
      <c r="D629" s="222" t="s">
        <v>353</v>
      </c>
      <c r="E629" s="223">
        <v>1</v>
      </c>
      <c r="F629" s="223">
        <v>1</v>
      </c>
      <c r="G629" s="224">
        <v>80</v>
      </c>
      <c r="H629" s="222">
        <v>25</v>
      </c>
      <c r="I629" s="222">
        <v>4</v>
      </c>
      <c r="J629" s="222">
        <v>4200</v>
      </c>
      <c r="K629" s="222" t="s">
        <v>53</v>
      </c>
      <c r="L629" s="222" t="s">
        <v>1176</v>
      </c>
      <c r="M629" s="222" t="s">
        <v>197</v>
      </c>
      <c r="N629" s="90" t="s">
        <v>197</v>
      </c>
      <c r="O629" s="222"/>
      <c r="Q629" s="208" t="str">
        <f t="shared" si="9"/>
        <v>86/6Steel</v>
      </c>
      <c r="R629" s="204" t="s">
        <v>399</v>
      </c>
      <c r="S629" s="204" t="s">
        <v>353</v>
      </c>
      <c r="T629" s="205">
        <v>4.2877999999999998</v>
      </c>
      <c r="U629" s="205">
        <v>6.2851999999999997</v>
      </c>
      <c r="AJ629" s="252"/>
    </row>
    <row r="630" spans="2:36" ht="12.75" customHeight="1" x14ac:dyDescent="0.3">
      <c r="B630" s="225" t="s">
        <v>579</v>
      </c>
      <c r="C630" s="225" t="s">
        <v>1176</v>
      </c>
      <c r="D630" s="225" t="s">
        <v>350</v>
      </c>
      <c r="E630" s="227">
        <v>1</v>
      </c>
      <c r="F630" s="227">
        <v>1</v>
      </c>
      <c r="G630" s="226">
        <v>86</v>
      </c>
      <c r="H630" s="225">
        <v>16</v>
      </c>
      <c r="I630" s="225">
        <v>4</v>
      </c>
      <c r="J630" s="225">
        <v>2664</v>
      </c>
      <c r="K630" s="225" t="s">
        <v>502</v>
      </c>
      <c r="L630" s="225" t="s">
        <v>1176</v>
      </c>
      <c r="M630" s="225" t="s">
        <v>197</v>
      </c>
      <c r="N630" s="234" t="s">
        <v>197</v>
      </c>
      <c r="O630" s="225" t="s">
        <v>1179</v>
      </c>
      <c r="Q630" s="208" t="str">
        <f t="shared" si="9"/>
        <v>88/0Chemicals</v>
      </c>
      <c r="R630" s="204" t="s">
        <v>579</v>
      </c>
      <c r="S630" s="204" t="s">
        <v>350</v>
      </c>
      <c r="T630" s="205">
        <v>3.5977000000000001</v>
      </c>
      <c r="U630" s="205">
        <v>5.1173999999999999</v>
      </c>
      <c r="AJ630" s="252"/>
    </row>
    <row r="631" spans="2:36" ht="12.75" customHeight="1" x14ac:dyDescent="0.3">
      <c r="B631" s="225" t="s">
        <v>579</v>
      </c>
      <c r="C631" s="225" t="s">
        <v>1176</v>
      </c>
      <c r="D631" s="225" t="s">
        <v>345</v>
      </c>
      <c r="E631" s="227">
        <v>1</v>
      </c>
      <c r="F631" s="227">
        <v>1</v>
      </c>
      <c r="G631" s="226">
        <v>86</v>
      </c>
      <c r="H631" s="225">
        <v>29</v>
      </c>
      <c r="I631" s="225">
        <v>4</v>
      </c>
      <c r="J631" s="225">
        <v>2664</v>
      </c>
      <c r="K631" s="225" t="s">
        <v>502</v>
      </c>
      <c r="L631" s="225" t="s">
        <v>1176</v>
      </c>
      <c r="M631" s="225" t="s">
        <v>197</v>
      </c>
      <c r="N631" s="234" t="s">
        <v>197</v>
      </c>
      <c r="O631" s="225" t="s">
        <v>1179</v>
      </c>
      <c r="Q631" s="208" t="str">
        <f t="shared" si="9"/>
        <v>88/0Construction Materials</v>
      </c>
      <c r="R631" s="204" t="s">
        <v>579</v>
      </c>
      <c r="S631" s="204" t="s">
        <v>345</v>
      </c>
      <c r="T631" s="205">
        <v>3.75</v>
      </c>
      <c r="U631" s="205">
        <v>5.6228999999999996</v>
      </c>
      <c r="AJ631" s="252"/>
    </row>
    <row r="632" spans="2:36" ht="12.75" customHeight="1" x14ac:dyDescent="0.3">
      <c r="B632" s="225" t="s">
        <v>579</v>
      </c>
      <c r="C632" s="225" t="s">
        <v>1176</v>
      </c>
      <c r="D632" s="225" t="s">
        <v>351</v>
      </c>
      <c r="E632" s="227">
        <v>1</v>
      </c>
      <c r="F632" s="227">
        <v>1</v>
      </c>
      <c r="G632" s="226">
        <v>86</v>
      </c>
      <c r="H632" s="225">
        <v>33</v>
      </c>
      <c r="I632" s="225">
        <v>4</v>
      </c>
      <c r="J632" s="225">
        <v>2664</v>
      </c>
      <c r="K632" s="225" t="s">
        <v>502</v>
      </c>
      <c r="L632" s="225" t="s">
        <v>1176</v>
      </c>
      <c r="M632" s="225" t="s">
        <v>197</v>
      </c>
      <c r="N632" s="234" t="s">
        <v>197</v>
      </c>
      <c r="O632" s="225" t="s">
        <v>1179</v>
      </c>
      <c r="Q632" s="208" t="str">
        <f t="shared" si="9"/>
        <v>88/0Domestic Intermodal</v>
      </c>
      <c r="R632" s="204" t="s">
        <v>579</v>
      </c>
      <c r="S632" s="204" t="s">
        <v>351</v>
      </c>
      <c r="T632" s="205">
        <v>4.0319000000000003</v>
      </c>
      <c r="U632" s="205">
        <v>5.7976999999999999</v>
      </c>
      <c r="AJ632" s="252"/>
    </row>
    <row r="633" spans="2:36" ht="12.75" customHeight="1" x14ac:dyDescent="0.3">
      <c r="B633" s="225" t="s">
        <v>579</v>
      </c>
      <c r="C633" s="225" t="s">
        <v>1176</v>
      </c>
      <c r="D633" s="225" t="s">
        <v>343</v>
      </c>
      <c r="E633" s="227">
        <v>1639</v>
      </c>
      <c r="F633" s="227">
        <v>139.315</v>
      </c>
      <c r="G633" s="226">
        <v>86</v>
      </c>
      <c r="H633" s="225">
        <v>25</v>
      </c>
      <c r="I633" s="225">
        <v>4</v>
      </c>
      <c r="J633" s="225">
        <v>2664</v>
      </c>
      <c r="K633" s="225" t="s">
        <v>502</v>
      </c>
      <c r="L633" s="225" t="s">
        <v>1176</v>
      </c>
      <c r="M633" s="225" t="s">
        <v>197</v>
      </c>
      <c r="N633" s="234" t="s">
        <v>197</v>
      </c>
      <c r="O633" s="225" t="s">
        <v>1179</v>
      </c>
      <c r="Q633" s="208" t="str">
        <f t="shared" si="9"/>
        <v>88/0Other</v>
      </c>
      <c r="R633" s="204" t="s">
        <v>579</v>
      </c>
      <c r="S633" s="204" t="s">
        <v>343</v>
      </c>
      <c r="T633" s="205">
        <v>3.7002000000000002</v>
      </c>
      <c r="U633" s="205">
        <v>5.4565999999999999</v>
      </c>
      <c r="AJ633" s="252"/>
    </row>
    <row r="634" spans="2:36" ht="12.75" customHeight="1" x14ac:dyDescent="0.3">
      <c r="B634" s="222" t="s">
        <v>400</v>
      </c>
      <c r="C634" s="222" t="s">
        <v>1176</v>
      </c>
      <c r="D634" s="222" t="s">
        <v>347</v>
      </c>
      <c r="E634" s="223">
        <v>1</v>
      </c>
      <c r="F634" s="223">
        <v>1</v>
      </c>
      <c r="G634" s="224">
        <v>100</v>
      </c>
      <c r="H634" s="222">
        <v>24</v>
      </c>
      <c r="I634" s="222">
        <v>6</v>
      </c>
      <c r="J634" s="222">
        <v>3238</v>
      </c>
      <c r="K634" s="222" t="s">
        <v>54</v>
      </c>
      <c r="L634" s="222" t="s">
        <v>1176</v>
      </c>
      <c r="M634" s="222" t="s">
        <v>197</v>
      </c>
      <c r="N634" s="90" t="s">
        <v>197</v>
      </c>
      <c r="O634" s="222"/>
      <c r="Q634" s="208" t="str">
        <f t="shared" si="9"/>
        <v>89/5Coal ESI</v>
      </c>
      <c r="R634" s="204" t="s">
        <v>400</v>
      </c>
      <c r="S634" s="204" t="s">
        <v>347</v>
      </c>
      <c r="T634" s="205">
        <v>3.9859</v>
      </c>
      <c r="U634" s="205">
        <v>5.6468999999999996</v>
      </c>
      <c r="AJ634" s="252"/>
    </row>
    <row r="635" spans="2:36" ht="12.75" customHeight="1" x14ac:dyDescent="0.3">
      <c r="B635" s="222" t="s">
        <v>400</v>
      </c>
      <c r="C635" s="222" t="s">
        <v>1176</v>
      </c>
      <c r="D635" s="222" t="s">
        <v>353</v>
      </c>
      <c r="E635" s="223">
        <v>1</v>
      </c>
      <c r="F635" s="223">
        <v>1</v>
      </c>
      <c r="G635" s="224">
        <v>100</v>
      </c>
      <c r="H635" s="222">
        <v>25</v>
      </c>
      <c r="I635" s="222">
        <v>6</v>
      </c>
      <c r="J635" s="222">
        <v>3238</v>
      </c>
      <c r="K635" s="222" t="s">
        <v>54</v>
      </c>
      <c r="L635" s="222" t="s">
        <v>1176</v>
      </c>
      <c r="M635" s="222" t="s">
        <v>197</v>
      </c>
      <c r="N635" s="90" t="s">
        <v>197</v>
      </c>
      <c r="O635" s="222"/>
      <c r="Q635" s="208" t="str">
        <f t="shared" si="9"/>
        <v>89/5Steel</v>
      </c>
      <c r="R635" s="204" t="s">
        <v>400</v>
      </c>
      <c r="S635" s="204" t="s">
        <v>353</v>
      </c>
      <c r="T635" s="205">
        <v>4.0266000000000002</v>
      </c>
      <c r="U635" s="205">
        <v>5.6807999999999996</v>
      </c>
      <c r="AJ635" s="252"/>
    </row>
    <row r="636" spans="2:36" ht="12.75" customHeight="1" x14ac:dyDescent="0.3">
      <c r="B636" s="222" t="s">
        <v>326</v>
      </c>
      <c r="C636" s="222" t="s">
        <v>1176</v>
      </c>
      <c r="D636" s="222" t="s">
        <v>374</v>
      </c>
      <c r="E636" s="223">
        <v>1</v>
      </c>
      <c r="F636" s="223">
        <v>1</v>
      </c>
      <c r="G636" s="224">
        <v>84</v>
      </c>
      <c r="H636" s="222">
        <v>34</v>
      </c>
      <c r="I636" s="222">
        <v>4</v>
      </c>
      <c r="J636" s="222">
        <v>2700</v>
      </c>
      <c r="K636" s="222" t="s">
        <v>53</v>
      </c>
      <c r="L636" s="222" t="s">
        <v>1176</v>
      </c>
      <c r="M636" s="222" t="s">
        <v>197</v>
      </c>
      <c r="N636" s="90" t="s">
        <v>197</v>
      </c>
      <c r="O636" s="222"/>
      <c r="Q636" s="208" t="str">
        <f t="shared" si="9"/>
        <v>90/0Biomass</v>
      </c>
      <c r="R636" s="204" t="s">
        <v>326</v>
      </c>
      <c r="S636" s="204" t="s">
        <v>374</v>
      </c>
      <c r="T636" s="205">
        <v>4.3691000000000004</v>
      </c>
      <c r="U636" s="205">
        <v>6.7843999999999998</v>
      </c>
      <c r="AJ636" s="252"/>
    </row>
    <row r="637" spans="2:36" ht="12.75" customHeight="1" x14ac:dyDescent="0.3">
      <c r="B637" s="222" t="s">
        <v>326</v>
      </c>
      <c r="C637" s="222" t="s">
        <v>1176</v>
      </c>
      <c r="D637" s="222" t="s">
        <v>350</v>
      </c>
      <c r="E637" s="223">
        <v>1</v>
      </c>
      <c r="F637" s="223">
        <v>1</v>
      </c>
      <c r="G637" s="224">
        <v>84</v>
      </c>
      <c r="H637" s="222">
        <v>16</v>
      </c>
      <c r="I637" s="222">
        <v>4</v>
      </c>
      <c r="J637" s="222">
        <v>2700</v>
      </c>
      <c r="K637" s="222" t="s">
        <v>53</v>
      </c>
      <c r="L637" s="222" t="s">
        <v>1176</v>
      </c>
      <c r="M637" s="222" t="s">
        <v>197</v>
      </c>
      <c r="N637" s="90" t="s">
        <v>197</v>
      </c>
      <c r="O637" s="222"/>
      <c r="Q637" s="208" t="str">
        <f t="shared" si="9"/>
        <v>90/0Chemicals</v>
      </c>
      <c r="R637" s="204" t="s">
        <v>326</v>
      </c>
      <c r="S637" s="204" t="s">
        <v>350</v>
      </c>
      <c r="T637" s="205">
        <v>4.1574</v>
      </c>
      <c r="U637" s="205">
        <v>6.0831999999999997</v>
      </c>
      <c r="AJ637" s="252"/>
    </row>
    <row r="638" spans="2:36" ht="12.75" customHeight="1" x14ac:dyDescent="0.3">
      <c r="B638" s="222" t="s">
        <v>326</v>
      </c>
      <c r="C638" s="222" t="s">
        <v>1176</v>
      </c>
      <c r="D638" s="222" t="s">
        <v>347</v>
      </c>
      <c r="E638" s="223">
        <v>1</v>
      </c>
      <c r="F638" s="223">
        <v>1</v>
      </c>
      <c r="G638" s="224">
        <v>84</v>
      </c>
      <c r="H638" s="222">
        <v>24</v>
      </c>
      <c r="I638" s="222">
        <v>4</v>
      </c>
      <c r="J638" s="222">
        <v>2700</v>
      </c>
      <c r="K638" s="222" t="s">
        <v>53</v>
      </c>
      <c r="L638" s="222" t="s">
        <v>1176</v>
      </c>
      <c r="M638" s="222" t="s">
        <v>197</v>
      </c>
      <c r="N638" s="90" t="s">
        <v>197</v>
      </c>
      <c r="O638" s="222"/>
      <c r="Q638" s="208" t="str">
        <f t="shared" si="9"/>
        <v>90/0Coal ESI</v>
      </c>
      <c r="R638" s="204" t="s">
        <v>326</v>
      </c>
      <c r="S638" s="204" t="s">
        <v>347</v>
      </c>
      <c r="T638" s="205">
        <v>4.2060000000000004</v>
      </c>
      <c r="U638" s="205">
        <v>6.3731</v>
      </c>
      <c r="AJ638" s="252"/>
    </row>
    <row r="639" spans="2:36" ht="12.75" customHeight="1" x14ac:dyDescent="0.3">
      <c r="B639" s="222" t="s">
        <v>326</v>
      </c>
      <c r="C639" s="222" t="s">
        <v>1176</v>
      </c>
      <c r="D639" s="222" t="s">
        <v>364</v>
      </c>
      <c r="E639" s="223">
        <v>1</v>
      </c>
      <c r="F639" s="223">
        <v>1</v>
      </c>
      <c r="G639" s="224">
        <v>84</v>
      </c>
      <c r="H639" s="222">
        <v>25</v>
      </c>
      <c r="I639" s="222">
        <v>4</v>
      </c>
      <c r="J639" s="222">
        <v>2700</v>
      </c>
      <c r="K639" s="222" t="s">
        <v>53</v>
      </c>
      <c r="L639" s="222" t="s">
        <v>1176</v>
      </c>
      <c r="M639" s="222" t="s">
        <v>197</v>
      </c>
      <c r="N639" s="90" t="s">
        <v>197</v>
      </c>
      <c r="O639" s="222"/>
      <c r="Q639" s="208" t="str">
        <f t="shared" si="9"/>
        <v>90/0Coal Other</v>
      </c>
      <c r="R639" s="204" t="s">
        <v>326</v>
      </c>
      <c r="S639" s="204" t="s">
        <v>364</v>
      </c>
      <c r="T639" s="205">
        <v>4.2571000000000003</v>
      </c>
      <c r="U639" s="205">
        <v>6.4119000000000002</v>
      </c>
    </row>
    <row r="640" spans="2:36" ht="12.75" customHeight="1" x14ac:dyDescent="0.3">
      <c r="B640" s="222" t="s">
        <v>326</v>
      </c>
      <c r="C640" s="222" t="s">
        <v>1176</v>
      </c>
      <c r="D640" s="222" t="s">
        <v>345</v>
      </c>
      <c r="E640" s="223">
        <v>1063</v>
      </c>
      <c r="F640" s="223">
        <v>90.355000000000004</v>
      </c>
      <c r="G640" s="224">
        <v>84</v>
      </c>
      <c r="H640" s="222">
        <v>29</v>
      </c>
      <c r="I640" s="222">
        <v>4</v>
      </c>
      <c r="J640" s="222">
        <v>2700</v>
      </c>
      <c r="K640" s="222" t="s">
        <v>53</v>
      </c>
      <c r="L640" s="222" t="s">
        <v>1176</v>
      </c>
      <c r="M640" s="222" t="s">
        <v>197</v>
      </c>
      <c r="N640" s="90" t="s">
        <v>197</v>
      </c>
      <c r="O640" s="222"/>
      <c r="Q640" s="208" t="str">
        <f t="shared" si="9"/>
        <v>90/0Construction Materials</v>
      </c>
      <c r="R640" s="204" t="s">
        <v>326</v>
      </c>
      <c r="S640" s="204" t="s">
        <v>345</v>
      </c>
      <c r="T640" s="205">
        <v>4.3055000000000003</v>
      </c>
      <c r="U640" s="205">
        <v>6.5724999999999998</v>
      </c>
    </row>
    <row r="641" spans="2:21" ht="12.75" customHeight="1" x14ac:dyDescent="0.3">
      <c r="B641" s="222" t="s">
        <v>326</v>
      </c>
      <c r="C641" s="222" t="s">
        <v>1176</v>
      </c>
      <c r="D641" s="222" t="s">
        <v>355</v>
      </c>
      <c r="E641" s="223">
        <v>510</v>
      </c>
      <c r="F641" s="223">
        <v>43.35</v>
      </c>
      <c r="G641" s="224">
        <v>84</v>
      </c>
      <c r="H641" s="222">
        <v>25</v>
      </c>
      <c r="I641" s="222">
        <v>4</v>
      </c>
      <c r="J641" s="222">
        <v>2700</v>
      </c>
      <c r="K641" s="222" t="s">
        <v>53</v>
      </c>
      <c r="L641" s="222" t="s">
        <v>1176</v>
      </c>
      <c r="M641" s="222" t="s">
        <v>197</v>
      </c>
      <c r="N641" s="90" t="s">
        <v>197</v>
      </c>
      <c r="O641" s="222"/>
      <c r="Q641" s="208" t="str">
        <f t="shared" si="9"/>
        <v>90/0Domestic Automotive</v>
      </c>
      <c r="R641" s="204" t="s">
        <v>326</v>
      </c>
      <c r="S641" s="204" t="s">
        <v>355</v>
      </c>
      <c r="T641" s="205">
        <v>4.4781000000000004</v>
      </c>
      <c r="U641" s="205">
        <v>6.4119000000000002</v>
      </c>
    </row>
    <row r="642" spans="2:21" ht="12.75" customHeight="1" x14ac:dyDescent="0.3">
      <c r="B642" s="222" t="s">
        <v>326</v>
      </c>
      <c r="C642" s="222" t="s">
        <v>1176</v>
      </c>
      <c r="D642" s="222" t="s">
        <v>351</v>
      </c>
      <c r="E642" s="223">
        <v>645274</v>
      </c>
      <c r="F642" s="223">
        <v>54847.41</v>
      </c>
      <c r="G642" s="224">
        <v>84</v>
      </c>
      <c r="H642" s="222">
        <v>33</v>
      </c>
      <c r="I642" s="222">
        <v>4</v>
      </c>
      <c r="J642" s="222">
        <v>2700</v>
      </c>
      <c r="K642" s="222" t="s">
        <v>53</v>
      </c>
      <c r="L642" s="222" t="s">
        <v>1176</v>
      </c>
      <c r="M642" s="222" t="s">
        <v>197</v>
      </c>
      <c r="N642" s="90" t="s">
        <v>197</v>
      </c>
      <c r="O642" s="222"/>
      <c r="Q642" s="208" t="str">
        <f t="shared" si="9"/>
        <v>90/0Domestic Intermodal</v>
      </c>
      <c r="R642" s="204" t="s">
        <v>326</v>
      </c>
      <c r="S642" s="204" t="s">
        <v>351</v>
      </c>
      <c r="T642" s="205">
        <v>4.5770999999999997</v>
      </c>
      <c r="U642" s="205">
        <v>6.7411000000000003</v>
      </c>
    </row>
    <row r="643" spans="2:21" ht="12.75" customHeight="1" x14ac:dyDescent="0.3">
      <c r="B643" s="222" t="s">
        <v>326</v>
      </c>
      <c r="C643" s="222" t="s">
        <v>1176</v>
      </c>
      <c r="D643" s="222" t="s">
        <v>371</v>
      </c>
      <c r="E643" s="223">
        <v>1</v>
      </c>
      <c r="F643" s="223">
        <v>1</v>
      </c>
      <c r="G643" s="224">
        <v>84</v>
      </c>
      <c r="H643" s="222">
        <v>24</v>
      </c>
      <c r="I643" s="222">
        <v>4</v>
      </c>
      <c r="J643" s="222">
        <v>2700</v>
      </c>
      <c r="K643" s="222" t="s">
        <v>53</v>
      </c>
      <c r="L643" s="222" t="s">
        <v>1176</v>
      </c>
      <c r="M643" s="222" t="s">
        <v>197</v>
      </c>
      <c r="N643" s="90" t="s">
        <v>197</v>
      </c>
      <c r="O643" s="222"/>
      <c r="Q643" s="208" t="str">
        <f t="shared" si="9"/>
        <v>90/0Domestic Waste</v>
      </c>
      <c r="R643" s="204" t="s">
        <v>326</v>
      </c>
      <c r="S643" s="204" t="s">
        <v>371</v>
      </c>
      <c r="T643" s="205">
        <v>4.4276</v>
      </c>
      <c r="U643" s="205">
        <v>6.3731</v>
      </c>
    </row>
    <row r="644" spans="2:21" ht="12.75" customHeight="1" x14ac:dyDescent="0.3">
      <c r="B644" s="222" t="s">
        <v>326</v>
      </c>
      <c r="C644" s="222" t="s">
        <v>1176</v>
      </c>
      <c r="D644" s="222" t="s">
        <v>356</v>
      </c>
      <c r="E644" s="223">
        <v>228424</v>
      </c>
      <c r="F644" s="223">
        <v>19415.887000000002</v>
      </c>
      <c r="G644" s="224">
        <v>84</v>
      </c>
      <c r="H644" s="222">
        <v>27</v>
      </c>
      <c r="I644" s="222">
        <v>4</v>
      </c>
      <c r="J644" s="222">
        <v>2700</v>
      </c>
      <c r="K644" s="222" t="s">
        <v>53</v>
      </c>
      <c r="L644" s="222" t="s">
        <v>1176</v>
      </c>
      <c r="M644" s="222" t="s">
        <v>197</v>
      </c>
      <c r="N644" s="90" t="s">
        <v>197</v>
      </c>
      <c r="O644" s="222"/>
      <c r="Q644" s="208" t="str">
        <f t="shared" si="9"/>
        <v>90/0Enterprise</v>
      </c>
      <c r="R644" s="204" t="s">
        <v>326</v>
      </c>
      <c r="S644" s="204" t="s">
        <v>356</v>
      </c>
      <c r="T644" s="205">
        <v>4.4631999999999996</v>
      </c>
      <c r="U644" s="205">
        <v>6.4912000000000001</v>
      </c>
    </row>
    <row r="645" spans="2:21" ht="12.75" customHeight="1" x14ac:dyDescent="0.3">
      <c r="B645" s="222" t="s">
        <v>326</v>
      </c>
      <c r="C645" s="222" t="s">
        <v>1176</v>
      </c>
      <c r="D645" s="222" t="s">
        <v>367</v>
      </c>
      <c r="E645" s="223">
        <v>1</v>
      </c>
      <c r="F645" s="223">
        <v>1</v>
      </c>
      <c r="G645" s="224">
        <v>84</v>
      </c>
      <c r="H645" s="222">
        <v>31</v>
      </c>
      <c r="I645" s="222">
        <v>4</v>
      </c>
      <c r="J645" s="222">
        <v>2700</v>
      </c>
      <c r="K645" s="222" t="s">
        <v>53</v>
      </c>
      <c r="L645" s="222" t="s">
        <v>1176</v>
      </c>
      <c r="M645" s="222" t="s">
        <v>197</v>
      </c>
      <c r="N645" s="90" t="s">
        <v>197</v>
      </c>
      <c r="O645" s="222"/>
      <c r="Q645" s="208" t="str">
        <f t="shared" ref="Q645:Q708" si="10">R645&amp;S645</f>
        <v>90/0European Automotive</v>
      </c>
      <c r="R645" s="204" t="s">
        <v>326</v>
      </c>
      <c r="S645" s="204" t="s">
        <v>367</v>
      </c>
      <c r="T645" s="205">
        <v>4.5515999999999996</v>
      </c>
      <c r="U645" s="205">
        <v>6.6558000000000002</v>
      </c>
    </row>
    <row r="646" spans="2:21" ht="12.75" customHeight="1" x14ac:dyDescent="0.3">
      <c r="B646" s="222" t="s">
        <v>326</v>
      </c>
      <c r="C646" s="222" t="s">
        <v>1176</v>
      </c>
      <c r="D646" s="222" t="s">
        <v>372</v>
      </c>
      <c r="E646" s="223">
        <v>21324</v>
      </c>
      <c r="F646" s="223">
        <v>1812.54</v>
      </c>
      <c r="G646" s="224">
        <v>84</v>
      </c>
      <c r="H646" s="222">
        <v>31</v>
      </c>
      <c r="I646" s="222">
        <v>4</v>
      </c>
      <c r="J646" s="222">
        <v>2700</v>
      </c>
      <c r="K646" s="222" t="s">
        <v>53</v>
      </c>
      <c r="L646" s="222" t="s">
        <v>1176</v>
      </c>
      <c r="M646" s="222" t="s">
        <v>197</v>
      </c>
      <c r="N646" s="90" t="s">
        <v>197</v>
      </c>
      <c r="O646" s="222"/>
      <c r="Q646" s="208" t="str">
        <f t="shared" si="10"/>
        <v>90/0European Conventional</v>
      </c>
      <c r="R646" s="204" t="s">
        <v>326</v>
      </c>
      <c r="S646" s="204" t="s">
        <v>372</v>
      </c>
      <c r="T646" s="205">
        <v>4.5126999999999997</v>
      </c>
      <c r="U646" s="205">
        <v>6.6558000000000002</v>
      </c>
    </row>
    <row r="647" spans="2:21" ht="12.75" customHeight="1" x14ac:dyDescent="0.3">
      <c r="B647" s="222" t="s">
        <v>326</v>
      </c>
      <c r="C647" s="222" t="s">
        <v>1176</v>
      </c>
      <c r="D647" s="222" t="s">
        <v>368</v>
      </c>
      <c r="E647" s="223">
        <v>1</v>
      </c>
      <c r="F647" s="223">
        <v>1</v>
      </c>
      <c r="G647" s="224">
        <v>84</v>
      </c>
      <c r="H647" s="222">
        <v>38</v>
      </c>
      <c r="I647" s="222">
        <v>4</v>
      </c>
      <c r="J647" s="222">
        <v>2700</v>
      </c>
      <c r="K647" s="222" t="s">
        <v>53</v>
      </c>
      <c r="L647" s="222" t="s">
        <v>1176</v>
      </c>
      <c r="M647" s="222" t="s">
        <v>197</v>
      </c>
      <c r="N647" s="90" t="s">
        <v>197</v>
      </c>
      <c r="O647" s="222"/>
      <c r="Q647" s="208" t="str">
        <f t="shared" si="10"/>
        <v>90/0European Intermodal</v>
      </c>
      <c r="R647" s="204" t="s">
        <v>326</v>
      </c>
      <c r="S647" s="204" t="s">
        <v>368</v>
      </c>
      <c r="T647" s="205">
        <v>4.6435000000000004</v>
      </c>
      <c r="U647" s="205">
        <v>6.9622000000000002</v>
      </c>
    </row>
    <row r="648" spans="2:21" ht="12.75" customHeight="1" x14ac:dyDescent="0.3">
      <c r="B648" s="222" t="s">
        <v>326</v>
      </c>
      <c r="C648" s="222" t="s">
        <v>1176</v>
      </c>
      <c r="D648" s="222" t="s">
        <v>373</v>
      </c>
      <c r="E648" s="223">
        <v>1</v>
      </c>
      <c r="F648" s="223">
        <v>1</v>
      </c>
      <c r="G648" s="224">
        <v>84</v>
      </c>
      <c r="H648" s="222">
        <v>30</v>
      </c>
      <c r="I648" s="222">
        <v>4</v>
      </c>
      <c r="J648" s="222">
        <v>2700</v>
      </c>
      <c r="K648" s="222" t="s">
        <v>53</v>
      </c>
      <c r="L648" s="222" t="s">
        <v>1176</v>
      </c>
      <c r="M648" s="222" t="s">
        <v>197</v>
      </c>
      <c r="N648" s="90" t="s">
        <v>197</v>
      </c>
      <c r="O648" s="222"/>
      <c r="Q648" s="208" t="str">
        <f t="shared" si="10"/>
        <v>90/0General Merchandise</v>
      </c>
      <c r="R648" s="204" t="s">
        <v>326</v>
      </c>
      <c r="S648" s="204" t="s">
        <v>373</v>
      </c>
      <c r="T648" s="205">
        <v>4.5002000000000004</v>
      </c>
      <c r="U648" s="205">
        <v>6.6139000000000001</v>
      </c>
    </row>
    <row r="649" spans="2:21" ht="12.75" customHeight="1" x14ac:dyDescent="0.3">
      <c r="B649" s="222" t="s">
        <v>326</v>
      </c>
      <c r="C649" s="222" t="s">
        <v>1176</v>
      </c>
      <c r="D649" s="222" t="s">
        <v>348</v>
      </c>
      <c r="E649" s="223">
        <v>1</v>
      </c>
      <c r="F649" s="223">
        <v>1</v>
      </c>
      <c r="G649" s="224">
        <v>84</v>
      </c>
      <c r="H649" s="222">
        <v>18</v>
      </c>
      <c r="I649" s="222">
        <v>4</v>
      </c>
      <c r="J649" s="222">
        <v>2700</v>
      </c>
      <c r="K649" s="222" t="s">
        <v>53</v>
      </c>
      <c r="L649" s="222" t="s">
        <v>1176</v>
      </c>
      <c r="M649" s="222" t="s">
        <v>197</v>
      </c>
      <c r="N649" s="90" t="s">
        <v>197</v>
      </c>
      <c r="O649" s="222"/>
      <c r="Q649" s="208" t="str">
        <f t="shared" si="10"/>
        <v>90/0Industrial Minerals</v>
      </c>
      <c r="R649" s="204" t="s">
        <v>326</v>
      </c>
      <c r="S649" s="204" t="s">
        <v>348</v>
      </c>
      <c r="T649" s="205">
        <v>4.1783000000000001</v>
      </c>
      <c r="U649" s="205">
        <v>6.1520000000000001</v>
      </c>
    </row>
    <row r="650" spans="2:21" ht="12.75" customHeight="1" x14ac:dyDescent="0.3">
      <c r="B650" s="222" t="s">
        <v>326</v>
      </c>
      <c r="C650" s="222" t="s">
        <v>1176</v>
      </c>
      <c r="D650" s="222" t="s">
        <v>369</v>
      </c>
      <c r="E650" s="223">
        <v>1</v>
      </c>
      <c r="F650" s="223">
        <v>1</v>
      </c>
      <c r="G650" s="224">
        <v>84</v>
      </c>
      <c r="H650" s="222">
        <v>25</v>
      </c>
      <c r="I650" s="222">
        <v>4</v>
      </c>
      <c r="J650" s="222">
        <v>2700</v>
      </c>
      <c r="K650" s="222" t="s">
        <v>53</v>
      </c>
      <c r="L650" s="222" t="s">
        <v>1176</v>
      </c>
      <c r="M650" s="222" t="s">
        <v>197</v>
      </c>
      <c r="N650" s="90" t="s">
        <v>197</v>
      </c>
      <c r="O650" s="222"/>
      <c r="Q650" s="208" t="str">
        <f t="shared" si="10"/>
        <v>90/0Iron Ore</v>
      </c>
      <c r="R650" s="204" t="s">
        <v>326</v>
      </c>
      <c r="S650" s="204" t="s">
        <v>369</v>
      </c>
      <c r="T650" s="205">
        <v>4.2176999999999998</v>
      </c>
      <c r="U650" s="205">
        <v>6.4119000000000002</v>
      </c>
    </row>
    <row r="651" spans="2:21" ht="12.75" customHeight="1" x14ac:dyDescent="0.3">
      <c r="B651" s="222" t="s">
        <v>326</v>
      </c>
      <c r="C651" s="222" t="s">
        <v>1176</v>
      </c>
      <c r="D651" s="222" t="s">
        <v>352</v>
      </c>
      <c r="E651" s="223">
        <v>1</v>
      </c>
      <c r="F651" s="223">
        <v>1</v>
      </c>
      <c r="G651" s="224">
        <v>84</v>
      </c>
      <c r="H651" s="222">
        <v>78</v>
      </c>
      <c r="I651" s="222">
        <v>4</v>
      </c>
      <c r="J651" s="222">
        <v>2700</v>
      </c>
      <c r="K651" s="222" t="s">
        <v>53</v>
      </c>
      <c r="L651" s="222" t="s">
        <v>1176</v>
      </c>
      <c r="M651" s="222" t="s">
        <v>197</v>
      </c>
      <c r="N651" s="90" t="s">
        <v>197</v>
      </c>
      <c r="O651" s="222"/>
      <c r="Q651" s="208" t="str">
        <f t="shared" si="10"/>
        <v>90/0Mail and Premium Logistics</v>
      </c>
      <c r="R651" s="204" t="s">
        <v>326</v>
      </c>
      <c r="S651" s="204" t="s">
        <v>352</v>
      </c>
      <c r="T651" s="205">
        <v>5.8018000000000001</v>
      </c>
      <c r="U651" s="205">
        <v>9.0824999999999996</v>
      </c>
    </row>
    <row r="652" spans="2:21" ht="12.75" customHeight="1" x14ac:dyDescent="0.3">
      <c r="B652" s="222" t="s">
        <v>326</v>
      </c>
      <c r="C652" s="222" t="s">
        <v>1176</v>
      </c>
      <c r="D652" s="222" t="s">
        <v>343</v>
      </c>
      <c r="E652" s="223">
        <v>29985</v>
      </c>
      <c r="F652" s="223">
        <v>2548.04</v>
      </c>
      <c r="G652" s="224">
        <v>84</v>
      </c>
      <c r="H652" s="222">
        <v>25</v>
      </c>
      <c r="I652" s="222">
        <v>4</v>
      </c>
      <c r="J652" s="222">
        <v>2700</v>
      </c>
      <c r="K652" s="222" t="s">
        <v>53</v>
      </c>
      <c r="L652" s="222" t="s">
        <v>1176</v>
      </c>
      <c r="M652" s="222" t="s">
        <v>197</v>
      </c>
      <c r="N652" s="90" t="s">
        <v>197</v>
      </c>
      <c r="O652" s="222"/>
      <c r="Q652" s="208" t="str">
        <f t="shared" si="10"/>
        <v>90/0Other</v>
      </c>
      <c r="R652" s="204" t="s">
        <v>326</v>
      </c>
      <c r="S652" s="204" t="s">
        <v>343</v>
      </c>
      <c r="T652" s="205">
        <v>4.2571000000000003</v>
      </c>
      <c r="U652" s="205">
        <v>6.4119000000000002</v>
      </c>
    </row>
    <row r="653" spans="2:21" ht="12.75" customHeight="1" x14ac:dyDescent="0.3">
      <c r="B653" s="222" t="s">
        <v>326</v>
      </c>
      <c r="C653" s="222" t="s">
        <v>1176</v>
      </c>
      <c r="D653" s="222" t="s">
        <v>359</v>
      </c>
      <c r="E653" s="223">
        <v>1</v>
      </c>
      <c r="F653" s="223">
        <v>1</v>
      </c>
      <c r="G653" s="224">
        <v>84</v>
      </c>
      <c r="H653" s="222">
        <v>23</v>
      </c>
      <c r="I653" s="222">
        <v>4</v>
      </c>
      <c r="J653" s="222">
        <v>2700</v>
      </c>
      <c r="K653" s="222" t="s">
        <v>53</v>
      </c>
      <c r="L653" s="222" t="s">
        <v>1176</v>
      </c>
      <c r="M653" s="222" t="s">
        <v>197</v>
      </c>
      <c r="N653" s="90" t="s">
        <v>197</v>
      </c>
      <c r="O653" s="222"/>
      <c r="Q653" s="208" t="str">
        <f t="shared" si="10"/>
        <v>90/0Petroleum</v>
      </c>
      <c r="R653" s="204" t="s">
        <v>326</v>
      </c>
      <c r="S653" s="204" t="s">
        <v>359</v>
      </c>
      <c r="T653" s="205">
        <v>4.2337999999999996</v>
      </c>
      <c r="U653" s="205">
        <v>6.3348000000000004</v>
      </c>
    </row>
    <row r="654" spans="2:21" ht="12.75" customHeight="1" x14ac:dyDescent="0.3">
      <c r="B654" s="222" t="s">
        <v>326</v>
      </c>
      <c r="C654" s="222" t="s">
        <v>1176</v>
      </c>
      <c r="D654" s="222" t="s">
        <v>370</v>
      </c>
      <c r="E654" s="223">
        <v>13553</v>
      </c>
      <c r="F654" s="223">
        <v>1152.0050000000001</v>
      </c>
      <c r="G654" s="224">
        <v>84</v>
      </c>
      <c r="H654" s="222">
        <v>78</v>
      </c>
      <c r="I654" s="222">
        <v>4</v>
      </c>
      <c r="J654" s="222">
        <v>2700</v>
      </c>
      <c r="K654" s="222" t="s">
        <v>53</v>
      </c>
      <c r="L654" s="222" t="s">
        <v>1176</v>
      </c>
      <c r="M654" s="222" t="s">
        <v>197</v>
      </c>
      <c r="N654" s="90" t="s">
        <v>197</v>
      </c>
      <c r="O654" s="222"/>
      <c r="Q654" s="208" t="str">
        <f t="shared" si="10"/>
        <v>90/0Royal Mail</v>
      </c>
      <c r="R654" s="204" t="s">
        <v>326</v>
      </c>
      <c r="S654" s="204" t="s">
        <v>370</v>
      </c>
      <c r="T654" s="205">
        <v>5.8018000000000001</v>
      </c>
      <c r="U654" s="205">
        <v>9.0824999999999996</v>
      </c>
    </row>
    <row r="655" spans="2:21" ht="12.75" customHeight="1" x14ac:dyDescent="0.3">
      <c r="B655" s="222" t="s">
        <v>326</v>
      </c>
      <c r="C655" s="222" t="s">
        <v>1176</v>
      </c>
      <c r="D655" s="222" t="s">
        <v>353</v>
      </c>
      <c r="E655" s="223">
        <v>1</v>
      </c>
      <c r="F655" s="223">
        <v>1</v>
      </c>
      <c r="G655" s="224">
        <v>84</v>
      </c>
      <c r="H655" s="222">
        <v>25</v>
      </c>
      <c r="I655" s="222">
        <v>4</v>
      </c>
      <c r="J655" s="222">
        <v>2700</v>
      </c>
      <c r="K655" s="222" t="s">
        <v>53</v>
      </c>
      <c r="L655" s="222" t="s">
        <v>1176</v>
      </c>
      <c r="M655" s="222" t="s">
        <v>197</v>
      </c>
      <c r="N655" s="90" t="s">
        <v>197</v>
      </c>
      <c r="O655" s="222"/>
      <c r="Q655" s="208" t="str">
        <f t="shared" si="10"/>
        <v>90/0Steel</v>
      </c>
      <c r="R655" s="204" t="s">
        <v>326</v>
      </c>
      <c r="S655" s="204" t="s">
        <v>353</v>
      </c>
      <c r="T655" s="205">
        <v>4.2571000000000003</v>
      </c>
      <c r="U655" s="205">
        <v>6.4119000000000002</v>
      </c>
    </row>
    <row r="656" spans="2:21" ht="12.75" customHeight="1" x14ac:dyDescent="0.3">
      <c r="B656" s="222" t="s">
        <v>401</v>
      </c>
      <c r="C656" s="222" t="s">
        <v>1176</v>
      </c>
      <c r="D656" s="222" t="s">
        <v>374</v>
      </c>
      <c r="E656" s="223">
        <v>1</v>
      </c>
      <c r="F656" s="223">
        <v>1</v>
      </c>
      <c r="G656" s="224">
        <v>126</v>
      </c>
      <c r="H656" s="222">
        <v>34</v>
      </c>
      <c r="I656" s="222">
        <v>6</v>
      </c>
      <c r="J656" s="222">
        <v>3200</v>
      </c>
      <c r="K656" s="222" t="s">
        <v>54</v>
      </c>
      <c r="L656" s="222" t="s">
        <v>1176</v>
      </c>
      <c r="M656" s="222" t="s">
        <v>197</v>
      </c>
      <c r="N656" s="90" t="s">
        <v>197</v>
      </c>
      <c r="O656" s="222"/>
      <c r="Q656" s="208" t="str">
        <f t="shared" si="10"/>
        <v>92/0Biomass</v>
      </c>
      <c r="R656" s="204" t="s">
        <v>401</v>
      </c>
      <c r="S656" s="204" t="s">
        <v>374</v>
      </c>
      <c r="T656" s="205">
        <v>4.3349000000000002</v>
      </c>
      <c r="U656" s="205">
        <v>6.6022999999999996</v>
      </c>
    </row>
    <row r="657" spans="2:21" ht="12.75" customHeight="1" x14ac:dyDescent="0.3">
      <c r="B657" s="222" t="s">
        <v>401</v>
      </c>
      <c r="C657" s="222" t="s">
        <v>1176</v>
      </c>
      <c r="D657" s="222" t="s">
        <v>350</v>
      </c>
      <c r="E657" s="223">
        <v>1</v>
      </c>
      <c r="F657" s="223">
        <v>1</v>
      </c>
      <c r="G657" s="224">
        <v>126</v>
      </c>
      <c r="H657" s="222">
        <v>16</v>
      </c>
      <c r="I657" s="222">
        <v>6</v>
      </c>
      <c r="J657" s="222">
        <v>3200</v>
      </c>
      <c r="K657" s="222" t="s">
        <v>54</v>
      </c>
      <c r="L657" s="222" t="s">
        <v>1176</v>
      </c>
      <c r="M657" s="222" t="s">
        <v>197</v>
      </c>
      <c r="N657" s="90" t="s">
        <v>197</v>
      </c>
      <c r="O657" s="222"/>
      <c r="Q657" s="208" t="str">
        <f t="shared" si="10"/>
        <v>92/0Chemicals</v>
      </c>
      <c r="R657" s="204" t="s">
        <v>401</v>
      </c>
      <c r="S657" s="204" t="s">
        <v>350</v>
      </c>
      <c r="T657" s="205">
        <v>4.1035000000000004</v>
      </c>
      <c r="U657" s="205">
        <v>5.8437000000000001</v>
      </c>
    </row>
    <row r="658" spans="2:21" ht="12.75" customHeight="1" x14ac:dyDescent="0.3">
      <c r="B658" s="222" t="s">
        <v>401</v>
      </c>
      <c r="C658" s="222" t="s">
        <v>1176</v>
      </c>
      <c r="D658" s="222" t="s">
        <v>347</v>
      </c>
      <c r="E658" s="223">
        <v>294</v>
      </c>
      <c r="F658" s="223">
        <v>37.044000000000004</v>
      </c>
      <c r="G658" s="224">
        <v>126</v>
      </c>
      <c r="H658" s="222">
        <v>24</v>
      </c>
      <c r="I658" s="222">
        <v>6</v>
      </c>
      <c r="J658" s="222">
        <v>3200</v>
      </c>
      <c r="K658" s="222" t="s">
        <v>54</v>
      </c>
      <c r="L658" s="222" t="s">
        <v>1176</v>
      </c>
      <c r="M658" s="222" t="s">
        <v>197</v>
      </c>
      <c r="N658" s="90" t="s">
        <v>197</v>
      </c>
      <c r="O658" s="222"/>
      <c r="Q658" s="208" t="str">
        <f t="shared" si="10"/>
        <v>92/0Coal ESI</v>
      </c>
      <c r="R658" s="204" t="s">
        <v>401</v>
      </c>
      <c r="S658" s="204" t="s">
        <v>347</v>
      </c>
      <c r="T658" s="205">
        <v>4.16</v>
      </c>
      <c r="U658" s="205">
        <v>6.1590999999999996</v>
      </c>
    </row>
    <row r="659" spans="2:21" ht="12.75" customHeight="1" x14ac:dyDescent="0.3">
      <c r="B659" s="222" t="s">
        <v>401</v>
      </c>
      <c r="C659" s="222" t="s">
        <v>1176</v>
      </c>
      <c r="D659" s="222" t="s">
        <v>364</v>
      </c>
      <c r="E659" s="223">
        <v>1</v>
      </c>
      <c r="F659" s="223">
        <v>1</v>
      </c>
      <c r="G659" s="224">
        <v>126</v>
      </c>
      <c r="H659" s="222">
        <v>25</v>
      </c>
      <c r="I659" s="222">
        <v>6</v>
      </c>
      <c r="J659" s="222">
        <v>3200</v>
      </c>
      <c r="K659" s="222" t="s">
        <v>54</v>
      </c>
      <c r="L659" s="222" t="s">
        <v>1176</v>
      </c>
      <c r="M659" s="222" t="s">
        <v>197</v>
      </c>
      <c r="N659" s="90" t="s">
        <v>197</v>
      </c>
      <c r="O659" s="222"/>
      <c r="Q659" s="208" t="str">
        <f t="shared" si="10"/>
        <v>92/0Coal Other</v>
      </c>
      <c r="R659" s="204" t="s">
        <v>401</v>
      </c>
      <c r="S659" s="204" t="s">
        <v>364</v>
      </c>
      <c r="T659" s="205">
        <v>4.2130000000000001</v>
      </c>
      <c r="U659" s="205">
        <v>6.2012</v>
      </c>
    </row>
    <row r="660" spans="2:21" ht="12.75" customHeight="1" x14ac:dyDescent="0.3">
      <c r="B660" s="222" t="s">
        <v>401</v>
      </c>
      <c r="C660" s="222" t="s">
        <v>1176</v>
      </c>
      <c r="D660" s="222" t="s">
        <v>345</v>
      </c>
      <c r="E660" s="223">
        <v>245</v>
      </c>
      <c r="F660" s="223">
        <v>30.87</v>
      </c>
      <c r="G660" s="224">
        <v>126</v>
      </c>
      <c r="H660" s="222">
        <v>29</v>
      </c>
      <c r="I660" s="222">
        <v>6</v>
      </c>
      <c r="J660" s="222">
        <v>3200</v>
      </c>
      <c r="K660" s="222" t="s">
        <v>54</v>
      </c>
      <c r="L660" s="222" t="s">
        <v>1176</v>
      </c>
      <c r="M660" s="222" t="s">
        <v>197</v>
      </c>
      <c r="N660" s="90" t="s">
        <v>197</v>
      </c>
      <c r="O660" s="222"/>
      <c r="Q660" s="208" t="str">
        <f t="shared" si="10"/>
        <v>92/0Construction Materials</v>
      </c>
      <c r="R660" s="204" t="s">
        <v>401</v>
      </c>
      <c r="S660" s="204" t="s">
        <v>345</v>
      </c>
      <c r="T660" s="205">
        <v>4.2657999999999996</v>
      </c>
      <c r="U660" s="205">
        <v>6.3745000000000003</v>
      </c>
    </row>
    <row r="661" spans="2:21" ht="12.75" customHeight="1" x14ac:dyDescent="0.3">
      <c r="B661" s="222" t="s">
        <v>401</v>
      </c>
      <c r="C661" s="222" t="s">
        <v>1176</v>
      </c>
      <c r="D661" s="222" t="s">
        <v>355</v>
      </c>
      <c r="E661" s="223">
        <v>89922</v>
      </c>
      <c r="F661" s="223">
        <v>11330.172</v>
      </c>
      <c r="G661" s="224">
        <v>126</v>
      </c>
      <c r="H661" s="222">
        <v>25</v>
      </c>
      <c r="I661" s="222">
        <v>6</v>
      </c>
      <c r="J661" s="222">
        <v>3200</v>
      </c>
      <c r="K661" s="222" t="s">
        <v>54</v>
      </c>
      <c r="L661" s="222" t="s">
        <v>1176</v>
      </c>
      <c r="M661" s="222" t="s">
        <v>197</v>
      </c>
      <c r="N661" s="90" t="s">
        <v>197</v>
      </c>
      <c r="O661" s="222"/>
      <c r="Q661" s="208" t="str">
        <f t="shared" si="10"/>
        <v>92/0Domestic Automotive</v>
      </c>
      <c r="R661" s="204" t="s">
        <v>401</v>
      </c>
      <c r="S661" s="204" t="s">
        <v>355</v>
      </c>
      <c r="T661" s="205">
        <v>4.4387999999999996</v>
      </c>
      <c r="U661" s="205">
        <v>6.2012</v>
      </c>
    </row>
    <row r="662" spans="2:21" ht="12.75" customHeight="1" x14ac:dyDescent="0.3">
      <c r="B662" s="222" t="s">
        <v>401</v>
      </c>
      <c r="C662" s="222" t="s">
        <v>1176</v>
      </c>
      <c r="D662" s="222" t="s">
        <v>351</v>
      </c>
      <c r="E662" s="223">
        <v>841</v>
      </c>
      <c r="F662" s="223">
        <v>105.96600000000001</v>
      </c>
      <c r="G662" s="224">
        <v>126</v>
      </c>
      <c r="H662" s="222">
        <v>33</v>
      </c>
      <c r="I662" s="222">
        <v>6</v>
      </c>
      <c r="J662" s="222">
        <v>3200</v>
      </c>
      <c r="K662" s="222" t="s">
        <v>54</v>
      </c>
      <c r="L662" s="222" t="s">
        <v>1176</v>
      </c>
      <c r="M662" s="222" t="s">
        <v>197</v>
      </c>
      <c r="N662" s="90" t="s">
        <v>197</v>
      </c>
      <c r="O662" s="222"/>
      <c r="Q662" s="208" t="str">
        <f t="shared" si="10"/>
        <v>92/0Domestic Intermodal</v>
      </c>
      <c r="R662" s="204" t="s">
        <v>401</v>
      </c>
      <c r="S662" s="204" t="s">
        <v>351</v>
      </c>
      <c r="T662" s="205">
        <v>4.5465</v>
      </c>
      <c r="U662" s="205">
        <v>6.5557999999999996</v>
      </c>
    </row>
    <row r="663" spans="2:21" ht="12.75" customHeight="1" x14ac:dyDescent="0.3">
      <c r="B663" s="222" t="s">
        <v>401</v>
      </c>
      <c r="C663" s="222" t="s">
        <v>1176</v>
      </c>
      <c r="D663" s="222" t="s">
        <v>371</v>
      </c>
      <c r="E663" s="223">
        <v>1</v>
      </c>
      <c r="F663" s="223">
        <v>1</v>
      </c>
      <c r="G663" s="224">
        <v>126</v>
      </c>
      <c r="H663" s="222">
        <v>24</v>
      </c>
      <c r="I663" s="222">
        <v>6</v>
      </c>
      <c r="J663" s="222">
        <v>3200</v>
      </c>
      <c r="K663" s="222" t="s">
        <v>54</v>
      </c>
      <c r="L663" s="222" t="s">
        <v>1176</v>
      </c>
      <c r="M663" s="222" t="s">
        <v>197</v>
      </c>
      <c r="N663" s="90" t="s">
        <v>197</v>
      </c>
      <c r="O663" s="222"/>
      <c r="Q663" s="208" t="str">
        <f t="shared" si="10"/>
        <v>92/0Domestic Waste</v>
      </c>
      <c r="R663" s="204" t="s">
        <v>401</v>
      </c>
      <c r="S663" s="204" t="s">
        <v>371</v>
      </c>
      <c r="T663" s="205">
        <v>4.3863000000000003</v>
      </c>
      <c r="U663" s="205">
        <v>6.1590999999999996</v>
      </c>
    </row>
    <row r="664" spans="2:21" ht="12.75" customHeight="1" x14ac:dyDescent="0.3">
      <c r="B664" s="222" t="s">
        <v>401</v>
      </c>
      <c r="C664" s="222" t="s">
        <v>1176</v>
      </c>
      <c r="D664" s="222" t="s">
        <v>356</v>
      </c>
      <c r="E664" s="223">
        <v>8642</v>
      </c>
      <c r="F664" s="223">
        <v>1088.8920000000001</v>
      </c>
      <c r="G664" s="224">
        <v>126</v>
      </c>
      <c r="H664" s="222">
        <v>27</v>
      </c>
      <c r="I664" s="222">
        <v>6</v>
      </c>
      <c r="J664" s="222">
        <v>3200</v>
      </c>
      <c r="K664" s="222" t="s">
        <v>54</v>
      </c>
      <c r="L664" s="222" t="s">
        <v>1176</v>
      </c>
      <c r="M664" s="222" t="s">
        <v>197</v>
      </c>
      <c r="N664" s="90" t="s">
        <v>197</v>
      </c>
      <c r="O664" s="222"/>
      <c r="Q664" s="208" t="str">
        <f t="shared" si="10"/>
        <v>92/0Enterprise</v>
      </c>
      <c r="R664" s="204" t="s">
        <v>401</v>
      </c>
      <c r="S664" s="204" t="s">
        <v>356</v>
      </c>
      <c r="T664" s="205">
        <v>4.4252000000000002</v>
      </c>
      <c r="U664" s="205">
        <v>6.2868000000000004</v>
      </c>
    </row>
    <row r="665" spans="2:21" ht="12.75" customHeight="1" x14ac:dyDescent="0.3">
      <c r="B665" s="222" t="s">
        <v>401</v>
      </c>
      <c r="C665" s="222" t="s">
        <v>1176</v>
      </c>
      <c r="D665" s="222" t="s">
        <v>367</v>
      </c>
      <c r="E665" s="223">
        <v>166</v>
      </c>
      <c r="F665" s="223">
        <v>20.916</v>
      </c>
      <c r="G665" s="224">
        <v>126</v>
      </c>
      <c r="H665" s="222">
        <v>31</v>
      </c>
      <c r="I665" s="222">
        <v>6</v>
      </c>
      <c r="J665" s="222">
        <v>3200</v>
      </c>
      <c r="K665" s="222" t="s">
        <v>54</v>
      </c>
      <c r="L665" s="222" t="s">
        <v>1176</v>
      </c>
      <c r="M665" s="222" t="s">
        <v>197</v>
      </c>
      <c r="N665" s="90" t="s">
        <v>197</v>
      </c>
      <c r="O665" s="222"/>
      <c r="Q665" s="208" t="str">
        <f t="shared" si="10"/>
        <v>92/0European Automotive</v>
      </c>
      <c r="R665" s="204" t="s">
        <v>401</v>
      </c>
      <c r="S665" s="204" t="s">
        <v>367</v>
      </c>
      <c r="T665" s="205">
        <v>4.5187999999999997</v>
      </c>
      <c r="U665" s="205">
        <v>6.4641999999999999</v>
      </c>
    </row>
    <row r="666" spans="2:21" ht="12.75" customHeight="1" x14ac:dyDescent="0.3">
      <c r="B666" s="222" t="s">
        <v>401</v>
      </c>
      <c r="C666" s="222" t="s">
        <v>1176</v>
      </c>
      <c r="D666" s="222" t="s">
        <v>372</v>
      </c>
      <c r="E666" s="223">
        <v>5598</v>
      </c>
      <c r="F666" s="223">
        <v>705.34800000000007</v>
      </c>
      <c r="G666" s="224">
        <v>126</v>
      </c>
      <c r="H666" s="222">
        <v>31</v>
      </c>
      <c r="I666" s="222">
        <v>6</v>
      </c>
      <c r="J666" s="222">
        <v>3200</v>
      </c>
      <c r="K666" s="222" t="s">
        <v>54</v>
      </c>
      <c r="L666" s="222" t="s">
        <v>1176</v>
      </c>
      <c r="M666" s="222" t="s">
        <v>197</v>
      </c>
      <c r="N666" s="90" t="s">
        <v>197</v>
      </c>
      <c r="O666" s="222"/>
      <c r="Q666" s="208" t="str">
        <f t="shared" si="10"/>
        <v>92/0European Conventional</v>
      </c>
      <c r="R666" s="204" t="s">
        <v>401</v>
      </c>
      <c r="S666" s="204" t="s">
        <v>372</v>
      </c>
      <c r="T666" s="205">
        <v>4.4791999999999996</v>
      </c>
      <c r="U666" s="205">
        <v>6.4641999999999999</v>
      </c>
    </row>
    <row r="667" spans="2:21" ht="12.75" customHeight="1" x14ac:dyDescent="0.3">
      <c r="B667" s="222" t="s">
        <v>401</v>
      </c>
      <c r="C667" s="222" t="s">
        <v>1176</v>
      </c>
      <c r="D667" s="222" t="s">
        <v>368</v>
      </c>
      <c r="E667" s="223">
        <v>1840</v>
      </c>
      <c r="F667" s="223">
        <v>231.84</v>
      </c>
      <c r="G667" s="224">
        <v>126</v>
      </c>
      <c r="H667" s="222">
        <v>38</v>
      </c>
      <c r="I667" s="222">
        <v>6</v>
      </c>
      <c r="J667" s="222">
        <v>3200</v>
      </c>
      <c r="K667" s="222" t="s">
        <v>54</v>
      </c>
      <c r="L667" s="222" t="s">
        <v>1176</v>
      </c>
      <c r="M667" s="222" t="s">
        <v>197</v>
      </c>
      <c r="N667" s="90" t="s">
        <v>197</v>
      </c>
      <c r="O667" s="222"/>
      <c r="Q667" s="208" t="str">
        <f t="shared" si="10"/>
        <v>92/0European Intermodal</v>
      </c>
      <c r="R667" s="204" t="s">
        <v>401</v>
      </c>
      <c r="S667" s="204" t="s">
        <v>368</v>
      </c>
      <c r="T667" s="205">
        <v>4.6181999999999999</v>
      </c>
      <c r="U667" s="205">
        <v>6.7929000000000004</v>
      </c>
    </row>
    <row r="668" spans="2:21" ht="12.75" customHeight="1" x14ac:dyDescent="0.3">
      <c r="B668" s="222" t="s">
        <v>401</v>
      </c>
      <c r="C668" s="222" t="s">
        <v>1176</v>
      </c>
      <c r="D668" s="222" t="s">
        <v>373</v>
      </c>
      <c r="E668" s="223">
        <v>1</v>
      </c>
      <c r="F668" s="223">
        <v>1</v>
      </c>
      <c r="G668" s="224">
        <v>126</v>
      </c>
      <c r="H668" s="222">
        <v>30</v>
      </c>
      <c r="I668" s="222">
        <v>6</v>
      </c>
      <c r="J668" s="222">
        <v>3200</v>
      </c>
      <c r="K668" s="222" t="s">
        <v>54</v>
      </c>
      <c r="L668" s="222" t="s">
        <v>1176</v>
      </c>
      <c r="M668" s="222" t="s">
        <v>197</v>
      </c>
      <c r="N668" s="90" t="s">
        <v>197</v>
      </c>
      <c r="O668" s="222"/>
      <c r="Q668" s="208" t="str">
        <f t="shared" si="10"/>
        <v>92/0General Merchandise</v>
      </c>
      <c r="R668" s="204" t="s">
        <v>401</v>
      </c>
      <c r="S668" s="204" t="s">
        <v>373</v>
      </c>
      <c r="T668" s="205">
        <v>4.4653999999999998</v>
      </c>
      <c r="U668" s="205">
        <v>6.4191000000000003</v>
      </c>
    </row>
    <row r="669" spans="2:21" ht="12.75" customHeight="1" x14ac:dyDescent="0.3">
      <c r="B669" s="222" t="s">
        <v>401</v>
      </c>
      <c r="C669" s="222" t="s">
        <v>1176</v>
      </c>
      <c r="D669" s="222" t="s">
        <v>348</v>
      </c>
      <c r="E669" s="223">
        <v>5489</v>
      </c>
      <c r="F669" s="223">
        <v>691.61400000000003</v>
      </c>
      <c r="G669" s="224">
        <v>126</v>
      </c>
      <c r="H669" s="222">
        <v>18</v>
      </c>
      <c r="I669" s="222">
        <v>6</v>
      </c>
      <c r="J669" s="222">
        <v>3200</v>
      </c>
      <c r="K669" s="222" t="s">
        <v>54</v>
      </c>
      <c r="L669" s="222" t="s">
        <v>1176</v>
      </c>
      <c r="M669" s="222" t="s">
        <v>197</v>
      </c>
      <c r="N669" s="90" t="s">
        <v>197</v>
      </c>
      <c r="O669" s="222"/>
      <c r="Q669" s="208" t="str">
        <f t="shared" si="10"/>
        <v>92/0Industrial Minerals</v>
      </c>
      <c r="R669" s="204" t="s">
        <v>401</v>
      </c>
      <c r="S669" s="204" t="s">
        <v>348</v>
      </c>
      <c r="T669" s="205">
        <v>4.1265999999999998</v>
      </c>
      <c r="U669" s="205">
        <v>5.9188999999999998</v>
      </c>
    </row>
    <row r="670" spans="2:21" ht="12.75" customHeight="1" x14ac:dyDescent="0.3">
      <c r="B670" s="222" t="s">
        <v>401</v>
      </c>
      <c r="C670" s="222" t="s">
        <v>1176</v>
      </c>
      <c r="D670" s="222" t="s">
        <v>369</v>
      </c>
      <c r="E670" s="223">
        <v>1</v>
      </c>
      <c r="F670" s="223">
        <v>1</v>
      </c>
      <c r="G670" s="224">
        <v>126</v>
      </c>
      <c r="H670" s="222">
        <v>25</v>
      </c>
      <c r="I670" s="222">
        <v>6</v>
      </c>
      <c r="J670" s="222">
        <v>3200</v>
      </c>
      <c r="K670" s="222" t="s">
        <v>54</v>
      </c>
      <c r="L670" s="222" t="s">
        <v>1176</v>
      </c>
      <c r="M670" s="222" t="s">
        <v>197</v>
      </c>
      <c r="N670" s="90" t="s">
        <v>197</v>
      </c>
      <c r="O670" s="222"/>
      <c r="Q670" s="208" t="str">
        <f t="shared" si="10"/>
        <v>92/0Iron Ore</v>
      </c>
      <c r="R670" s="204" t="s">
        <v>401</v>
      </c>
      <c r="S670" s="204" t="s">
        <v>369</v>
      </c>
      <c r="T670" s="205">
        <v>4.1727999999999996</v>
      </c>
      <c r="U670" s="205">
        <v>6.2012</v>
      </c>
    </row>
    <row r="671" spans="2:21" ht="12.75" customHeight="1" x14ac:dyDescent="0.3">
      <c r="B671" s="222" t="s">
        <v>401</v>
      </c>
      <c r="C671" s="222" t="s">
        <v>1176</v>
      </c>
      <c r="D671" s="222" t="s">
        <v>352</v>
      </c>
      <c r="E671" s="223">
        <v>1</v>
      </c>
      <c r="F671" s="223">
        <v>1</v>
      </c>
      <c r="G671" s="224">
        <v>126</v>
      </c>
      <c r="H671" s="222">
        <v>78</v>
      </c>
      <c r="I671" s="222">
        <v>6</v>
      </c>
      <c r="J671" s="222">
        <v>3200</v>
      </c>
      <c r="K671" s="222" t="s">
        <v>54</v>
      </c>
      <c r="L671" s="222" t="s">
        <v>1176</v>
      </c>
      <c r="M671" s="222" t="s">
        <v>197</v>
      </c>
      <c r="N671" s="90" t="s">
        <v>197</v>
      </c>
      <c r="O671" s="222"/>
      <c r="Q671" s="208" t="str">
        <f t="shared" si="10"/>
        <v>92/0Mail and Premium Logistics</v>
      </c>
      <c r="R671" s="204" t="s">
        <v>401</v>
      </c>
      <c r="S671" s="204" t="s">
        <v>352</v>
      </c>
      <c r="T671" s="205">
        <v>5.8303000000000003</v>
      </c>
      <c r="U671" s="205">
        <v>9.0408000000000008</v>
      </c>
    </row>
    <row r="672" spans="2:21" ht="12.75" customHeight="1" x14ac:dyDescent="0.3">
      <c r="B672" s="222" t="s">
        <v>401</v>
      </c>
      <c r="C672" s="222" t="s">
        <v>1176</v>
      </c>
      <c r="D672" s="222" t="s">
        <v>343</v>
      </c>
      <c r="E672" s="223">
        <v>39849</v>
      </c>
      <c r="F672" s="223">
        <v>5020.9740000000002</v>
      </c>
      <c r="G672" s="224">
        <v>126</v>
      </c>
      <c r="H672" s="222">
        <v>25</v>
      </c>
      <c r="I672" s="222">
        <v>6</v>
      </c>
      <c r="J672" s="222">
        <v>3200</v>
      </c>
      <c r="K672" s="222" t="s">
        <v>54</v>
      </c>
      <c r="L672" s="222" t="s">
        <v>1176</v>
      </c>
      <c r="M672" s="222" t="s">
        <v>197</v>
      </c>
      <c r="N672" s="90" t="s">
        <v>197</v>
      </c>
      <c r="O672" s="222"/>
      <c r="Q672" s="208" t="str">
        <f t="shared" si="10"/>
        <v>92/0Other</v>
      </c>
      <c r="R672" s="204" t="s">
        <v>401</v>
      </c>
      <c r="S672" s="204" t="s">
        <v>343</v>
      </c>
      <c r="T672" s="205">
        <v>4.2130000000000001</v>
      </c>
      <c r="U672" s="205">
        <v>6.2012</v>
      </c>
    </row>
    <row r="673" spans="2:21" ht="12.75" customHeight="1" x14ac:dyDescent="0.3">
      <c r="B673" s="222" t="s">
        <v>401</v>
      </c>
      <c r="C673" s="222" t="s">
        <v>1176</v>
      </c>
      <c r="D673" s="222" t="s">
        <v>359</v>
      </c>
      <c r="E673" s="223">
        <v>146</v>
      </c>
      <c r="F673" s="223">
        <v>18.396000000000001</v>
      </c>
      <c r="G673" s="224">
        <v>126</v>
      </c>
      <c r="H673" s="222">
        <v>23</v>
      </c>
      <c r="I673" s="222">
        <v>6</v>
      </c>
      <c r="J673" s="222">
        <v>3200</v>
      </c>
      <c r="K673" s="222" t="s">
        <v>54</v>
      </c>
      <c r="L673" s="222" t="s">
        <v>1176</v>
      </c>
      <c r="M673" s="222" t="s">
        <v>197</v>
      </c>
      <c r="N673" s="90" t="s">
        <v>197</v>
      </c>
      <c r="O673" s="222"/>
      <c r="Q673" s="208" t="str">
        <f t="shared" si="10"/>
        <v>92/0Petroleum</v>
      </c>
      <c r="R673" s="204" t="s">
        <v>401</v>
      </c>
      <c r="S673" s="204" t="s">
        <v>359</v>
      </c>
      <c r="T673" s="205">
        <v>4.1875</v>
      </c>
      <c r="U673" s="205">
        <v>6.1177000000000001</v>
      </c>
    </row>
    <row r="674" spans="2:21" ht="12.75" customHeight="1" x14ac:dyDescent="0.3">
      <c r="B674" s="222" t="s">
        <v>401</v>
      </c>
      <c r="C674" s="222" t="s">
        <v>1176</v>
      </c>
      <c r="D674" s="222" t="s">
        <v>370</v>
      </c>
      <c r="E674" s="223">
        <v>1</v>
      </c>
      <c r="F674" s="223">
        <v>0</v>
      </c>
      <c r="G674" s="224">
        <v>126</v>
      </c>
      <c r="H674" s="222">
        <v>78</v>
      </c>
      <c r="I674" s="222">
        <v>6</v>
      </c>
      <c r="J674" s="222">
        <v>3200</v>
      </c>
      <c r="K674" s="222" t="s">
        <v>54</v>
      </c>
      <c r="L674" s="222" t="s">
        <v>1176</v>
      </c>
      <c r="M674" s="222" t="s">
        <v>197</v>
      </c>
      <c r="N674" s="90" t="s">
        <v>197</v>
      </c>
      <c r="O674" s="222"/>
      <c r="Q674" s="208" t="str">
        <f t="shared" si="10"/>
        <v>92/0Royal Mail</v>
      </c>
      <c r="R674" s="204" t="s">
        <v>401</v>
      </c>
      <c r="S674" s="204" t="s">
        <v>370</v>
      </c>
      <c r="T674" s="205">
        <v>5.8303000000000003</v>
      </c>
      <c r="U674" s="205">
        <v>9.0408000000000008</v>
      </c>
    </row>
    <row r="675" spans="2:21" ht="12.75" customHeight="1" x14ac:dyDescent="0.3">
      <c r="B675" s="222" t="s">
        <v>401</v>
      </c>
      <c r="C675" s="222" t="s">
        <v>1176</v>
      </c>
      <c r="D675" s="222" t="s">
        <v>353</v>
      </c>
      <c r="E675" s="223">
        <v>1</v>
      </c>
      <c r="F675" s="223">
        <v>1</v>
      </c>
      <c r="G675" s="224">
        <v>126</v>
      </c>
      <c r="H675" s="222">
        <v>25</v>
      </c>
      <c r="I675" s="222">
        <v>6</v>
      </c>
      <c r="J675" s="222">
        <v>3200</v>
      </c>
      <c r="K675" s="222" t="s">
        <v>54</v>
      </c>
      <c r="L675" s="222" t="s">
        <v>1176</v>
      </c>
      <c r="M675" s="222" t="s">
        <v>197</v>
      </c>
      <c r="N675" s="90" t="s">
        <v>197</v>
      </c>
      <c r="O675" s="222"/>
      <c r="Q675" s="208" t="str">
        <f t="shared" si="10"/>
        <v>92/0Steel</v>
      </c>
      <c r="R675" s="204" t="s">
        <v>401</v>
      </c>
      <c r="S675" s="204" t="s">
        <v>353</v>
      </c>
      <c r="T675" s="205">
        <v>4.2130000000000001</v>
      </c>
      <c r="U675" s="205">
        <v>6.2012</v>
      </c>
    </row>
    <row r="676" spans="2:21" ht="12.75" customHeight="1" x14ac:dyDescent="0.3">
      <c r="B676" s="222" t="s">
        <v>402</v>
      </c>
      <c r="C676" s="222" t="s">
        <v>1176</v>
      </c>
      <c r="D676" s="222" t="s">
        <v>347</v>
      </c>
      <c r="E676" s="223">
        <v>1</v>
      </c>
      <c r="F676" s="223">
        <v>1</v>
      </c>
      <c r="G676" s="224">
        <v>105</v>
      </c>
      <c r="H676" s="222">
        <v>24</v>
      </c>
      <c r="I676" s="222">
        <v>6</v>
      </c>
      <c r="J676" s="222">
        <v>3238</v>
      </c>
      <c r="K676" s="222" t="s">
        <v>54</v>
      </c>
      <c r="L676" s="222" t="s">
        <v>1176</v>
      </c>
      <c r="M676" s="222" t="s">
        <v>197</v>
      </c>
      <c r="N676" s="90" t="s">
        <v>197</v>
      </c>
      <c r="O676" s="222"/>
      <c r="Q676" s="208" t="str">
        <f t="shared" si="10"/>
        <v>97/3Coal ESI</v>
      </c>
      <c r="R676" s="204" t="s">
        <v>402</v>
      </c>
      <c r="S676" s="204" t="s">
        <v>347</v>
      </c>
      <c r="T676" s="205">
        <v>3.9845000000000002</v>
      </c>
      <c r="U676" s="205">
        <v>5.6783999999999999</v>
      </c>
    </row>
    <row r="677" spans="2:21" ht="12.75" customHeight="1" x14ac:dyDescent="0.3">
      <c r="B677" s="222" t="s">
        <v>402</v>
      </c>
      <c r="C677" s="222" t="s">
        <v>1176</v>
      </c>
      <c r="D677" s="222" t="s">
        <v>359</v>
      </c>
      <c r="E677" s="223">
        <v>1</v>
      </c>
      <c r="F677" s="223">
        <v>1</v>
      </c>
      <c r="G677" s="224">
        <v>105</v>
      </c>
      <c r="H677" s="222">
        <v>23</v>
      </c>
      <c r="I677" s="222">
        <v>6</v>
      </c>
      <c r="J677" s="222">
        <v>3238</v>
      </c>
      <c r="K677" s="222" t="s">
        <v>54</v>
      </c>
      <c r="L677" s="222" t="s">
        <v>1176</v>
      </c>
      <c r="M677" s="222" t="s">
        <v>197</v>
      </c>
      <c r="N677" s="90" t="s">
        <v>197</v>
      </c>
      <c r="O677" s="222"/>
      <c r="Q677" s="208" t="str">
        <f t="shared" si="10"/>
        <v>97/3Petroleum</v>
      </c>
      <c r="R677" s="204" t="s">
        <v>402</v>
      </c>
      <c r="S677" s="204" t="s">
        <v>359</v>
      </c>
      <c r="T677" s="205">
        <v>4.0050999999999997</v>
      </c>
      <c r="U677" s="205">
        <v>5.6437999999999997</v>
      </c>
    </row>
    <row r="678" spans="2:21" ht="12.75" customHeight="1" x14ac:dyDescent="0.3">
      <c r="B678" s="222" t="s">
        <v>580</v>
      </c>
      <c r="C678" s="222" t="s">
        <v>26</v>
      </c>
      <c r="D678" s="222" t="s">
        <v>353</v>
      </c>
      <c r="E678" s="223">
        <v>1</v>
      </c>
      <c r="F678" s="223">
        <v>1</v>
      </c>
      <c r="G678" s="224">
        <v>74</v>
      </c>
      <c r="H678" s="222">
        <v>25</v>
      </c>
      <c r="I678" s="222">
        <v>4</v>
      </c>
      <c r="J678" s="222">
        <v>1764</v>
      </c>
      <c r="K678" s="222" t="s">
        <v>103</v>
      </c>
      <c r="L678" s="222">
        <v>5</v>
      </c>
      <c r="M678" s="222" t="s">
        <v>197</v>
      </c>
      <c r="N678" s="90" t="s">
        <v>197</v>
      </c>
      <c r="O678" s="222"/>
      <c r="Q678" s="208" t="str">
        <f t="shared" si="10"/>
        <v>BAAM (L)Steel</v>
      </c>
      <c r="R678" s="204" t="s">
        <v>580</v>
      </c>
      <c r="S678" s="204" t="s">
        <v>353</v>
      </c>
      <c r="T678" s="205">
        <v>2.3593000000000002</v>
      </c>
      <c r="U678" s="205">
        <v>2.7974999999999999</v>
      </c>
    </row>
    <row r="679" spans="2:21" ht="12.75" customHeight="1" x14ac:dyDescent="0.3">
      <c r="B679" s="222" t="s">
        <v>581</v>
      </c>
      <c r="C679" s="222" t="s">
        <v>26</v>
      </c>
      <c r="D679" s="222" t="s">
        <v>348</v>
      </c>
      <c r="E679" s="223">
        <v>1</v>
      </c>
      <c r="F679" s="223">
        <v>1</v>
      </c>
      <c r="G679" s="224">
        <v>83.5</v>
      </c>
      <c r="H679" s="222">
        <v>18</v>
      </c>
      <c r="I679" s="222">
        <v>4</v>
      </c>
      <c r="J679" s="222">
        <v>2062</v>
      </c>
      <c r="K679" s="222" t="s">
        <v>105</v>
      </c>
      <c r="L679" s="222">
        <v>4</v>
      </c>
      <c r="M679" s="222" t="s">
        <v>197</v>
      </c>
      <c r="N679" s="90" t="s">
        <v>197</v>
      </c>
      <c r="O679" s="222"/>
      <c r="Q679" s="208" t="str">
        <f t="shared" si="10"/>
        <v>BAAT (L)Industrial Minerals</v>
      </c>
      <c r="R679" s="204" t="s">
        <v>581</v>
      </c>
      <c r="S679" s="204" t="s">
        <v>348</v>
      </c>
      <c r="T679" s="205">
        <v>2.8877999999999999</v>
      </c>
      <c r="U679" s="205">
        <v>4.4359999999999999</v>
      </c>
    </row>
    <row r="680" spans="2:21" ht="12.75" customHeight="1" x14ac:dyDescent="0.3">
      <c r="B680" s="222" t="s">
        <v>581</v>
      </c>
      <c r="C680" s="222" t="s">
        <v>26</v>
      </c>
      <c r="D680" s="222" t="s">
        <v>353</v>
      </c>
      <c r="E680" s="223">
        <v>29893</v>
      </c>
      <c r="F680" s="223">
        <v>2310.2739999999999</v>
      </c>
      <c r="G680" s="224">
        <v>79.852074235807862</v>
      </c>
      <c r="H680" s="222">
        <v>25</v>
      </c>
      <c r="I680" s="222">
        <v>4</v>
      </c>
      <c r="J680" s="222">
        <v>2062</v>
      </c>
      <c r="K680" s="222" t="s">
        <v>105</v>
      </c>
      <c r="L680" s="222">
        <v>4</v>
      </c>
      <c r="M680" s="222" t="s">
        <v>197</v>
      </c>
      <c r="N680" s="90" t="s">
        <v>197</v>
      </c>
      <c r="O680" s="222"/>
      <c r="Q680" s="208" t="str">
        <f t="shared" si="10"/>
        <v>BAAT (L)Steel</v>
      </c>
      <c r="R680" s="204" t="s">
        <v>581</v>
      </c>
      <c r="S680" s="204" t="s">
        <v>353</v>
      </c>
      <c r="T680" s="205">
        <v>2.8767</v>
      </c>
      <c r="U680" s="205">
        <v>4.4257</v>
      </c>
    </row>
    <row r="681" spans="2:21" ht="12.75" customHeight="1" x14ac:dyDescent="0.3">
      <c r="B681" s="222" t="s">
        <v>582</v>
      </c>
      <c r="C681" s="222" t="s">
        <v>1177</v>
      </c>
      <c r="D681" s="222" t="s">
        <v>353</v>
      </c>
      <c r="E681" s="223">
        <v>33846</v>
      </c>
      <c r="F681" s="223">
        <v>778.45800000000008</v>
      </c>
      <c r="G681" s="224">
        <v>23</v>
      </c>
      <c r="H681" s="222">
        <v>25</v>
      </c>
      <c r="I681" s="222">
        <v>4</v>
      </c>
      <c r="J681" s="222">
        <v>2062</v>
      </c>
      <c r="K681" s="222" t="s">
        <v>106</v>
      </c>
      <c r="L681" s="222">
        <v>4</v>
      </c>
      <c r="M681" s="222" t="s">
        <v>197</v>
      </c>
      <c r="N681" s="90" t="s">
        <v>197</v>
      </c>
      <c r="O681" s="222"/>
      <c r="Q681" s="208" t="str">
        <f t="shared" si="10"/>
        <v>BAAT (T)Steel</v>
      </c>
      <c r="R681" s="204" t="s">
        <v>582</v>
      </c>
      <c r="S681" s="204" t="s">
        <v>353</v>
      </c>
      <c r="T681" s="205">
        <v>1.2956000000000001</v>
      </c>
      <c r="U681" s="205">
        <v>1.4863999999999999</v>
      </c>
    </row>
    <row r="682" spans="2:21" ht="12.75" customHeight="1" x14ac:dyDescent="0.3">
      <c r="B682" s="222" t="s">
        <v>584</v>
      </c>
      <c r="C682" s="222" t="s">
        <v>26</v>
      </c>
      <c r="D682" s="222" t="s">
        <v>348</v>
      </c>
      <c r="E682" s="223">
        <v>1</v>
      </c>
      <c r="F682" s="223">
        <v>1</v>
      </c>
      <c r="G682" s="224">
        <v>85.722222222222229</v>
      </c>
      <c r="H682" s="222">
        <v>18</v>
      </c>
      <c r="I682" s="222">
        <v>4</v>
      </c>
      <c r="J682" s="222">
        <v>1764</v>
      </c>
      <c r="K682" s="222" t="s">
        <v>103</v>
      </c>
      <c r="L682" s="222">
        <v>5</v>
      </c>
      <c r="M682" s="222" t="s">
        <v>197</v>
      </c>
      <c r="N682" s="90" t="s">
        <v>197</v>
      </c>
      <c r="O682" s="222"/>
      <c r="Q682" s="208" t="str">
        <f t="shared" si="10"/>
        <v>BAAU (L)Industrial Minerals</v>
      </c>
      <c r="R682" s="204" t="s">
        <v>584</v>
      </c>
      <c r="S682" s="204" t="s">
        <v>348</v>
      </c>
      <c r="T682" s="205">
        <v>2.2690999999999999</v>
      </c>
      <c r="U682" s="205">
        <v>3.4224999999999999</v>
      </c>
    </row>
    <row r="683" spans="2:21" ht="12.75" customHeight="1" x14ac:dyDescent="0.3">
      <c r="B683" s="222" t="s">
        <v>584</v>
      </c>
      <c r="C683" s="222" t="s">
        <v>26</v>
      </c>
      <c r="D683" s="222" t="s">
        <v>353</v>
      </c>
      <c r="E683" s="223">
        <v>288075</v>
      </c>
      <c r="F683" s="223">
        <v>22712.86</v>
      </c>
      <c r="G683" s="224">
        <v>81.877056131019359</v>
      </c>
      <c r="H683" s="222">
        <v>25</v>
      </c>
      <c r="I683" s="222">
        <v>4</v>
      </c>
      <c r="J683" s="222">
        <v>1764</v>
      </c>
      <c r="K683" s="222" t="s">
        <v>103</v>
      </c>
      <c r="L683" s="222">
        <v>5</v>
      </c>
      <c r="M683" s="222" t="s">
        <v>197</v>
      </c>
      <c r="N683" s="90" t="s">
        <v>197</v>
      </c>
      <c r="O683" s="222"/>
      <c r="Q683" s="208" t="str">
        <f t="shared" si="10"/>
        <v>BAAU (L)Steel</v>
      </c>
      <c r="R683" s="204" t="s">
        <v>584</v>
      </c>
      <c r="S683" s="204" t="s">
        <v>353</v>
      </c>
      <c r="T683" s="205">
        <v>2.2332999999999998</v>
      </c>
      <c r="U683" s="205">
        <v>3.3374000000000001</v>
      </c>
    </row>
    <row r="684" spans="2:21" ht="12.75" customHeight="1" x14ac:dyDescent="0.3">
      <c r="B684" s="222" t="s">
        <v>583</v>
      </c>
      <c r="C684" s="222" t="s">
        <v>1177</v>
      </c>
      <c r="D684" s="222" t="s">
        <v>356</v>
      </c>
      <c r="E684" s="223">
        <v>1</v>
      </c>
      <c r="F684" s="223">
        <v>1</v>
      </c>
      <c r="G684" s="224">
        <v>25</v>
      </c>
      <c r="H684" s="222">
        <v>27</v>
      </c>
      <c r="I684" s="222">
        <v>4</v>
      </c>
      <c r="J684" s="222">
        <v>1764</v>
      </c>
      <c r="K684" s="222" t="s">
        <v>104</v>
      </c>
      <c r="L684" s="222">
        <v>5</v>
      </c>
      <c r="M684" s="222" t="s">
        <v>197</v>
      </c>
      <c r="N684" s="90" t="s">
        <v>197</v>
      </c>
      <c r="O684" s="222"/>
      <c r="Q684" s="208" t="str">
        <f t="shared" si="10"/>
        <v>BAAU (T)Enterprise</v>
      </c>
      <c r="R684" s="204" t="s">
        <v>583</v>
      </c>
      <c r="S684" s="204" t="s">
        <v>356</v>
      </c>
      <c r="T684" s="205">
        <v>1.1745000000000001</v>
      </c>
      <c r="U684" s="205">
        <v>1.2159</v>
      </c>
    </row>
    <row r="685" spans="2:21" ht="12.75" customHeight="1" x14ac:dyDescent="0.3">
      <c r="B685" s="222" t="s">
        <v>583</v>
      </c>
      <c r="C685" s="222" t="s">
        <v>1177</v>
      </c>
      <c r="D685" s="222" t="s">
        <v>348</v>
      </c>
      <c r="E685" s="223">
        <v>1</v>
      </c>
      <c r="F685" s="223">
        <v>1</v>
      </c>
      <c r="G685" s="224">
        <v>25</v>
      </c>
      <c r="H685" s="222">
        <v>18</v>
      </c>
      <c r="I685" s="222">
        <v>4</v>
      </c>
      <c r="J685" s="222">
        <v>1764</v>
      </c>
      <c r="K685" s="222" t="s">
        <v>104</v>
      </c>
      <c r="L685" s="222">
        <v>5</v>
      </c>
      <c r="M685" s="222" t="s">
        <v>197</v>
      </c>
      <c r="N685" s="90" t="s">
        <v>197</v>
      </c>
      <c r="O685" s="222"/>
      <c r="Q685" s="208" t="str">
        <f t="shared" si="10"/>
        <v>BAAU (T)Industrial Minerals</v>
      </c>
      <c r="R685" s="204" t="s">
        <v>583</v>
      </c>
      <c r="S685" s="204" t="s">
        <v>348</v>
      </c>
      <c r="T685" s="205">
        <v>1.0295000000000001</v>
      </c>
      <c r="U685" s="205">
        <v>0.99939999999999996</v>
      </c>
    </row>
    <row r="686" spans="2:21" ht="12.75" customHeight="1" x14ac:dyDescent="0.3">
      <c r="B686" s="222" t="s">
        <v>583</v>
      </c>
      <c r="C686" s="222" t="s">
        <v>1177</v>
      </c>
      <c r="D686" s="222" t="s">
        <v>353</v>
      </c>
      <c r="E686" s="223">
        <v>317664</v>
      </c>
      <c r="F686" s="223">
        <v>7900.3120000000008</v>
      </c>
      <c r="G686" s="224">
        <v>24.826074232648015</v>
      </c>
      <c r="H686" s="222">
        <v>25</v>
      </c>
      <c r="I686" s="222">
        <v>4</v>
      </c>
      <c r="J686" s="222">
        <v>1764</v>
      </c>
      <c r="K686" s="222" t="s">
        <v>104</v>
      </c>
      <c r="L686" s="222">
        <v>5</v>
      </c>
      <c r="M686" s="222" t="s">
        <v>197</v>
      </c>
      <c r="N686" s="90" t="s">
        <v>197</v>
      </c>
      <c r="O686" s="222"/>
      <c r="Q686" s="208" t="str">
        <f t="shared" si="10"/>
        <v>BAAU (T)Steel</v>
      </c>
      <c r="R686" s="204" t="s">
        <v>583</v>
      </c>
      <c r="S686" s="204" t="s">
        <v>353</v>
      </c>
      <c r="T686" s="205">
        <v>1.0864</v>
      </c>
      <c r="U686" s="205">
        <v>1.1671</v>
      </c>
    </row>
    <row r="687" spans="2:21" ht="12.75" customHeight="1" x14ac:dyDescent="0.3">
      <c r="B687" s="222" t="s">
        <v>586</v>
      </c>
      <c r="C687" s="222" t="s">
        <v>26</v>
      </c>
      <c r="D687" s="222" t="s">
        <v>348</v>
      </c>
      <c r="E687" s="223">
        <v>1</v>
      </c>
      <c r="F687" s="223">
        <v>1</v>
      </c>
      <c r="G687" s="224">
        <v>84.645161290322577</v>
      </c>
      <c r="H687" s="222">
        <v>18</v>
      </c>
      <c r="I687" s="222">
        <v>4</v>
      </c>
      <c r="J687" s="222">
        <v>1764</v>
      </c>
      <c r="K687" s="222" t="s">
        <v>103</v>
      </c>
      <c r="L687" s="222">
        <v>5</v>
      </c>
      <c r="M687" s="222" t="s">
        <v>197</v>
      </c>
      <c r="N687" s="90" t="s">
        <v>197</v>
      </c>
      <c r="O687" s="222"/>
      <c r="Q687" s="208" t="str">
        <f t="shared" si="10"/>
        <v>BAAV (L)Industrial Minerals</v>
      </c>
      <c r="R687" s="204" t="s">
        <v>586</v>
      </c>
      <c r="S687" s="204" t="s">
        <v>348</v>
      </c>
      <c r="T687" s="205">
        <v>2.2360000000000002</v>
      </c>
      <c r="U687" s="205">
        <v>3.3384999999999998</v>
      </c>
    </row>
    <row r="688" spans="2:21" ht="12.75" customHeight="1" x14ac:dyDescent="0.3">
      <c r="B688" s="222" t="s">
        <v>586</v>
      </c>
      <c r="C688" s="222" t="s">
        <v>26</v>
      </c>
      <c r="D688" s="222" t="s">
        <v>353</v>
      </c>
      <c r="E688" s="223">
        <v>25489</v>
      </c>
      <c r="F688" s="223">
        <v>2029.3320000000001</v>
      </c>
      <c r="G688" s="224">
        <v>82.145087447712527</v>
      </c>
      <c r="H688" s="222">
        <v>25</v>
      </c>
      <c r="I688" s="222">
        <v>4</v>
      </c>
      <c r="J688" s="222">
        <v>1764</v>
      </c>
      <c r="K688" s="222" t="s">
        <v>103</v>
      </c>
      <c r="L688" s="222">
        <v>5</v>
      </c>
      <c r="M688" s="222" t="s">
        <v>197</v>
      </c>
      <c r="N688" s="90" t="s">
        <v>197</v>
      </c>
      <c r="O688" s="222"/>
      <c r="Q688" s="208" t="str">
        <f t="shared" si="10"/>
        <v>BAAV (L)Steel</v>
      </c>
      <c r="R688" s="204" t="s">
        <v>586</v>
      </c>
      <c r="S688" s="204" t="s">
        <v>353</v>
      </c>
      <c r="T688" s="205">
        <v>2.2349999999999999</v>
      </c>
      <c r="U688" s="205">
        <v>3.3580000000000001</v>
      </c>
    </row>
    <row r="689" spans="2:21" ht="12.75" customHeight="1" x14ac:dyDescent="0.3">
      <c r="B689" s="222" t="s">
        <v>585</v>
      </c>
      <c r="C689" s="222" t="s">
        <v>1177</v>
      </c>
      <c r="D689" s="222" t="s">
        <v>356</v>
      </c>
      <c r="E689" s="223">
        <v>1</v>
      </c>
      <c r="F689" s="223">
        <v>1</v>
      </c>
      <c r="G689" s="224">
        <v>25</v>
      </c>
      <c r="H689" s="222">
        <v>27</v>
      </c>
      <c r="I689" s="222">
        <v>4</v>
      </c>
      <c r="J689" s="222">
        <v>1764</v>
      </c>
      <c r="K689" s="222" t="s">
        <v>104</v>
      </c>
      <c r="L689" s="222">
        <v>5</v>
      </c>
      <c r="M689" s="222" t="s">
        <v>197</v>
      </c>
      <c r="N689" s="90" t="s">
        <v>197</v>
      </c>
      <c r="O689" s="222"/>
      <c r="Q689" s="208" t="str">
        <f t="shared" si="10"/>
        <v>BAAV (T)Enterprise</v>
      </c>
      <c r="R689" s="204" t="s">
        <v>585</v>
      </c>
      <c r="S689" s="204" t="s">
        <v>356</v>
      </c>
      <c r="T689" s="205">
        <v>1.175</v>
      </c>
      <c r="U689" s="205">
        <v>1.2159</v>
      </c>
    </row>
    <row r="690" spans="2:21" ht="12.75" customHeight="1" x14ac:dyDescent="0.3">
      <c r="B690" s="222" t="s">
        <v>585</v>
      </c>
      <c r="C690" s="222" t="s">
        <v>1177</v>
      </c>
      <c r="D690" s="222" t="s">
        <v>353</v>
      </c>
      <c r="E690" s="223">
        <v>29501</v>
      </c>
      <c r="F690" s="223">
        <v>737.52500000000009</v>
      </c>
      <c r="G690" s="224">
        <v>25</v>
      </c>
      <c r="H690" s="222">
        <v>25</v>
      </c>
      <c r="I690" s="222">
        <v>4</v>
      </c>
      <c r="J690" s="222">
        <v>1764</v>
      </c>
      <c r="K690" s="222" t="s">
        <v>104</v>
      </c>
      <c r="L690" s="222">
        <v>5</v>
      </c>
      <c r="M690" s="222" t="s">
        <v>197</v>
      </c>
      <c r="N690" s="90" t="s">
        <v>197</v>
      </c>
      <c r="O690" s="222"/>
      <c r="Q690" s="208" t="str">
        <f t="shared" si="10"/>
        <v>BAAV (T)Steel</v>
      </c>
      <c r="R690" s="204" t="s">
        <v>585</v>
      </c>
      <c r="S690" s="204" t="s">
        <v>353</v>
      </c>
      <c r="T690" s="205">
        <v>1.0867</v>
      </c>
      <c r="U690" s="205">
        <v>1.1677</v>
      </c>
    </row>
    <row r="691" spans="2:21" ht="12.75" customHeight="1" x14ac:dyDescent="0.3">
      <c r="B691" s="222" t="s">
        <v>588</v>
      </c>
      <c r="C691" s="222" t="s">
        <v>26</v>
      </c>
      <c r="D691" s="222" t="s">
        <v>353</v>
      </c>
      <c r="E691" s="223">
        <v>7609</v>
      </c>
      <c r="F691" s="223">
        <v>658.18900000000008</v>
      </c>
      <c r="G691" s="224">
        <v>86.456281514858929</v>
      </c>
      <c r="H691" s="222">
        <v>25</v>
      </c>
      <c r="I691" s="222">
        <v>4</v>
      </c>
      <c r="J691" s="222">
        <v>1764</v>
      </c>
      <c r="K691" s="222" t="s">
        <v>103</v>
      </c>
      <c r="L691" s="222">
        <v>5</v>
      </c>
      <c r="M691" s="222" t="s">
        <v>197</v>
      </c>
      <c r="N691" s="90" t="s">
        <v>197</v>
      </c>
      <c r="O691" s="222"/>
      <c r="Q691" s="208" t="str">
        <f t="shared" si="10"/>
        <v>BBAA (L)Steel</v>
      </c>
      <c r="R691" s="204" t="s">
        <v>588</v>
      </c>
      <c r="S691" s="204" t="s">
        <v>353</v>
      </c>
      <c r="T691" s="205">
        <v>2.6501999999999999</v>
      </c>
      <c r="U691" s="205">
        <v>3.7097000000000002</v>
      </c>
    </row>
    <row r="692" spans="2:21" ht="12.75" customHeight="1" x14ac:dyDescent="0.3">
      <c r="B692" s="222" t="s">
        <v>587</v>
      </c>
      <c r="C692" s="222" t="s">
        <v>1177</v>
      </c>
      <c r="D692" s="222" t="s">
        <v>353</v>
      </c>
      <c r="E692" s="223">
        <v>7703</v>
      </c>
      <c r="F692" s="223">
        <v>223.387</v>
      </c>
      <c r="G692" s="224">
        <v>29</v>
      </c>
      <c r="H692" s="222">
        <v>25</v>
      </c>
      <c r="I692" s="222">
        <v>4</v>
      </c>
      <c r="J692" s="222">
        <v>1764</v>
      </c>
      <c r="K692" s="222" t="s">
        <v>104</v>
      </c>
      <c r="L692" s="222">
        <v>5</v>
      </c>
      <c r="M692" s="222" t="s">
        <v>197</v>
      </c>
      <c r="N692" s="90" t="s">
        <v>197</v>
      </c>
      <c r="O692" s="222"/>
      <c r="Q692" s="208" t="str">
        <f t="shared" si="10"/>
        <v>BBAA (T)Steel</v>
      </c>
      <c r="R692" s="204" t="s">
        <v>587</v>
      </c>
      <c r="S692" s="204" t="s">
        <v>353</v>
      </c>
      <c r="T692" s="205">
        <v>1.1178999999999999</v>
      </c>
      <c r="U692" s="205">
        <v>1.1929000000000001</v>
      </c>
    </row>
    <row r="693" spans="2:21" ht="12.75" customHeight="1" x14ac:dyDescent="0.3">
      <c r="B693" s="222" t="s">
        <v>590</v>
      </c>
      <c r="C693" s="222" t="s">
        <v>26</v>
      </c>
      <c r="D693" s="222" t="s">
        <v>348</v>
      </c>
      <c r="E693" s="223">
        <v>1</v>
      </c>
      <c r="F693" s="223">
        <v>1</v>
      </c>
      <c r="G693" s="224">
        <v>83.272182254196636</v>
      </c>
      <c r="H693" s="222">
        <v>18</v>
      </c>
      <c r="I693" s="222">
        <v>4</v>
      </c>
      <c r="J693" s="222">
        <v>1764</v>
      </c>
      <c r="K693" s="222" t="s">
        <v>103</v>
      </c>
      <c r="L693" s="222">
        <v>5</v>
      </c>
      <c r="M693" s="222" t="s">
        <v>197</v>
      </c>
      <c r="N693" s="90" t="s">
        <v>197</v>
      </c>
      <c r="O693" s="222"/>
      <c r="Q693" s="208" t="str">
        <f t="shared" si="10"/>
        <v>BBAB (L)Industrial Minerals</v>
      </c>
      <c r="R693" s="204" t="s">
        <v>590</v>
      </c>
      <c r="S693" s="204" t="s">
        <v>348</v>
      </c>
      <c r="T693" s="205">
        <v>2.4823</v>
      </c>
      <c r="U693" s="205">
        <v>3.2349000000000001</v>
      </c>
    </row>
    <row r="694" spans="2:21" ht="12.75" customHeight="1" x14ac:dyDescent="0.3">
      <c r="B694" s="222" t="s">
        <v>590</v>
      </c>
      <c r="C694" s="222" t="s">
        <v>26</v>
      </c>
      <c r="D694" s="222" t="s">
        <v>353</v>
      </c>
      <c r="E694" s="223">
        <v>449258</v>
      </c>
      <c r="F694" s="223">
        <v>37245.71</v>
      </c>
      <c r="G694" s="224">
        <v>83.966976113824742</v>
      </c>
      <c r="H694" s="222">
        <v>25</v>
      </c>
      <c r="I694" s="222">
        <v>4</v>
      </c>
      <c r="J694" s="222">
        <v>1764</v>
      </c>
      <c r="K694" s="222" t="s">
        <v>103</v>
      </c>
      <c r="L694" s="222">
        <v>5</v>
      </c>
      <c r="M694" s="222" t="s">
        <v>197</v>
      </c>
      <c r="N694" s="90" t="s">
        <v>197</v>
      </c>
      <c r="O694" s="222"/>
      <c r="Q694" s="208" t="str">
        <f t="shared" si="10"/>
        <v>BBAB (L)Steel</v>
      </c>
      <c r="R694" s="204" t="s">
        <v>590</v>
      </c>
      <c r="S694" s="204" t="s">
        <v>353</v>
      </c>
      <c r="T694" s="205">
        <v>2.5649000000000002</v>
      </c>
      <c r="U694" s="205">
        <v>3.5015999999999998</v>
      </c>
    </row>
    <row r="695" spans="2:21" ht="12.75" customHeight="1" x14ac:dyDescent="0.3">
      <c r="B695" s="222" t="s">
        <v>589</v>
      </c>
      <c r="C695" s="222" t="s">
        <v>1177</v>
      </c>
      <c r="D695" s="222" t="s">
        <v>356</v>
      </c>
      <c r="E695" s="223">
        <v>1180</v>
      </c>
      <c r="F695" s="223">
        <v>30.68</v>
      </c>
      <c r="G695" s="224">
        <v>26</v>
      </c>
      <c r="H695" s="222">
        <v>27</v>
      </c>
      <c r="I695" s="222">
        <v>4</v>
      </c>
      <c r="J695" s="222">
        <v>1764</v>
      </c>
      <c r="K695" s="222" t="s">
        <v>104</v>
      </c>
      <c r="L695" s="222">
        <v>5</v>
      </c>
      <c r="M695" s="222" t="s">
        <v>197</v>
      </c>
      <c r="N695" s="90" t="s">
        <v>197</v>
      </c>
      <c r="O695" s="222"/>
      <c r="Q695" s="208" t="str">
        <f t="shared" si="10"/>
        <v>BBAB (T)Enterprise</v>
      </c>
      <c r="R695" s="204" t="s">
        <v>589</v>
      </c>
      <c r="S695" s="204" t="s">
        <v>356</v>
      </c>
      <c r="T695" s="205">
        <v>1.1791</v>
      </c>
      <c r="U695" s="205">
        <v>1.2184999999999999</v>
      </c>
    </row>
    <row r="696" spans="2:21" ht="12.75" customHeight="1" x14ac:dyDescent="0.3">
      <c r="B696" s="222" t="s">
        <v>589</v>
      </c>
      <c r="C696" s="222" t="s">
        <v>1177</v>
      </c>
      <c r="D696" s="222" t="s">
        <v>348</v>
      </c>
      <c r="E696" s="223">
        <v>118</v>
      </c>
      <c r="F696" s="223">
        <v>3.0680000000000001</v>
      </c>
      <c r="G696" s="224">
        <v>26</v>
      </c>
      <c r="H696" s="222">
        <v>18</v>
      </c>
      <c r="I696" s="222">
        <v>4</v>
      </c>
      <c r="J696" s="222">
        <v>1764</v>
      </c>
      <c r="K696" s="222" t="s">
        <v>104</v>
      </c>
      <c r="L696" s="222">
        <v>5</v>
      </c>
      <c r="M696" s="222" t="s">
        <v>197</v>
      </c>
      <c r="N696" s="90" t="s">
        <v>197</v>
      </c>
      <c r="O696" s="222"/>
      <c r="Q696" s="208" t="str">
        <f t="shared" si="10"/>
        <v>BBAB (T)Industrial Minerals</v>
      </c>
      <c r="R696" s="204" t="s">
        <v>589</v>
      </c>
      <c r="S696" s="204" t="s">
        <v>348</v>
      </c>
      <c r="T696" s="205">
        <v>1.0353000000000001</v>
      </c>
      <c r="U696" s="205">
        <v>1.0094000000000001</v>
      </c>
    </row>
    <row r="697" spans="2:21" ht="12.75" customHeight="1" x14ac:dyDescent="0.3">
      <c r="B697" s="222" t="s">
        <v>589</v>
      </c>
      <c r="C697" s="222" t="s">
        <v>1177</v>
      </c>
      <c r="D697" s="222" t="s">
        <v>343</v>
      </c>
      <c r="E697" s="223">
        <v>108</v>
      </c>
      <c r="F697" s="223">
        <v>2.8080000000000003</v>
      </c>
      <c r="G697" s="224">
        <v>26</v>
      </c>
      <c r="H697" s="222">
        <v>25</v>
      </c>
      <c r="I697" s="222">
        <v>4</v>
      </c>
      <c r="J697" s="222">
        <v>1764</v>
      </c>
      <c r="K697" s="222" t="s">
        <v>104</v>
      </c>
      <c r="L697" s="222">
        <v>5</v>
      </c>
      <c r="M697" s="222" t="s">
        <v>197</v>
      </c>
      <c r="N697" s="90" t="s">
        <v>197</v>
      </c>
      <c r="O697" s="222"/>
      <c r="Q697" s="208" t="str">
        <f t="shared" si="10"/>
        <v>BBAB (T)Other</v>
      </c>
      <c r="R697" s="204" t="s">
        <v>589</v>
      </c>
      <c r="S697" s="204" t="s">
        <v>343</v>
      </c>
      <c r="T697" s="205">
        <v>1.0913999999999999</v>
      </c>
      <c r="U697" s="205">
        <v>1.1718999999999999</v>
      </c>
    </row>
    <row r="698" spans="2:21" ht="12.75" customHeight="1" x14ac:dyDescent="0.3">
      <c r="B698" s="222" t="s">
        <v>589</v>
      </c>
      <c r="C698" s="222" t="s">
        <v>1177</v>
      </c>
      <c r="D698" s="222" t="s">
        <v>353</v>
      </c>
      <c r="E698" s="223">
        <v>440126</v>
      </c>
      <c r="F698" s="223">
        <v>11443.276</v>
      </c>
      <c r="G698" s="224">
        <v>26</v>
      </c>
      <c r="H698" s="222">
        <v>25</v>
      </c>
      <c r="I698" s="222">
        <v>4</v>
      </c>
      <c r="J698" s="222">
        <v>1764</v>
      </c>
      <c r="K698" s="222" t="s">
        <v>104</v>
      </c>
      <c r="L698" s="222">
        <v>5</v>
      </c>
      <c r="M698" s="222" t="s">
        <v>197</v>
      </c>
      <c r="N698" s="90" t="s">
        <v>197</v>
      </c>
      <c r="O698" s="222"/>
      <c r="Q698" s="208" t="str">
        <f t="shared" si="10"/>
        <v>BBAB (T)Steel</v>
      </c>
      <c r="R698" s="204" t="s">
        <v>589</v>
      </c>
      <c r="S698" s="204" t="s">
        <v>353</v>
      </c>
      <c r="T698" s="205">
        <v>1.0903</v>
      </c>
      <c r="U698" s="205">
        <v>1.1718999999999999</v>
      </c>
    </row>
    <row r="699" spans="2:21" ht="12.75" customHeight="1" x14ac:dyDescent="0.3">
      <c r="B699" s="222" t="s">
        <v>592</v>
      </c>
      <c r="C699" s="222" t="s">
        <v>26</v>
      </c>
      <c r="D699" s="222" t="s">
        <v>356</v>
      </c>
      <c r="E699" s="223">
        <v>1</v>
      </c>
      <c r="F699" s="223">
        <v>1</v>
      </c>
      <c r="G699" s="224">
        <v>51</v>
      </c>
      <c r="H699" s="222">
        <v>27</v>
      </c>
      <c r="I699" s="222">
        <v>4</v>
      </c>
      <c r="J699" s="222">
        <v>1764</v>
      </c>
      <c r="K699" s="222" t="s">
        <v>103</v>
      </c>
      <c r="L699" s="222">
        <v>5</v>
      </c>
      <c r="M699" s="222" t="s">
        <v>197</v>
      </c>
      <c r="N699" s="90" t="s">
        <v>197</v>
      </c>
      <c r="O699" s="222"/>
      <c r="Q699" s="208" t="str">
        <f t="shared" si="10"/>
        <v>BBAC (L)Enterprise</v>
      </c>
      <c r="R699" s="204" t="s">
        <v>592</v>
      </c>
      <c r="S699" s="204" t="s">
        <v>356</v>
      </c>
      <c r="T699" s="205">
        <v>2.2157</v>
      </c>
      <c r="U699" s="205">
        <v>1.8233999999999999</v>
      </c>
    </row>
    <row r="700" spans="2:21" ht="12.75" customHeight="1" x14ac:dyDescent="0.3">
      <c r="B700" s="222" t="s">
        <v>592</v>
      </c>
      <c r="C700" s="222" t="s">
        <v>26</v>
      </c>
      <c r="D700" s="222" t="s">
        <v>348</v>
      </c>
      <c r="E700" s="223">
        <v>1</v>
      </c>
      <c r="F700" s="223">
        <v>1</v>
      </c>
      <c r="G700" s="224">
        <v>85.267944381811361</v>
      </c>
      <c r="H700" s="222">
        <v>18</v>
      </c>
      <c r="I700" s="222">
        <v>4</v>
      </c>
      <c r="J700" s="222">
        <v>1764</v>
      </c>
      <c r="K700" s="222" t="s">
        <v>103</v>
      </c>
      <c r="L700" s="222">
        <v>5</v>
      </c>
      <c r="M700" s="222" t="s">
        <v>197</v>
      </c>
      <c r="N700" s="90" t="s">
        <v>197</v>
      </c>
      <c r="O700" s="222"/>
      <c r="Q700" s="208" t="str">
        <f t="shared" si="10"/>
        <v>BBAC (L)Industrial Minerals</v>
      </c>
      <c r="R700" s="204" t="s">
        <v>592</v>
      </c>
      <c r="S700" s="204" t="s">
        <v>348</v>
      </c>
      <c r="T700" s="205">
        <v>2.5484</v>
      </c>
      <c r="U700" s="205">
        <v>3.3868</v>
      </c>
    </row>
    <row r="701" spans="2:21" ht="12.75" customHeight="1" x14ac:dyDescent="0.3">
      <c r="B701" s="222" t="s">
        <v>592</v>
      </c>
      <c r="C701" s="222" t="s">
        <v>26</v>
      </c>
      <c r="D701" s="222" t="s">
        <v>353</v>
      </c>
      <c r="E701" s="223">
        <v>626969</v>
      </c>
      <c r="F701" s="223">
        <v>53433.078999999998</v>
      </c>
      <c r="G701" s="224">
        <v>86.545757613867409</v>
      </c>
      <c r="H701" s="222">
        <v>25</v>
      </c>
      <c r="I701" s="222">
        <v>4</v>
      </c>
      <c r="J701" s="222">
        <v>1764</v>
      </c>
      <c r="K701" s="222" t="s">
        <v>103</v>
      </c>
      <c r="L701" s="222">
        <v>5</v>
      </c>
      <c r="M701" s="222" t="s">
        <v>197</v>
      </c>
      <c r="N701" s="90" t="s">
        <v>197</v>
      </c>
      <c r="O701" s="222"/>
      <c r="Q701" s="208" t="str">
        <f t="shared" si="10"/>
        <v>BBAC (L)Steel</v>
      </c>
      <c r="R701" s="204" t="s">
        <v>592</v>
      </c>
      <c r="S701" s="204" t="s">
        <v>353</v>
      </c>
      <c r="T701" s="205">
        <v>2.6537000000000002</v>
      </c>
      <c r="U701" s="205">
        <v>3.7174</v>
      </c>
    </row>
    <row r="702" spans="2:21" ht="12.75" customHeight="1" x14ac:dyDescent="0.3">
      <c r="B702" s="222" t="s">
        <v>591</v>
      </c>
      <c r="C702" s="222" t="s">
        <v>1177</v>
      </c>
      <c r="D702" s="222" t="s">
        <v>356</v>
      </c>
      <c r="E702" s="223">
        <v>2300</v>
      </c>
      <c r="F702" s="223">
        <v>66.09</v>
      </c>
      <c r="G702" s="224">
        <v>28.936738056013183</v>
      </c>
      <c r="H702" s="222">
        <v>27</v>
      </c>
      <c r="I702" s="222">
        <v>4</v>
      </c>
      <c r="J702" s="222">
        <v>1764</v>
      </c>
      <c r="K702" s="222" t="s">
        <v>104</v>
      </c>
      <c r="L702" s="222">
        <v>5</v>
      </c>
      <c r="M702" s="222" t="s">
        <v>197</v>
      </c>
      <c r="N702" s="90" t="s">
        <v>197</v>
      </c>
      <c r="O702" s="222"/>
      <c r="Q702" s="208" t="str">
        <f t="shared" si="10"/>
        <v>BBAC (T)Enterprise</v>
      </c>
      <c r="R702" s="204" t="s">
        <v>591</v>
      </c>
      <c r="S702" s="204" t="s">
        <v>356</v>
      </c>
      <c r="T702" s="205">
        <v>1.1980999999999999</v>
      </c>
      <c r="U702" s="205">
        <v>1.2349000000000001</v>
      </c>
    </row>
    <row r="703" spans="2:21" ht="12.75" customHeight="1" x14ac:dyDescent="0.3">
      <c r="B703" s="222" t="s">
        <v>591</v>
      </c>
      <c r="C703" s="222" t="s">
        <v>1177</v>
      </c>
      <c r="D703" s="222" t="s">
        <v>348</v>
      </c>
      <c r="E703" s="223">
        <v>236</v>
      </c>
      <c r="F703" s="223">
        <v>6.726</v>
      </c>
      <c r="G703" s="224">
        <v>28.796323314852643</v>
      </c>
      <c r="H703" s="222">
        <v>18</v>
      </c>
      <c r="I703" s="222">
        <v>4</v>
      </c>
      <c r="J703" s="222">
        <v>1764</v>
      </c>
      <c r="K703" s="222" t="s">
        <v>104</v>
      </c>
      <c r="L703" s="222">
        <v>5</v>
      </c>
      <c r="M703" s="222" t="s">
        <v>197</v>
      </c>
      <c r="N703" s="90" t="s">
        <v>197</v>
      </c>
      <c r="O703" s="222"/>
      <c r="Q703" s="208" t="str">
        <f t="shared" si="10"/>
        <v>BBAC (T)Industrial Minerals</v>
      </c>
      <c r="R703" s="204" t="s">
        <v>591</v>
      </c>
      <c r="S703" s="204" t="s">
        <v>348</v>
      </c>
      <c r="T703" s="205">
        <v>1.0548999999999999</v>
      </c>
      <c r="U703" s="205">
        <v>1.0422</v>
      </c>
    </row>
    <row r="704" spans="2:21" ht="12.75" customHeight="1" x14ac:dyDescent="0.3">
      <c r="B704" s="222" t="s">
        <v>591</v>
      </c>
      <c r="C704" s="222" t="s">
        <v>1177</v>
      </c>
      <c r="D704" s="222" t="s">
        <v>343</v>
      </c>
      <c r="E704" s="223">
        <v>124</v>
      </c>
      <c r="F704" s="223">
        <v>3.5130000000000003</v>
      </c>
      <c r="G704" s="224">
        <v>29</v>
      </c>
      <c r="H704" s="222">
        <v>25</v>
      </c>
      <c r="I704" s="222">
        <v>4</v>
      </c>
      <c r="J704" s="222">
        <v>1764</v>
      </c>
      <c r="K704" s="222" t="s">
        <v>104</v>
      </c>
      <c r="L704" s="222">
        <v>5</v>
      </c>
      <c r="M704" s="222" t="s">
        <v>197</v>
      </c>
      <c r="N704" s="90" t="s">
        <v>197</v>
      </c>
      <c r="O704" s="222"/>
      <c r="Q704" s="208" t="str">
        <f t="shared" si="10"/>
        <v>BBAC (T)Other</v>
      </c>
      <c r="R704" s="204" t="s">
        <v>591</v>
      </c>
      <c r="S704" s="204" t="s">
        <v>343</v>
      </c>
      <c r="T704" s="205">
        <v>1.1056999999999999</v>
      </c>
      <c r="U704" s="205">
        <v>1.1929000000000001</v>
      </c>
    </row>
    <row r="705" spans="2:21" ht="12.75" customHeight="1" x14ac:dyDescent="0.3">
      <c r="B705" s="222" t="s">
        <v>591</v>
      </c>
      <c r="C705" s="222" t="s">
        <v>1177</v>
      </c>
      <c r="D705" s="222" t="s">
        <v>353</v>
      </c>
      <c r="E705" s="223">
        <v>620638</v>
      </c>
      <c r="F705" s="223">
        <v>17740.638999999999</v>
      </c>
      <c r="G705" s="224">
        <v>28.639719285646393</v>
      </c>
      <c r="H705" s="222">
        <v>25</v>
      </c>
      <c r="I705" s="222">
        <v>4</v>
      </c>
      <c r="J705" s="222">
        <v>1764</v>
      </c>
      <c r="K705" s="222" t="s">
        <v>104</v>
      </c>
      <c r="L705" s="222">
        <v>5</v>
      </c>
      <c r="M705" s="222" t="s">
        <v>197</v>
      </c>
      <c r="N705" s="90" t="s">
        <v>197</v>
      </c>
      <c r="O705" s="222"/>
      <c r="Q705" s="208" t="str">
        <f t="shared" si="10"/>
        <v>BBAC (T)Steel</v>
      </c>
      <c r="R705" s="204" t="s">
        <v>591</v>
      </c>
      <c r="S705" s="204" t="s">
        <v>353</v>
      </c>
      <c r="T705" s="205">
        <v>1.1046</v>
      </c>
      <c r="U705" s="205">
        <v>1.1898</v>
      </c>
    </row>
    <row r="706" spans="2:21" ht="12.75" customHeight="1" x14ac:dyDescent="0.3">
      <c r="B706" s="222" t="s">
        <v>594</v>
      </c>
      <c r="C706" s="222" t="s">
        <v>26</v>
      </c>
      <c r="D706" s="222" t="s">
        <v>348</v>
      </c>
      <c r="E706" s="223">
        <v>1</v>
      </c>
      <c r="F706" s="223">
        <v>1</v>
      </c>
      <c r="G706" s="224">
        <v>90.927953890489917</v>
      </c>
      <c r="H706" s="222">
        <v>18</v>
      </c>
      <c r="I706" s="222">
        <v>4</v>
      </c>
      <c r="J706" s="222">
        <v>1764</v>
      </c>
      <c r="K706" s="222" t="s">
        <v>103</v>
      </c>
      <c r="L706" s="222">
        <v>5</v>
      </c>
      <c r="M706" s="222" t="s">
        <v>197</v>
      </c>
      <c r="N706" s="90" t="s">
        <v>197</v>
      </c>
      <c r="O706" s="222"/>
      <c r="Q706" s="208" t="str">
        <f t="shared" si="10"/>
        <v>BBAF (L)Industrial Minerals</v>
      </c>
      <c r="R706" s="204" t="s">
        <v>594</v>
      </c>
      <c r="S706" s="204" t="s">
        <v>348</v>
      </c>
      <c r="T706" s="205">
        <v>2.7079</v>
      </c>
      <c r="U706" s="205">
        <v>3.8645999999999998</v>
      </c>
    </row>
    <row r="707" spans="2:21" ht="12.75" customHeight="1" x14ac:dyDescent="0.3">
      <c r="B707" s="222" t="s">
        <v>594</v>
      </c>
      <c r="C707" s="222" t="s">
        <v>26</v>
      </c>
      <c r="D707" s="222" t="s">
        <v>343</v>
      </c>
      <c r="E707" s="223">
        <v>1</v>
      </c>
      <c r="F707" s="223">
        <v>1</v>
      </c>
      <c r="G707" s="224">
        <v>96.333333333333343</v>
      </c>
      <c r="H707" s="222">
        <v>25</v>
      </c>
      <c r="I707" s="222">
        <v>4</v>
      </c>
      <c r="J707" s="222">
        <v>1764</v>
      </c>
      <c r="K707" s="222" t="s">
        <v>103</v>
      </c>
      <c r="L707" s="222">
        <v>5</v>
      </c>
      <c r="M707" s="222" t="s">
        <v>197</v>
      </c>
      <c r="N707" s="90" t="s">
        <v>197</v>
      </c>
      <c r="O707" s="222"/>
      <c r="Q707" s="208" t="str">
        <f t="shared" si="10"/>
        <v>BBAF (L)Other</v>
      </c>
      <c r="R707" s="204" t="s">
        <v>594</v>
      </c>
      <c r="S707" s="204" t="s">
        <v>343</v>
      </c>
      <c r="T707" s="205">
        <v>2.9603999999999999</v>
      </c>
      <c r="U707" s="205">
        <v>4.6867999999999999</v>
      </c>
    </row>
    <row r="708" spans="2:21" ht="12.75" customHeight="1" x14ac:dyDescent="0.3">
      <c r="B708" s="222" t="s">
        <v>594</v>
      </c>
      <c r="C708" s="222" t="s">
        <v>26</v>
      </c>
      <c r="D708" s="222" t="s">
        <v>353</v>
      </c>
      <c r="E708" s="223">
        <v>134361</v>
      </c>
      <c r="F708" s="223">
        <v>11385.712</v>
      </c>
      <c r="G708" s="224">
        <v>86.541166087484143</v>
      </c>
      <c r="H708" s="222">
        <v>25</v>
      </c>
      <c r="I708" s="222">
        <v>4</v>
      </c>
      <c r="J708" s="222">
        <v>1764</v>
      </c>
      <c r="K708" s="222" t="s">
        <v>103</v>
      </c>
      <c r="L708" s="222">
        <v>5</v>
      </c>
      <c r="M708" s="222" t="s">
        <v>197</v>
      </c>
      <c r="N708" s="90" t="s">
        <v>197</v>
      </c>
      <c r="O708" s="222"/>
      <c r="Q708" s="208" t="str">
        <f t="shared" si="10"/>
        <v>BBAF (L)Steel</v>
      </c>
      <c r="R708" s="204" t="s">
        <v>594</v>
      </c>
      <c r="S708" s="204" t="s">
        <v>353</v>
      </c>
      <c r="T708" s="205">
        <v>2.6551999999999998</v>
      </c>
      <c r="U708" s="205">
        <v>3.7170000000000001</v>
      </c>
    </row>
    <row r="709" spans="2:21" ht="12.75" customHeight="1" x14ac:dyDescent="0.3">
      <c r="B709" s="222" t="s">
        <v>593</v>
      </c>
      <c r="C709" s="222" t="s">
        <v>1177</v>
      </c>
      <c r="D709" s="222" t="s">
        <v>348</v>
      </c>
      <c r="E709" s="223">
        <v>118</v>
      </c>
      <c r="F709" s="223">
        <v>3.0680000000000001</v>
      </c>
      <c r="G709" s="224">
        <v>27</v>
      </c>
      <c r="H709" s="222">
        <v>18</v>
      </c>
      <c r="I709" s="222">
        <v>4</v>
      </c>
      <c r="J709" s="222">
        <v>1764</v>
      </c>
      <c r="K709" s="222" t="s">
        <v>104</v>
      </c>
      <c r="L709" s="222">
        <v>5</v>
      </c>
      <c r="M709" s="222" t="s">
        <v>197</v>
      </c>
      <c r="N709" s="90" t="s">
        <v>197</v>
      </c>
      <c r="O709" s="222"/>
      <c r="Q709" s="208" t="str">
        <f t="shared" ref="Q709:Q772" si="11">R709&amp;S709</f>
        <v>BBAF (T)Industrial Minerals</v>
      </c>
      <c r="R709" s="204" t="s">
        <v>593</v>
      </c>
      <c r="S709" s="204" t="s">
        <v>348</v>
      </c>
      <c r="T709" s="205">
        <v>1.0465</v>
      </c>
      <c r="U709" s="205">
        <v>1.0204</v>
      </c>
    </row>
    <row r="710" spans="2:21" ht="12.75" customHeight="1" x14ac:dyDescent="0.3">
      <c r="B710" s="222" t="s">
        <v>593</v>
      </c>
      <c r="C710" s="222" t="s">
        <v>1177</v>
      </c>
      <c r="D710" s="222" t="s">
        <v>353</v>
      </c>
      <c r="E710" s="223">
        <v>117897</v>
      </c>
      <c r="F710" s="223">
        <v>3171.4780000000001</v>
      </c>
      <c r="G710" s="224">
        <v>26.893975113012203</v>
      </c>
      <c r="H710" s="222">
        <v>25</v>
      </c>
      <c r="I710" s="222">
        <v>4</v>
      </c>
      <c r="J710" s="222">
        <v>1764</v>
      </c>
      <c r="K710" s="222" t="s">
        <v>104</v>
      </c>
      <c r="L710" s="222">
        <v>5</v>
      </c>
      <c r="M710" s="222" t="s">
        <v>197</v>
      </c>
      <c r="N710" s="90" t="s">
        <v>197</v>
      </c>
      <c r="O710" s="222"/>
      <c r="Q710" s="208" t="str">
        <f t="shared" si="11"/>
        <v>BBAF (T)Steel</v>
      </c>
      <c r="R710" s="204" t="s">
        <v>593</v>
      </c>
      <c r="S710" s="204" t="s">
        <v>353</v>
      </c>
      <c r="T710" s="205">
        <v>1.0993999999999999</v>
      </c>
      <c r="U710" s="205">
        <v>1.1769000000000001</v>
      </c>
    </row>
    <row r="711" spans="2:21" ht="12.75" customHeight="1" x14ac:dyDescent="0.3">
      <c r="B711" s="222" t="s">
        <v>596</v>
      </c>
      <c r="C711" s="222" t="s">
        <v>26</v>
      </c>
      <c r="D711" s="222" t="s">
        <v>348</v>
      </c>
      <c r="E711" s="223">
        <v>1</v>
      </c>
      <c r="F711" s="223">
        <v>1</v>
      </c>
      <c r="G711" s="224">
        <v>86.831460674157313</v>
      </c>
      <c r="H711" s="222">
        <v>18</v>
      </c>
      <c r="I711" s="222">
        <v>4</v>
      </c>
      <c r="J711" s="222">
        <v>1764</v>
      </c>
      <c r="K711" s="222" t="s">
        <v>103</v>
      </c>
      <c r="L711" s="222">
        <v>5</v>
      </c>
      <c r="M711" s="222" t="s">
        <v>197</v>
      </c>
      <c r="N711" s="90" t="s">
        <v>197</v>
      </c>
      <c r="O711" s="222"/>
      <c r="Q711" s="208" t="str">
        <f t="shared" si="11"/>
        <v>BBAS (L)Industrial Minerals</v>
      </c>
      <c r="R711" s="204" t="s">
        <v>596</v>
      </c>
      <c r="S711" s="204" t="s">
        <v>348</v>
      </c>
      <c r="T711" s="205">
        <v>2.5912000000000002</v>
      </c>
      <c r="U711" s="205">
        <v>3.5116000000000001</v>
      </c>
    </row>
    <row r="712" spans="2:21" ht="12.75" customHeight="1" x14ac:dyDescent="0.3">
      <c r="B712" s="222" t="s">
        <v>596</v>
      </c>
      <c r="C712" s="222" t="s">
        <v>26</v>
      </c>
      <c r="D712" s="222" t="s">
        <v>353</v>
      </c>
      <c r="E712" s="223">
        <v>91580</v>
      </c>
      <c r="F712" s="223">
        <v>7647.6500000000005</v>
      </c>
      <c r="G712" s="224">
        <v>85.461225580205294</v>
      </c>
      <c r="H712" s="222">
        <v>25</v>
      </c>
      <c r="I712" s="222">
        <v>4</v>
      </c>
      <c r="J712" s="222">
        <v>1764</v>
      </c>
      <c r="K712" s="222" t="s">
        <v>103</v>
      </c>
      <c r="L712" s="222">
        <v>5</v>
      </c>
      <c r="M712" s="222" t="s">
        <v>197</v>
      </c>
      <c r="N712" s="90" t="s">
        <v>197</v>
      </c>
      <c r="O712" s="222"/>
      <c r="Q712" s="208" t="str">
        <f t="shared" si="11"/>
        <v>BBAS (L)Steel</v>
      </c>
      <c r="R712" s="204" t="s">
        <v>596</v>
      </c>
      <c r="S712" s="204" t="s">
        <v>353</v>
      </c>
      <c r="T712" s="205">
        <v>2.6233</v>
      </c>
      <c r="U712" s="205">
        <v>3.6248</v>
      </c>
    </row>
    <row r="713" spans="2:21" ht="12.75" customHeight="1" x14ac:dyDescent="0.3">
      <c r="B713" s="222" t="s">
        <v>595</v>
      </c>
      <c r="C713" s="222" t="s">
        <v>1177</v>
      </c>
      <c r="D713" s="222" t="s">
        <v>356</v>
      </c>
      <c r="E713" s="223">
        <v>1881</v>
      </c>
      <c r="F713" s="223">
        <v>50.786999999999999</v>
      </c>
      <c r="G713" s="224">
        <v>27</v>
      </c>
      <c r="H713" s="222">
        <v>27</v>
      </c>
      <c r="I713" s="222">
        <v>4</v>
      </c>
      <c r="J713" s="222">
        <v>1764</v>
      </c>
      <c r="K713" s="222" t="s">
        <v>104</v>
      </c>
      <c r="L713" s="222">
        <v>5</v>
      </c>
      <c r="M713" s="222" t="s">
        <v>197</v>
      </c>
      <c r="N713" s="90" t="s">
        <v>197</v>
      </c>
      <c r="O713" s="222"/>
      <c r="Q713" s="208" t="str">
        <f t="shared" si="11"/>
        <v>BBAS (T)Enterprise</v>
      </c>
      <c r="R713" s="204" t="s">
        <v>595</v>
      </c>
      <c r="S713" s="204" t="s">
        <v>356</v>
      </c>
      <c r="T713" s="205">
        <v>1.1902999999999999</v>
      </c>
      <c r="U713" s="205">
        <v>1.2226999999999999</v>
      </c>
    </row>
    <row r="714" spans="2:21" ht="12.75" customHeight="1" x14ac:dyDescent="0.3">
      <c r="B714" s="222" t="s">
        <v>595</v>
      </c>
      <c r="C714" s="222" t="s">
        <v>1177</v>
      </c>
      <c r="D714" s="222" t="s">
        <v>348</v>
      </c>
      <c r="E714" s="223">
        <v>1</v>
      </c>
      <c r="F714" s="223">
        <v>1</v>
      </c>
      <c r="G714" s="224">
        <v>27</v>
      </c>
      <c r="H714" s="222">
        <v>18</v>
      </c>
      <c r="I714" s="222">
        <v>4</v>
      </c>
      <c r="J714" s="222">
        <v>1764</v>
      </c>
      <c r="K714" s="222" t="s">
        <v>104</v>
      </c>
      <c r="L714" s="222">
        <v>5</v>
      </c>
      <c r="M714" s="222" t="s">
        <v>197</v>
      </c>
      <c r="N714" s="90" t="s">
        <v>197</v>
      </c>
      <c r="O714" s="222"/>
      <c r="Q714" s="208" t="str">
        <f t="shared" si="11"/>
        <v>BBAS (T)Industrial Minerals</v>
      </c>
      <c r="R714" s="204" t="s">
        <v>595</v>
      </c>
      <c r="S714" s="204" t="s">
        <v>348</v>
      </c>
      <c r="T714" s="205">
        <v>1.0501</v>
      </c>
      <c r="U714" s="205">
        <v>1.0204</v>
      </c>
    </row>
    <row r="715" spans="2:21" ht="12.75" customHeight="1" x14ac:dyDescent="0.3">
      <c r="B715" s="222" t="s">
        <v>595</v>
      </c>
      <c r="C715" s="222" t="s">
        <v>1177</v>
      </c>
      <c r="D715" s="222" t="s">
        <v>343</v>
      </c>
      <c r="E715" s="223">
        <v>1</v>
      </c>
      <c r="F715" s="223">
        <v>1</v>
      </c>
      <c r="G715" s="224">
        <v>27</v>
      </c>
      <c r="H715" s="222">
        <v>25</v>
      </c>
      <c r="I715" s="222">
        <v>4</v>
      </c>
      <c r="J715" s="222">
        <v>1764</v>
      </c>
      <c r="K715" s="222" t="s">
        <v>104</v>
      </c>
      <c r="L715" s="222">
        <v>5</v>
      </c>
      <c r="M715" s="222" t="s">
        <v>197</v>
      </c>
      <c r="N715" s="90" t="s">
        <v>197</v>
      </c>
      <c r="O715" s="222"/>
      <c r="Q715" s="208" t="str">
        <f t="shared" si="11"/>
        <v>BBAS (T)Other</v>
      </c>
      <c r="R715" s="204" t="s">
        <v>595</v>
      </c>
      <c r="S715" s="204" t="s">
        <v>343</v>
      </c>
      <c r="T715" s="205">
        <v>1.0998000000000001</v>
      </c>
      <c r="U715" s="205">
        <v>1.1776</v>
      </c>
    </row>
    <row r="716" spans="2:21" ht="12.75" customHeight="1" x14ac:dyDescent="0.3">
      <c r="B716" s="222" t="s">
        <v>595</v>
      </c>
      <c r="C716" s="222" t="s">
        <v>1177</v>
      </c>
      <c r="D716" s="222" t="s">
        <v>353</v>
      </c>
      <c r="E716" s="223">
        <v>89303</v>
      </c>
      <c r="F716" s="223">
        <v>2411.181</v>
      </c>
      <c r="G716" s="224">
        <v>27</v>
      </c>
      <c r="H716" s="222">
        <v>25</v>
      </c>
      <c r="I716" s="222">
        <v>4</v>
      </c>
      <c r="J716" s="222">
        <v>1764</v>
      </c>
      <c r="K716" s="222" t="s">
        <v>104</v>
      </c>
      <c r="L716" s="222">
        <v>5</v>
      </c>
      <c r="M716" s="222" t="s">
        <v>197</v>
      </c>
      <c r="N716" s="90" t="s">
        <v>197</v>
      </c>
      <c r="O716" s="222"/>
      <c r="Q716" s="208" t="str">
        <f t="shared" si="11"/>
        <v>BBAS (T)Steel</v>
      </c>
      <c r="R716" s="204" t="s">
        <v>595</v>
      </c>
      <c r="S716" s="204" t="s">
        <v>353</v>
      </c>
      <c r="T716" s="205">
        <v>1.1026</v>
      </c>
      <c r="U716" s="205">
        <v>1.1776</v>
      </c>
    </row>
    <row r="717" spans="2:21" ht="12.75" customHeight="1" x14ac:dyDescent="0.3">
      <c r="B717" s="222" t="s">
        <v>598</v>
      </c>
      <c r="C717" s="222" t="s">
        <v>26</v>
      </c>
      <c r="D717" s="222" t="s">
        <v>348</v>
      </c>
      <c r="E717" s="223">
        <v>1</v>
      </c>
      <c r="F717" s="223">
        <v>1</v>
      </c>
      <c r="G717" s="224">
        <v>91.084870848708491</v>
      </c>
      <c r="H717" s="222">
        <v>18</v>
      </c>
      <c r="I717" s="222">
        <v>4</v>
      </c>
      <c r="J717" s="222">
        <v>2062</v>
      </c>
      <c r="K717" s="222" t="s">
        <v>105</v>
      </c>
      <c r="L717" s="222">
        <v>4</v>
      </c>
      <c r="M717" s="222" t="s">
        <v>197</v>
      </c>
      <c r="N717" s="90" t="s">
        <v>197</v>
      </c>
      <c r="O717" s="222"/>
      <c r="Q717" s="208" t="str">
        <f t="shared" si="11"/>
        <v>BBAT (L)Industrial Minerals</v>
      </c>
      <c r="R717" s="204" t="s">
        <v>598</v>
      </c>
      <c r="S717" s="204" t="s">
        <v>348</v>
      </c>
      <c r="T717" s="205">
        <v>3.4055</v>
      </c>
      <c r="U717" s="205">
        <v>4.9985999999999997</v>
      </c>
    </row>
    <row r="718" spans="2:21" ht="12.75" customHeight="1" x14ac:dyDescent="0.3">
      <c r="B718" s="222" t="s">
        <v>598</v>
      </c>
      <c r="C718" s="222" t="s">
        <v>26</v>
      </c>
      <c r="D718" s="222" t="s">
        <v>353</v>
      </c>
      <c r="E718" s="223">
        <v>137102</v>
      </c>
      <c r="F718" s="223">
        <v>11422.388000000001</v>
      </c>
      <c r="G718" s="224">
        <v>84.836901329386862</v>
      </c>
      <c r="H718" s="222">
        <v>25</v>
      </c>
      <c r="I718" s="222">
        <v>4</v>
      </c>
      <c r="J718" s="222">
        <v>2062</v>
      </c>
      <c r="K718" s="222" t="s">
        <v>105</v>
      </c>
      <c r="L718" s="222">
        <v>4</v>
      </c>
      <c r="M718" s="222" t="s">
        <v>197</v>
      </c>
      <c r="N718" s="90" t="s">
        <v>197</v>
      </c>
      <c r="O718" s="222"/>
      <c r="Q718" s="208" t="str">
        <f t="shared" si="11"/>
        <v>BBAT (L)Steel</v>
      </c>
      <c r="R718" s="204" t="s">
        <v>598</v>
      </c>
      <c r="S718" s="204" t="s">
        <v>353</v>
      </c>
      <c r="T718" s="205">
        <v>3.3384999999999998</v>
      </c>
      <c r="U718" s="205">
        <v>4.7590000000000003</v>
      </c>
    </row>
    <row r="719" spans="2:21" ht="12.75" customHeight="1" x14ac:dyDescent="0.3">
      <c r="B719" s="222" t="s">
        <v>597</v>
      </c>
      <c r="C719" s="222" t="s">
        <v>1177</v>
      </c>
      <c r="D719" s="222" t="s">
        <v>348</v>
      </c>
      <c r="E719" s="223">
        <v>1</v>
      </c>
      <c r="F719" s="223">
        <v>1</v>
      </c>
      <c r="G719" s="224">
        <v>26</v>
      </c>
      <c r="H719" s="222">
        <v>18</v>
      </c>
      <c r="I719" s="222">
        <v>4</v>
      </c>
      <c r="J719" s="222">
        <v>2062</v>
      </c>
      <c r="K719" s="222" t="s">
        <v>106</v>
      </c>
      <c r="L719" s="222">
        <v>4</v>
      </c>
      <c r="M719" s="222" t="s">
        <v>197</v>
      </c>
      <c r="N719" s="90" t="s">
        <v>197</v>
      </c>
      <c r="O719" s="222"/>
      <c r="Q719" s="208" t="str">
        <f t="shared" si="11"/>
        <v>BBAT (T)Industrial Minerals</v>
      </c>
      <c r="R719" s="204" t="s">
        <v>597</v>
      </c>
      <c r="S719" s="204" t="s">
        <v>348</v>
      </c>
      <c r="T719" s="205">
        <v>1.2221</v>
      </c>
      <c r="U719" s="205">
        <v>1.2518</v>
      </c>
    </row>
    <row r="720" spans="2:21" ht="12.75" customHeight="1" x14ac:dyDescent="0.3">
      <c r="B720" s="222" t="s">
        <v>597</v>
      </c>
      <c r="C720" s="222" t="s">
        <v>1177</v>
      </c>
      <c r="D720" s="222" t="s">
        <v>353</v>
      </c>
      <c r="E720" s="223">
        <v>132810</v>
      </c>
      <c r="F720" s="223">
        <v>3453.06</v>
      </c>
      <c r="G720" s="224">
        <v>26</v>
      </c>
      <c r="H720" s="222">
        <v>25</v>
      </c>
      <c r="I720" s="222">
        <v>4</v>
      </c>
      <c r="J720" s="222">
        <v>2062</v>
      </c>
      <c r="K720" s="222" t="s">
        <v>106</v>
      </c>
      <c r="L720" s="222">
        <v>4</v>
      </c>
      <c r="M720" s="222" t="s">
        <v>197</v>
      </c>
      <c r="N720" s="90" t="s">
        <v>197</v>
      </c>
      <c r="O720" s="222"/>
      <c r="Q720" s="208" t="str">
        <f t="shared" si="11"/>
        <v>BBAT (T)Steel</v>
      </c>
      <c r="R720" s="204" t="s">
        <v>597</v>
      </c>
      <c r="S720" s="204" t="s">
        <v>353</v>
      </c>
      <c r="T720" s="205">
        <v>1.2935000000000001</v>
      </c>
      <c r="U720" s="205">
        <v>1.4630000000000001</v>
      </c>
    </row>
    <row r="721" spans="2:21" ht="12.75" customHeight="1" x14ac:dyDescent="0.3">
      <c r="B721" s="222" t="s">
        <v>600</v>
      </c>
      <c r="C721" s="222" t="s">
        <v>26</v>
      </c>
      <c r="D721" s="222" t="s">
        <v>348</v>
      </c>
      <c r="E721" s="223">
        <v>1</v>
      </c>
      <c r="F721" s="223">
        <v>1</v>
      </c>
      <c r="G721" s="224">
        <v>93.252165982672139</v>
      </c>
      <c r="H721" s="222">
        <v>18</v>
      </c>
      <c r="I721" s="222">
        <v>4</v>
      </c>
      <c r="J721" s="222">
        <v>1764</v>
      </c>
      <c r="K721" s="222" t="s">
        <v>103</v>
      </c>
      <c r="L721" s="222">
        <v>5</v>
      </c>
      <c r="M721" s="222" t="s">
        <v>197</v>
      </c>
      <c r="N721" s="90" t="s">
        <v>197</v>
      </c>
      <c r="O721" s="222"/>
      <c r="Q721" s="208" t="str">
        <f t="shared" si="11"/>
        <v>BCAA (L)Industrial Minerals</v>
      </c>
      <c r="R721" s="204" t="s">
        <v>600</v>
      </c>
      <c r="S721" s="204" t="s">
        <v>348</v>
      </c>
      <c r="T721" s="205">
        <v>2.7804000000000002</v>
      </c>
      <c r="U721" s="205">
        <v>4.0827999999999998</v>
      </c>
    </row>
    <row r="722" spans="2:21" ht="12.75" customHeight="1" x14ac:dyDescent="0.3">
      <c r="B722" s="222" t="s">
        <v>600</v>
      </c>
      <c r="C722" s="222" t="s">
        <v>26</v>
      </c>
      <c r="D722" s="222" t="s">
        <v>353</v>
      </c>
      <c r="E722" s="223">
        <v>488617</v>
      </c>
      <c r="F722" s="223">
        <v>43882.654999999999</v>
      </c>
      <c r="G722" s="224">
        <v>90.213470120052619</v>
      </c>
      <c r="H722" s="222">
        <v>25</v>
      </c>
      <c r="I722" s="222">
        <v>4</v>
      </c>
      <c r="J722" s="222">
        <v>1764</v>
      </c>
      <c r="K722" s="222" t="s">
        <v>103</v>
      </c>
      <c r="L722" s="222">
        <v>5</v>
      </c>
      <c r="M722" s="222" t="s">
        <v>197</v>
      </c>
      <c r="N722" s="90" t="s">
        <v>197</v>
      </c>
      <c r="O722" s="222"/>
      <c r="Q722" s="208" t="str">
        <f t="shared" si="11"/>
        <v>BCAA (L)Steel</v>
      </c>
      <c r="R722" s="204" t="s">
        <v>600</v>
      </c>
      <c r="S722" s="204" t="s">
        <v>353</v>
      </c>
      <c r="T722" s="205">
        <v>2.7597999999999998</v>
      </c>
      <c r="U722" s="205">
        <v>4.0514000000000001</v>
      </c>
    </row>
    <row r="723" spans="2:21" ht="12.75" customHeight="1" x14ac:dyDescent="0.3">
      <c r="B723" s="222" t="s">
        <v>599</v>
      </c>
      <c r="C723" s="222" t="s">
        <v>1177</v>
      </c>
      <c r="D723" s="222" t="s">
        <v>356</v>
      </c>
      <c r="E723" s="223">
        <v>242</v>
      </c>
      <c r="F723" s="223">
        <v>7.26</v>
      </c>
      <c r="G723" s="224">
        <v>30</v>
      </c>
      <c r="H723" s="222">
        <v>27</v>
      </c>
      <c r="I723" s="222">
        <v>4</v>
      </c>
      <c r="J723" s="222">
        <v>1764</v>
      </c>
      <c r="K723" s="222" t="s">
        <v>104</v>
      </c>
      <c r="L723" s="222">
        <v>5</v>
      </c>
      <c r="M723" s="222" t="s">
        <v>197</v>
      </c>
      <c r="N723" s="90" t="s">
        <v>197</v>
      </c>
      <c r="O723" s="222"/>
      <c r="Q723" s="208" t="str">
        <f t="shared" si="11"/>
        <v>BCAA (T)Enterprise</v>
      </c>
      <c r="R723" s="204" t="s">
        <v>599</v>
      </c>
      <c r="S723" s="204" t="s">
        <v>356</v>
      </c>
      <c r="T723" s="205">
        <v>1.2098</v>
      </c>
      <c r="U723" s="205">
        <v>1.2439</v>
      </c>
    </row>
    <row r="724" spans="2:21" ht="12.75" customHeight="1" x14ac:dyDescent="0.3">
      <c r="B724" s="222" t="s">
        <v>599</v>
      </c>
      <c r="C724" s="222" t="s">
        <v>1177</v>
      </c>
      <c r="D724" s="222" t="s">
        <v>348</v>
      </c>
      <c r="E724" s="223">
        <v>1</v>
      </c>
      <c r="F724" s="223">
        <v>1</v>
      </c>
      <c r="G724" s="224">
        <v>30</v>
      </c>
      <c r="H724" s="222">
        <v>18</v>
      </c>
      <c r="I724" s="222">
        <v>4</v>
      </c>
      <c r="J724" s="222">
        <v>1764</v>
      </c>
      <c r="K724" s="222" t="s">
        <v>104</v>
      </c>
      <c r="L724" s="222">
        <v>5</v>
      </c>
      <c r="M724" s="222" t="s">
        <v>197</v>
      </c>
      <c r="N724" s="90" t="s">
        <v>197</v>
      </c>
      <c r="O724" s="222"/>
      <c r="Q724" s="208" t="str">
        <f t="shared" si="11"/>
        <v>BCAA (T)Industrial Minerals</v>
      </c>
      <c r="R724" s="204" t="s">
        <v>599</v>
      </c>
      <c r="S724" s="204" t="s">
        <v>348</v>
      </c>
      <c r="T724" s="205">
        <v>1.0687</v>
      </c>
      <c r="U724" s="205">
        <v>1.0584</v>
      </c>
    </row>
    <row r="725" spans="2:21" ht="12.75" customHeight="1" x14ac:dyDescent="0.3">
      <c r="B725" s="222" t="s">
        <v>599</v>
      </c>
      <c r="C725" s="222" t="s">
        <v>1177</v>
      </c>
      <c r="D725" s="222" t="s">
        <v>343</v>
      </c>
      <c r="E725" s="223">
        <v>1</v>
      </c>
      <c r="F725" s="223">
        <v>1</v>
      </c>
      <c r="G725" s="224">
        <v>30</v>
      </c>
      <c r="H725" s="222">
        <v>25</v>
      </c>
      <c r="I725" s="222">
        <v>4</v>
      </c>
      <c r="J725" s="222">
        <v>1764</v>
      </c>
      <c r="K725" s="222" t="s">
        <v>104</v>
      </c>
      <c r="L725" s="222">
        <v>5</v>
      </c>
      <c r="M725" s="222" t="s">
        <v>197</v>
      </c>
      <c r="N725" s="90" t="s">
        <v>197</v>
      </c>
      <c r="O725" s="222"/>
      <c r="Q725" s="208" t="str">
        <f t="shared" si="11"/>
        <v>BCAA (T)Other</v>
      </c>
      <c r="R725" s="204" t="s">
        <v>599</v>
      </c>
      <c r="S725" s="204" t="s">
        <v>343</v>
      </c>
      <c r="T725" s="205">
        <v>1.1194999999999999</v>
      </c>
      <c r="U725" s="205">
        <v>1.2024999999999999</v>
      </c>
    </row>
    <row r="726" spans="2:21" ht="12.75" customHeight="1" x14ac:dyDescent="0.3">
      <c r="B726" s="222" t="s">
        <v>599</v>
      </c>
      <c r="C726" s="222" t="s">
        <v>1177</v>
      </c>
      <c r="D726" s="222" t="s">
        <v>353</v>
      </c>
      <c r="E726" s="223">
        <v>474358</v>
      </c>
      <c r="F726" s="223">
        <v>14230.74</v>
      </c>
      <c r="G726" s="224">
        <v>30</v>
      </c>
      <c r="H726" s="222">
        <v>25</v>
      </c>
      <c r="I726" s="222">
        <v>4</v>
      </c>
      <c r="J726" s="222">
        <v>1764</v>
      </c>
      <c r="K726" s="222" t="s">
        <v>104</v>
      </c>
      <c r="L726" s="222">
        <v>5</v>
      </c>
      <c r="M726" s="222" t="s">
        <v>197</v>
      </c>
      <c r="N726" s="90" t="s">
        <v>197</v>
      </c>
      <c r="O726" s="222"/>
      <c r="Q726" s="208" t="str">
        <f t="shared" si="11"/>
        <v>BCAA (T)Steel</v>
      </c>
      <c r="R726" s="204" t="s">
        <v>599</v>
      </c>
      <c r="S726" s="204" t="s">
        <v>353</v>
      </c>
      <c r="T726" s="205">
        <v>1.1173</v>
      </c>
      <c r="U726" s="205">
        <v>1.2024999999999999</v>
      </c>
    </row>
    <row r="727" spans="2:21" ht="12.75" customHeight="1" x14ac:dyDescent="0.3">
      <c r="B727" s="222" t="s">
        <v>602</v>
      </c>
      <c r="C727" s="222" t="s">
        <v>26</v>
      </c>
      <c r="D727" s="222" t="s">
        <v>348</v>
      </c>
      <c r="E727" s="223">
        <v>1</v>
      </c>
      <c r="F727" s="223">
        <v>1</v>
      </c>
      <c r="G727" s="224">
        <v>99.2027972027972</v>
      </c>
      <c r="H727" s="222">
        <v>18</v>
      </c>
      <c r="I727" s="222">
        <v>4</v>
      </c>
      <c r="J727" s="222">
        <v>1764</v>
      </c>
      <c r="K727" s="222" t="s">
        <v>103</v>
      </c>
      <c r="L727" s="222">
        <v>5</v>
      </c>
      <c r="M727" s="222" t="s">
        <v>197</v>
      </c>
      <c r="N727" s="90" t="s">
        <v>197</v>
      </c>
      <c r="O727" s="222"/>
      <c r="Q727" s="208" t="str">
        <f t="shared" si="11"/>
        <v>BCAC (L)Industrial Minerals</v>
      </c>
      <c r="R727" s="204" t="s">
        <v>602</v>
      </c>
      <c r="S727" s="204" t="s">
        <v>348</v>
      </c>
      <c r="T727" s="205">
        <v>2.9796999999999998</v>
      </c>
      <c r="U727" s="205">
        <v>4.7069999999999999</v>
      </c>
    </row>
    <row r="728" spans="2:21" ht="12.75" customHeight="1" x14ac:dyDescent="0.3">
      <c r="B728" s="222" t="s">
        <v>602</v>
      </c>
      <c r="C728" s="222" t="s">
        <v>26</v>
      </c>
      <c r="D728" s="222" t="s">
        <v>353</v>
      </c>
      <c r="E728" s="223">
        <v>1</v>
      </c>
      <c r="F728" s="223">
        <v>1</v>
      </c>
      <c r="G728" s="224">
        <v>90.037596825996602</v>
      </c>
      <c r="H728" s="222">
        <v>25</v>
      </c>
      <c r="I728" s="222">
        <v>4</v>
      </c>
      <c r="J728" s="222">
        <v>1764</v>
      </c>
      <c r="K728" s="222" t="s">
        <v>103</v>
      </c>
      <c r="L728" s="222">
        <v>5</v>
      </c>
      <c r="M728" s="222" t="s">
        <v>197</v>
      </c>
      <c r="N728" s="90" t="s">
        <v>197</v>
      </c>
      <c r="O728" s="222"/>
      <c r="Q728" s="208" t="str">
        <f t="shared" si="11"/>
        <v>BCAC (L)Steel</v>
      </c>
      <c r="R728" s="204" t="s">
        <v>602</v>
      </c>
      <c r="S728" s="204" t="s">
        <v>353</v>
      </c>
      <c r="T728" s="205">
        <v>2.7532000000000001</v>
      </c>
      <c r="U728" s="205">
        <v>4.0346000000000002</v>
      </c>
    </row>
    <row r="729" spans="2:21" ht="12.75" customHeight="1" x14ac:dyDescent="0.3">
      <c r="B729" s="222" t="s">
        <v>601</v>
      </c>
      <c r="C729" s="222" t="s">
        <v>1177</v>
      </c>
      <c r="D729" s="222" t="s">
        <v>348</v>
      </c>
      <c r="E729" s="223">
        <v>1</v>
      </c>
      <c r="F729" s="223">
        <v>1</v>
      </c>
      <c r="G729" s="224">
        <v>31</v>
      </c>
      <c r="H729" s="222">
        <v>18</v>
      </c>
      <c r="I729" s="222">
        <v>4</v>
      </c>
      <c r="J729" s="222">
        <v>1764</v>
      </c>
      <c r="K729" s="222" t="s">
        <v>104</v>
      </c>
      <c r="L729" s="222">
        <v>5</v>
      </c>
      <c r="M729" s="222" t="s">
        <v>197</v>
      </c>
      <c r="N729" s="90" t="s">
        <v>197</v>
      </c>
      <c r="O729" s="222"/>
      <c r="Q729" s="208" t="str">
        <f t="shared" si="11"/>
        <v>BCAC (T)Industrial Minerals</v>
      </c>
      <c r="R729" s="204" t="s">
        <v>601</v>
      </c>
      <c r="S729" s="204" t="s">
        <v>348</v>
      </c>
      <c r="T729" s="205">
        <v>1.0840000000000001</v>
      </c>
      <c r="U729" s="205">
        <v>1.0727</v>
      </c>
    </row>
    <row r="730" spans="2:21" ht="12.75" customHeight="1" x14ac:dyDescent="0.3">
      <c r="B730" s="222" t="s">
        <v>601</v>
      </c>
      <c r="C730" s="222" t="s">
        <v>1177</v>
      </c>
      <c r="D730" s="222" t="s">
        <v>353</v>
      </c>
      <c r="E730" s="223">
        <v>1</v>
      </c>
      <c r="F730" s="223">
        <v>1</v>
      </c>
      <c r="G730" s="224">
        <v>31</v>
      </c>
      <c r="H730" s="222">
        <v>25</v>
      </c>
      <c r="I730" s="222">
        <v>4</v>
      </c>
      <c r="J730" s="222">
        <v>1764</v>
      </c>
      <c r="K730" s="222" t="s">
        <v>104</v>
      </c>
      <c r="L730" s="222">
        <v>5</v>
      </c>
      <c r="M730" s="222" t="s">
        <v>197</v>
      </c>
      <c r="N730" s="90" t="s">
        <v>197</v>
      </c>
      <c r="O730" s="222"/>
      <c r="Q730" s="208" t="str">
        <f t="shared" si="11"/>
        <v>BCAC (T)Steel</v>
      </c>
      <c r="R730" s="204" t="s">
        <v>601</v>
      </c>
      <c r="S730" s="204" t="s">
        <v>353</v>
      </c>
      <c r="T730" s="205">
        <v>1.1313</v>
      </c>
      <c r="U730" s="205">
        <v>1.2132000000000001</v>
      </c>
    </row>
    <row r="731" spans="2:21" ht="12.75" customHeight="1" x14ac:dyDescent="0.3">
      <c r="B731" s="222" t="s">
        <v>604</v>
      </c>
      <c r="C731" s="222" t="s">
        <v>26</v>
      </c>
      <c r="D731" s="222" t="s">
        <v>347</v>
      </c>
      <c r="E731" s="223">
        <v>1</v>
      </c>
      <c r="F731" s="223">
        <v>1</v>
      </c>
      <c r="G731" s="224">
        <v>76.758750000000006</v>
      </c>
      <c r="H731" s="222">
        <v>24</v>
      </c>
      <c r="I731" s="222">
        <v>4</v>
      </c>
      <c r="J731" s="222">
        <v>1344</v>
      </c>
      <c r="K731" s="222" t="s">
        <v>103</v>
      </c>
      <c r="L731" s="222">
        <v>5</v>
      </c>
      <c r="M731" s="222" t="s">
        <v>197</v>
      </c>
      <c r="N731" s="90" t="s">
        <v>197</v>
      </c>
      <c r="O731" s="222"/>
      <c r="Q731" s="208" t="str">
        <f t="shared" si="11"/>
        <v>BDAR (L)Coal ESI</v>
      </c>
      <c r="R731" s="204" t="s">
        <v>604</v>
      </c>
      <c r="S731" s="204" t="s">
        <v>347</v>
      </c>
      <c r="T731" s="205">
        <v>1.9955000000000001</v>
      </c>
      <c r="U731" s="205">
        <v>2.9321999999999999</v>
      </c>
    </row>
    <row r="732" spans="2:21" ht="12.75" customHeight="1" x14ac:dyDescent="0.3">
      <c r="B732" s="222" t="s">
        <v>604</v>
      </c>
      <c r="C732" s="222" t="s">
        <v>26</v>
      </c>
      <c r="D732" s="222" t="s">
        <v>356</v>
      </c>
      <c r="E732" s="223">
        <v>2906</v>
      </c>
      <c r="F732" s="223">
        <v>188.566</v>
      </c>
      <c r="G732" s="224">
        <v>65.678160919540218</v>
      </c>
      <c r="H732" s="222">
        <v>27</v>
      </c>
      <c r="I732" s="222">
        <v>4</v>
      </c>
      <c r="J732" s="222">
        <v>1344</v>
      </c>
      <c r="K732" s="222" t="s">
        <v>103</v>
      </c>
      <c r="L732" s="222">
        <v>5</v>
      </c>
      <c r="M732" s="222" t="s">
        <v>197</v>
      </c>
      <c r="N732" s="90" t="s">
        <v>197</v>
      </c>
      <c r="O732" s="222"/>
      <c r="Q732" s="208" t="str">
        <f t="shared" si="11"/>
        <v>BDAR (L)Enterprise</v>
      </c>
      <c r="R732" s="204" t="s">
        <v>604</v>
      </c>
      <c r="S732" s="204" t="s">
        <v>356</v>
      </c>
      <c r="T732" s="205">
        <v>1.9434</v>
      </c>
      <c r="U732" s="205">
        <v>2.3622000000000001</v>
      </c>
    </row>
    <row r="733" spans="2:21" ht="12.75" customHeight="1" x14ac:dyDescent="0.3">
      <c r="B733" s="222" t="s">
        <v>604</v>
      </c>
      <c r="C733" s="222" t="s">
        <v>26</v>
      </c>
      <c r="D733" s="222" t="s">
        <v>348</v>
      </c>
      <c r="E733" s="223">
        <v>1</v>
      </c>
      <c r="F733" s="223">
        <v>1</v>
      </c>
      <c r="G733" s="224">
        <v>61.053844768593557</v>
      </c>
      <c r="H733" s="222">
        <v>18</v>
      </c>
      <c r="I733" s="222">
        <v>4</v>
      </c>
      <c r="J733" s="222">
        <v>1344</v>
      </c>
      <c r="K733" s="222" t="s">
        <v>103</v>
      </c>
      <c r="L733" s="222">
        <v>5</v>
      </c>
      <c r="M733" s="222" t="s">
        <v>197</v>
      </c>
      <c r="N733" s="90" t="s">
        <v>197</v>
      </c>
      <c r="O733" s="222"/>
      <c r="Q733" s="208" t="str">
        <f t="shared" si="11"/>
        <v>BDAR (L)Industrial Minerals</v>
      </c>
      <c r="R733" s="204" t="s">
        <v>604</v>
      </c>
      <c r="S733" s="204" t="s">
        <v>348</v>
      </c>
      <c r="T733" s="205">
        <v>1.7186999999999999</v>
      </c>
      <c r="U733" s="205">
        <v>2.0116000000000001</v>
      </c>
    </row>
    <row r="734" spans="2:21" ht="12.75" customHeight="1" x14ac:dyDescent="0.3">
      <c r="B734" s="222" t="s">
        <v>604</v>
      </c>
      <c r="C734" s="222" t="s">
        <v>26</v>
      </c>
      <c r="D734" s="222" t="s">
        <v>343</v>
      </c>
      <c r="E734" s="223">
        <v>508</v>
      </c>
      <c r="F734" s="223">
        <v>33.704000000000001</v>
      </c>
      <c r="G734" s="224">
        <v>66.717579250720462</v>
      </c>
      <c r="H734" s="222">
        <v>25</v>
      </c>
      <c r="I734" s="222">
        <v>4</v>
      </c>
      <c r="J734" s="222">
        <v>1344</v>
      </c>
      <c r="K734" s="222" t="s">
        <v>103</v>
      </c>
      <c r="L734" s="222">
        <v>5</v>
      </c>
      <c r="M734" s="222" t="s">
        <v>197</v>
      </c>
      <c r="N734" s="90" t="s">
        <v>197</v>
      </c>
      <c r="O734" s="222"/>
      <c r="Q734" s="208" t="str">
        <f t="shared" si="11"/>
        <v>BDAR (L)Other</v>
      </c>
      <c r="R734" s="204" t="s">
        <v>604</v>
      </c>
      <c r="S734" s="204" t="s">
        <v>343</v>
      </c>
      <c r="T734" s="205">
        <v>1.8414999999999999</v>
      </c>
      <c r="U734" s="205">
        <v>2.3765999999999998</v>
      </c>
    </row>
    <row r="735" spans="2:21" ht="12.75" customHeight="1" x14ac:dyDescent="0.3">
      <c r="B735" s="222" t="s">
        <v>604</v>
      </c>
      <c r="C735" s="222" t="s">
        <v>26</v>
      </c>
      <c r="D735" s="222" t="s">
        <v>353</v>
      </c>
      <c r="E735" s="223">
        <v>222373</v>
      </c>
      <c r="F735" s="223">
        <v>14241.62</v>
      </c>
      <c r="G735" s="224">
        <v>56.587004175867136</v>
      </c>
      <c r="H735" s="222">
        <v>25</v>
      </c>
      <c r="I735" s="222">
        <v>4</v>
      </c>
      <c r="J735" s="222">
        <v>1344</v>
      </c>
      <c r="K735" s="222" t="s">
        <v>103</v>
      </c>
      <c r="L735" s="222">
        <v>5</v>
      </c>
      <c r="M735" s="222" t="s">
        <v>197</v>
      </c>
      <c r="N735" s="90" t="s">
        <v>197</v>
      </c>
      <c r="O735" s="222"/>
      <c r="Q735" s="208" t="str">
        <f t="shared" si="11"/>
        <v>BDAR (L)Steel</v>
      </c>
      <c r="R735" s="204" t="s">
        <v>604</v>
      </c>
      <c r="S735" s="204" t="s">
        <v>353</v>
      </c>
      <c r="T735" s="205">
        <v>1.7099</v>
      </c>
      <c r="U735" s="205">
        <v>1.9452</v>
      </c>
    </row>
    <row r="736" spans="2:21" ht="12.75" customHeight="1" x14ac:dyDescent="0.3">
      <c r="B736" s="222" t="s">
        <v>603</v>
      </c>
      <c r="C736" s="222" t="s">
        <v>1177</v>
      </c>
      <c r="D736" s="222" t="s">
        <v>347</v>
      </c>
      <c r="E736" s="223">
        <v>1</v>
      </c>
      <c r="F736" s="223">
        <v>1</v>
      </c>
      <c r="G736" s="224">
        <v>22.954490812296072</v>
      </c>
      <c r="H736" s="222">
        <v>24</v>
      </c>
      <c r="I736" s="222">
        <v>4</v>
      </c>
      <c r="J736" s="222">
        <v>1344</v>
      </c>
      <c r="K736" s="222" t="s">
        <v>104</v>
      </c>
      <c r="L736" s="222">
        <v>5</v>
      </c>
      <c r="M736" s="222" t="s">
        <v>197</v>
      </c>
      <c r="N736" s="90" t="s">
        <v>197</v>
      </c>
      <c r="O736" s="222"/>
      <c r="Q736" s="208" t="str">
        <f t="shared" si="11"/>
        <v>BDAR (T)Coal ESI</v>
      </c>
      <c r="R736" s="204" t="s">
        <v>603</v>
      </c>
      <c r="S736" s="204" t="s">
        <v>347</v>
      </c>
      <c r="T736" s="205">
        <v>1.0314000000000001</v>
      </c>
      <c r="U736" s="205">
        <v>1.0912999999999999</v>
      </c>
    </row>
    <row r="737" spans="2:21" ht="12.75" customHeight="1" x14ac:dyDescent="0.3">
      <c r="B737" s="222" t="s">
        <v>603</v>
      </c>
      <c r="C737" s="222" t="s">
        <v>1177</v>
      </c>
      <c r="D737" s="222" t="s">
        <v>356</v>
      </c>
      <c r="E737" s="223">
        <v>18574</v>
      </c>
      <c r="F737" s="223">
        <v>423.90000000000003</v>
      </c>
      <c r="G737" s="224">
        <v>22.890518596123623</v>
      </c>
      <c r="H737" s="222">
        <v>27</v>
      </c>
      <c r="I737" s="222">
        <v>4</v>
      </c>
      <c r="J737" s="222">
        <v>1344</v>
      </c>
      <c r="K737" s="222" t="s">
        <v>104</v>
      </c>
      <c r="L737" s="222">
        <v>5</v>
      </c>
      <c r="M737" s="222" t="s">
        <v>197</v>
      </c>
      <c r="N737" s="90" t="s">
        <v>197</v>
      </c>
      <c r="O737" s="222"/>
      <c r="Q737" s="208" t="str">
        <f t="shared" si="11"/>
        <v>BDAR (T)Enterprise</v>
      </c>
      <c r="R737" s="204" t="s">
        <v>603</v>
      </c>
      <c r="S737" s="204" t="s">
        <v>356</v>
      </c>
      <c r="T737" s="205">
        <v>1.1123000000000001</v>
      </c>
      <c r="U737" s="205">
        <v>1.1416999999999999</v>
      </c>
    </row>
    <row r="738" spans="2:21" ht="12.75" customHeight="1" x14ac:dyDescent="0.3">
      <c r="B738" s="222" t="s">
        <v>603</v>
      </c>
      <c r="C738" s="222" t="s">
        <v>1177</v>
      </c>
      <c r="D738" s="222" t="s">
        <v>348</v>
      </c>
      <c r="E738" s="223">
        <v>1</v>
      </c>
      <c r="F738" s="223">
        <v>1</v>
      </c>
      <c r="G738" s="224">
        <v>22.975397580535546</v>
      </c>
      <c r="H738" s="222">
        <v>18</v>
      </c>
      <c r="I738" s="222">
        <v>4</v>
      </c>
      <c r="J738" s="222">
        <v>1344</v>
      </c>
      <c r="K738" s="222" t="s">
        <v>104</v>
      </c>
      <c r="L738" s="222">
        <v>5</v>
      </c>
      <c r="M738" s="222" t="s">
        <v>197</v>
      </c>
      <c r="N738" s="90" t="s">
        <v>197</v>
      </c>
      <c r="O738" s="222"/>
      <c r="Q738" s="208" t="str">
        <f t="shared" si="11"/>
        <v>BDAR (T)Industrial Minerals</v>
      </c>
      <c r="R738" s="204" t="s">
        <v>603</v>
      </c>
      <c r="S738" s="204" t="s">
        <v>348</v>
      </c>
      <c r="T738" s="205">
        <v>0.99629999999999996</v>
      </c>
      <c r="U738" s="205">
        <v>0.9909</v>
      </c>
    </row>
    <row r="739" spans="2:21" ht="12.75" customHeight="1" x14ac:dyDescent="0.3">
      <c r="B739" s="222" t="s">
        <v>603</v>
      </c>
      <c r="C739" s="222" t="s">
        <v>1177</v>
      </c>
      <c r="D739" s="222" t="s">
        <v>343</v>
      </c>
      <c r="E739" s="223">
        <v>1044</v>
      </c>
      <c r="F739" s="223">
        <v>23.971</v>
      </c>
      <c r="G739" s="224">
        <v>22.790960451977401</v>
      </c>
      <c r="H739" s="222">
        <v>25</v>
      </c>
      <c r="I739" s="222">
        <v>4</v>
      </c>
      <c r="J739" s="222">
        <v>1344</v>
      </c>
      <c r="K739" s="222" t="s">
        <v>104</v>
      </c>
      <c r="L739" s="222">
        <v>5</v>
      </c>
      <c r="M739" s="222" t="s">
        <v>197</v>
      </c>
      <c r="N739" s="90" t="s">
        <v>197</v>
      </c>
      <c r="O739" s="222"/>
      <c r="Q739" s="208" t="str">
        <f t="shared" si="11"/>
        <v>BDAR (T)Other</v>
      </c>
      <c r="R739" s="204" t="s">
        <v>603</v>
      </c>
      <c r="S739" s="204" t="s">
        <v>343</v>
      </c>
      <c r="T739" s="205">
        <v>1.0353000000000001</v>
      </c>
      <c r="U739" s="205">
        <v>1.1077999999999999</v>
      </c>
    </row>
    <row r="740" spans="2:21" ht="12.75" customHeight="1" x14ac:dyDescent="0.3">
      <c r="B740" s="222" t="s">
        <v>603</v>
      </c>
      <c r="C740" s="222" t="s">
        <v>1177</v>
      </c>
      <c r="D740" s="222" t="s">
        <v>353</v>
      </c>
      <c r="E740" s="223">
        <v>223270</v>
      </c>
      <c r="F740" s="223">
        <v>5093.5129999999999</v>
      </c>
      <c r="G740" s="224">
        <v>22.861323832595339</v>
      </c>
      <c r="H740" s="222">
        <v>25</v>
      </c>
      <c r="I740" s="222">
        <v>4</v>
      </c>
      <c r="J740" s="222">
        <v>1344</v>
      </c>
      <c r="K740" s="222" t="s">
        <v>104</v>
      </c>
      <c r="L740" s="222">
        <v>5</v>
      </c>
      <c r="M740" s="222" t="s">
        <v>197</v>
      </c>
      <c r="N740" s="90" t="s">
        <v>197</v>
      </c>
      <c r="O740" s="222"/>
      <c r="Q740" s="208" t="str">
        <f t="shared" si="11"/>
        <v>BDAR (T)Steel</v>
      </c>
      <c r="R740" s="204" t="s">
        <v>603</v>
      </c>
      <c r="S740" s="204" t="s">
        <v>353</v>
      </c>
      <c r="T740" s="205">
        <v>1.0349999999999999</v>
      </c>
      <c r="U740" s="205">
        <v>1.1079000000000001</v>
      </c>
    </row>
    <row r="741" spans="2:21" ht="12.75" customHeight="1" x14ac:dyDescent="0.3">
      <c r="B741" s="222" t="s">
        <v>606</v>
      </c>
      <c r="C741" s="222" t="s">
        <v>26</v>
      </c>
      <c r="D741" s="222" t="s">
        <v>356</v>
      </c>
      <c r="E741" s="223">
        <v>1813</v>
      </c>
      <c r="F741" s="223">
        <v>134.881</v>
      </c>
      <c r="G741" s="224">
        <v>68.799746514575403</v>
      </c>
      <c r="H741" s="222">
        <v>27</v>
      </c>
      <c r="I741" s="222">
        <v>4</v>
      </c>
      <c r="J741" s="222">
        <v>1344</v>
      </c>
      <c r="K741" s="222" t="s">
        <v>103</v>
      </c>
      <c r="L741" s="222">
        <v>5</v>
      </c>
      <c r="M741" s="222" t="s">
        <v>197</v>
      </c>
      <c r="N741" s="90" t="s">
        <v>197</v>
      </c>
      <c r="O741" s="222"/>
      <c r="Q741" s="208" t="str">
        <f t="shared" si="11"/>
        <v>BEAA (L)Enterprise</v>
      </c>
      <c r="R741" s="204" t="s">
        <v>606</v>
      </c>
      <c r="S741" s="204" t="s">
        <v>356</v>
      </c>
      <c r="T741" s="205">
        <v>1.9944999999999999</v>
      </c>
      <c r="U741" s="205">
        <v>2.5230000000000001</v>
      </c>
    </row>
    <row r="742" spans="2:21" ht="12.75" customHeight="1" x14ac:dyDescent="0.3">
      <c r="B742" s="222" t="s">
        <v>606</v>
      </c>
      <c r="C742" s="222" t="s">
        <v>26</v>
      </c>
      <c r="D742" s="222" t="s">
        <v>348</v>
      </c>
      <c r="E742" s="223">
        <v>1</v>
      </c>
      <c r="F742" s="223">
        <v>1</v>
      </c>
      <c r="G742" s="224">
        <v>63.381502890173415</v>
      </c>
      <c r="H742" s="222">
        <v>18</v>
      </c>
      <c r="I742" s="222">
        <v>4</v>
      </c>
      <c r="J742" s="222">
        <v>1344</v>
      </c>
      <c r="K742" s="222" t="s">
        <v>103</v>
      </c>
      <c r="L742" s="222">
        <v>5</v>
      </c>
      <c r="M742" s="222" t="s">
        <v>197</v>
      </c>
      <c r="N742" s="90" t="s">
        <v>197</v>
      </c>
      <c r="O742" s="222"/>
      <c r="Q742" s="208" t="str">
        <f t="shared" si="11"/>
        <v>BEAA (L)Industrial Minerals</v>
      </c>
      <c r="R742" s="204" t="s">
        <v>606</v>
      </c>
      <c r="S742" s="204" t="s">
        <v>348</v>
      </c>
      <c r="T742" s="205">
        <v>1.7531000000000001</v>
      </c>
      <c r="U742" s="205">
        <v>2.1061999999999999</v>
      </c>
    </row>
    <row r="743" spans="2:21" ht="12.75" customHeight="1" x14ac:dyDescent="0.3">
      <c r="B743" s="222" t="s">
        <v>606</v>
      </c>
      <c r="C743" s="222" t="s">
        <v>26</v>
      </c>
      <c r="D743" s="222" t="s">
        <v>343</v>
      </c>
      <c r="E743" s="223">
        <v>254</v>
      </c>
      <c r="F743" s="223">
        <v>18.791</v>
      </c>
      <c r="G743" s="224">
        <v>72.685106382978731</v>
      </c>
      <c r="H743" s="222">
        <v>25</v>
      </c>
      <c r="I743" s="222">
        <v>4</v>
      </c>
      <c r="J743" s="222">
        <v>1344</v>
      </c>
      <c r="K743" s="222" t="s">
        <v>103</v>
      </c>
      <c r="L743" s="222">
        <v>5</v>
      </c>
      <c r="M743" s="222" t="s">
        <v>197</v>
      </c>
      <c r="N743" s="90" t="s">
        <v>197</v>
      </c>
      <c r="O743" s="222"/>
      <c r="Q743" s="208" t="str">
        <f t="shared" si="11"/>
        <v>BEAA (L)Other</v>
      </c>
      <c r="R743" s="204" t="s">
        <v>606</v>
      </c>
      <c r="S743" s="204" t="s">
        <v>343</v>
      </c>
      <c r="T743" s="205">
        <v>1.9457</v>
      </c>
      <c r="U743" s="205">
        <v>2.7008999999999999</v>
      </c>
    </row>
    <row r="744" spans="2:21" ht="12.75" customHeight="1" x14ac:dyDescent="0.3">
      <c r="B744" s="222" t="s">
        <v>606</v>
      </c>
      <c r="C744" s="222" t="s">
        <v>26</v>
      </c>
      <c r="D744" s="222" t="s">
        <v>353</v>
      </c>
      <c r="E744" s="223">
        <v>137287</v>
      </c>
      <c r="F744" s="223">
        <v>9258.0159999999996</v>
      </c>
      <c r="G744" s="224">
        <v>58.53407351786359</v>
      </c>
      <c r="H744" s="222">
        <v>25</v>
      </c>
      <c r="I744" s="222">
        <v>4</v>
      </c>
      <c r="J744" s="222">
        <v>1344</v>
      </c>
      <c r="K744" s="222" t="s">
        <v>103</v>
      </c>
      <c r="L744" s="222">
        <v>5</v>
      </c>
      <c r="M744" s="222" t="s">
        <v>197</v>
      </c>
      <c r="N744" s="90" t="s">
        <v>197</v>
      </c>
      <c r="O744" s="222"/>
      <c r="Q744" s="208" t="str">
        <f t="shared" si="11"/>
        <v>BEAA (L)Steel</v>
      </c>
      <c r="R744" s="204" t="s">
        <v>606</v>
      </c>
      <c r="S744" s="204" t="s">
        <v>353</v>
      </c>
      <c r="T744" s="205">
        <v>1.7343</v>
      </c>
      <c r="U744" s="205">
        <v>2.0173999999999999</v>
      </c>
    </row>
    <row r="745" spans="2:21" ht="12.75" customHeight="1" x14ac:dyDescent="0.3">
      <c r="B745" s="222" t="s">
        <v>605</v>
      </c>
      <c r="C745" s="222" t="s">
        <v>1177</v>
      </c>
      <c r="D745" s="222" t="s">
        <v>356</v>
      </c>
      <c r="E745" s="223">
        <v>13343</v>
      </c>
      <c r="F745" s="223">
        <v>306.88900000000001</v>
      </c>
      <c r="G745" s="224">
        <v>23</v>
      </c>
      <c r="H745" s="222">
        <v>27</v>
      </c>
      <c r="I745" s="222">
        <v>4</v>
      </c>
      <c r="J745" s="222">
        <v>1344</v>
      </c>
      <c r="K745" s="222" t="s">
        <v>104</v>
      </c>
      <c r="L745" s="222">
        <v>5</v>
      </c>
      <c r="M745" s="222" t="s">
        <v>197</v>
      </c>
      <c r="N745" s="90" t="s">
        <v>197</v>
      </c>
      <c r="O745" s="222"/>
      <c r="Q745" s="208" t="str">
        <f t="shared" si="11"/>
        <v>BEAA (T)Enterprise</v>
      </c>
      <c r="R745" s="204" t="s">
        <v>605</v>
      </c>
      <c r="S745" s="204" t="s">
        <v>356</v>
      </c>
      <c r="T745" s="205">
        <v>1.1106</v>
      </c>
      <c r="U745" s="205">
        <v>1.1418999999999999</v>
      </c>
    </row>
    <row r="746" spans="2:21" ht="12.75" customHeight="1" x14ac:dyDescent="0.3">
      <c r="B746" s="222" t="s">
        <v>605</v>
      </c>
      <c r="C746" s="222" t="s">
        <v>1177</v>
      </c>
      <c r="D746" s="222" t="s">
        <v>348</v>
      </c>
      <c r="E746" s="223">
        <v>1</v>
      </c>
      <c r="F746" s="223">
        <v>1</v>
      </c>
      <c r="G746" s="224">
        <v>22.990874448455674</v>
      </c>
      <c r="H746" s="222">
        <v>18</v>
      </c>
      <c r="I746" s="222">
        <v>4</v>
      </c>
      <c r="J746" s="222">
        <v>1344</v>
      </c>
      <c r="K746" s="222" t="s">
        <v>104</v>
      </c>
      <c r="L746" s="222">
        <v>5</v>
      </c>
      <c r="M746" s="222" t="s">
        <v>197</v>
      </c>
      <c r="N746" s="90" t="s">
        <v>197</v>
      </c>
      <c r="O746" s="222"/>
      <c r="Q746" s="208" t="str">
        <f t="shared" si="11"/>
        <v>BEAA (T)Industrial Minerals</v>
      </c>
      <c r="R746" s="204" t="s">
        <v>605</v>
      </c>
      <c r="S746" s="204" t="s">
        <v>348</v>
      </c>
      <c r="T746" s="205">
        <v>0.99419999999999997</v>
      </c>
      <c r="U746" s="205">
        <v>0.99099999999999999</v>
      </c>
    </row>
    <row r="747" spans="2:21" ht="12.75" customHeight="1" x14ac:dyDescent="0.3">
      <c r="B747" s="222" t="s">
        <v>605</v>
      </c>
      <c r="C747" s="222" t="s">
        <v>1177</v>
      </c>
      <c r="D747" s="222" t="s">
        <v>343</v>
      </c>
      <c r="E747" s="223">
        <v>1166</v>
      </c>
      <c r="F747" s="223">
        <v>26.818000000000001</v>
      </c>
      <c r="G747" s="224">
        <v>23</v>
      </c>
      <c r="H747" s="222">
        <v>25</v>
      </c>
      <c r="I747" s="222">
        <v>4</v>
      </c>
      <c r="J747" s="222">
        <v>1344</v>
      </c>
      <c r="K747" s="222" t="s">
        <v>104</v>
      </c>
      <c r="L747" s="222">
        <v>5</v>
      </c>
      <c r="M747" s="222" t="s">
        <v>197</v>
      </c>
      <c r="N747" s="90" t="s">
        <v>197</v>
      </c>
      <c r="O747" s="222"/>
      <c r="Q747" s="208" t="str">
        <f t="shared" si="11"/>
        <v>BEAA (T)Other</v>
      </c>
      <c r="R747" s="204" t="s">
        <v>605</v>
      </c>
      <c r="S747" s="204" t="s">
        <v>343</v>
      </c>
      <c r="T747" s="205">
        <v>1.0338000000000001</v>
      </c>
      <c r="U747" s="205">
        <v>1.1083000000000001</v>
      </c>
    </row>
    <row r="748" spans="2:21" ht="12.75" customHeight="1" x14ac:dyDescent="0.3">
      <c r="B748" s="222" t="s">
        <v>605</v>
      </c>
      <c r="C748" s="222" t="s">
        <v>1177</v>
      </c>
      <c r="D748" s="222" t="s">
        <v>353</v>
      </c>
      <c r="E748" s="223">
        <v>141608</v>
      </c>
      <c r="F748" s="223">
        <v>3252.0880000000002</v>
      </c>
      <c r="G748" s="224">
        <v>22.981043847995547</v>
      </c>
      <c r="H748" s="222">
        <v>25</v>
      </c>
      <c r="I748" s="222">
        <v>4</v>
      </c>
      <c r="J748" s="222">
        <v>1344</v>
      </c>
      <c r="K748" s="222" t="s">
        <v>104</v>
      </c>
      <c r="L748" s="222">
        <v>5</v>
      </c>
      <c r="M748" s="222" t="s">
        <v>197</v>
      </c>
      <c r="N748" s="90" t="s">
        <v>197</v>
      </c>
      <c r="O748" s="222"/>
      <c r="Q748" s="208" t="str">
        <f t="shared" si="11"/>
        <v>BEAA (T)Steel</v>
      </c>
      <c r="R748" s="204" t="s">
        <v>605</v>
      </c>
      <c r="S748" s="204" t="s">
        <v>353</v>
      </c>
      <c r="T748" s="205">
        <v>1.0339</v>
      </c>
      <c r="U748" s="205">
        <v>1.1082000000000001</v>
      </c>
    </row>
    <row r="749" spans="2:21" ht="12.75" customHeight="1" x14ac:dyDescent="0.3">
      <c r="B749" s="222" t="s">
        <v>608</v>
      </c>
      <c r="C749" s="222" t="s">
        <v>26</v>
      </c>
      <c r="D749" s="222" t="s">
        <v>356</v>
      </c>
      <c r="E749" s="223">
        <v>364</v>
      </c>
      <c r="F749" s="223">
        <v>27.664000000000001</v>
      </c>
      <c r="G749" s="224">
        <v>57</v>
      </c>
      <c r="H749" s="222">
        <v>27</v>
      </c>
      <c r="I749" s="222">
        <v>4</v>
      </c>
      <c r="J749" s="222">
        <v>1344</v>
      </c>
      <c r="K749" s="222" t="s">
        <v>103</v>
      </c>
      <c r="L749" s="222">
        <v>5</v>
      </c>
      <c r="M749" s="222" t="s">
        <v>197</v>
      </c>
      <c r="N749" s="90" t="s">
        <v>197</v>
      </c>
      <c r="O749" s="222"/>
      <c r="Q749" s="208" t="str">
        <f t="shared" si="11"/>
        <v>BFAP (L)Enterprise</v>
      </c>
      <c r="R749" s="204" t="s">
        <v>608</v>
      </c>
      <c r="S749" s="204" t="s">
        <v>356</v>
      </c>
      <c r="T749" s="205">
        <v>1.5539000000000001</v>
      </c>
      <c r="U749" s="205">
        <v>1.9896</v>
      </c>
    </row>
    <row r="750" spans="2:21" ht="12.75" customHeight="1" x14ac:dyDescent="0.3">
      <c r="B750" s="222" t="s">
        <v>608</v>
      </c>
      <c r="C750" s="222" t="s">
        <v>26</v>
      </c>
      <c r="D750" s="222" t="s">
        <v>353</v>
      </c>
      <c r="E750" s="223">
        <v>19513</v>
      </c>
      <c r="F750" s="223">
        <v>1371.8590000000002</v>
      </c>
      <c r="G750" s="224">
        <v>53.440526446486217</v>
      </c>
      <c r="H750" s="222">
        <v>25</v>
      </c>
      <c r="I750" s="222">
        <v>4</v>
      </c>
      <c r="J750" s="222">
        <v>1344</v>
      </c>
      <c r="K750" s="222" t="s">
        <v>103</v>
      </c>
      <c r="L750" s="222">
        <v>5</v>
      </c>
      <c r="M750" s="222" t="s">
        <v>197</v>
      </c>
      <c r="N750" s="90" t="s">
        <v>197</v>
      </c>
      <c r="O750" s="222"/>
      <c r="Q750" s="208" t="str">
        <f t="shared" si="11"/>
        <v>BFAP (L)Steel</v>
      </c>
      <c r="R750" s="204" t="s">
        <v>608</v>
      </c>
      <c r="S750" s="204" t="s">
        <v>353</v>
      </c>
      <c r="T750" s="205">
        <v>1.4371</v>
      </c>
      <c r="U750" s="205">
        <v>1.8383</v>
      </c>
    </row>
    <row r="751" spans="2:21" ht="12.75" customHeight="1" x14ac:dyDescent="0.3">
      <c r="B751" s="222" t="s">
        <v>607</v>
      </c>
      <c r="C751" s="222" t="s">
        <v>1177</v>
      </c>
      <c r="D751" s="222" t="s">
        <v>356</v>
      </c>
      <c r="E751" s="223">
        <v>1415</v>
      </c>
      <c r="F751" s="223">
        <v>33.96</v>
      </c>
      <c r="G751" s="224">
        <v>24</v>
      </c>
      <c r="H751" s="222">
        <v>27</v>
      </c>
      <c r="I751" s="222">
        <v>4</v>
      </c>
      <c r="J751" s="222">
        <v>1344</v>
      </c>
      <c r="K751" s="222" t="s">
        <v>104</v>
      </c>
      <c r="L751" s="222">
        <v>5</v>
      </c>
      <c r="M751" s="222" t="s">
        <v>197</v>
      </c>
      <c r="N751" s="90" t="s">
        <v>197</v>
      </c>
      <c r="O751" s="222"/>
      <c r="Q751" s="208" t="str">
        <f t="shared" si="11"/>
        <v>BFAP (T)Enterprise</v>
      </c>
      <c r="R751" s="204" t="s">
        <v>607</v>
      </c>
      <c r="S751" s="204" t="s">
        <v>356</v>
      </c>
      <c r="T751" s="205">
        <v>1.1156999999999999</v>
      </c>
      <c r="U751" s="205">
        <v>1.1439999999999999</v>
      </c>
    </row>
    <row r="752" spans="2:21" ht="12.75" customHeight="1" x14ac:dyDescent="0.3">
      <c r="B752" s="222" t="s">
        <v>607</v>
      </c>
      <c r="C752" s="222" t="s">
        <v>1177</v>
      </c>
      <c r="D752" s="222" t="s">
        <v>343</v>
      </c>
      <c r="E752" s="223">
        <v>1</v>
      </c>
      <c r="F752" s="223">
        <v>1</v>
      </c>
      <c r="G752" s="224">
        <v>24</v>
      </c>
      <c r="H752" s="222">
        <v>25</v>
      </c>
      <c r="I752" s="222">
        <v>4</v>
      </c>
      <c r="J752" s="222">
        <v>1344</v>
      </c>
      <c r="K752" s="222" t="s">
        <v>104</v>
      </c>
      <c r="L752" s="222">
        <v>5</v>
      </c>
      <c r="M752" s="222" t="s">
        <v>197</v>
      </c>
      <c r="N752" s="90" t="s">
        <v>197</v>
      </c>
      <c r="O752" s="222"/>
      <c r="Q752" s="208" t="str">
        <f t="shared" si="11"/>
        <v>BFAP (T)Other</v>
      </c>
      <c r="R752" s="204" t="s">
        <v>607</v>
      </c>
      <c r="S752" s="204" t="s">
        <v>343</v>
      </c>
      <c r="T752" s="205">
        <v>1.0379</v>
      </c>
      <c r="U752" s="205">
        <v>1.1115999999999999</v>
      </c>
    </row>
    <row r="753" spans="2:21" ht="12.75" customHeight="1" x14ac:dyDescent="0.3">
      <c r="B753" s="222" t="s">
        <v>607</v>
      </c>
      <c r="C753" s="222" t="s">
        <v>1177</v>
      </c>
      <c r="D753" s="222" t="s">
        <v>353</v>
      </c>
      <c r="E753" s="223">
        <v>19673</v>
      </c>
      <c r="F753" s="223">
        <v>472.15200000000004</v>
      </c>
      <c r="G753" s="224">
        <v>24</v>
      </c>
      <c r="H753" s="222">
        <v>25</v>
      </c>
      <c r="I753" s="222">
        <v>4</v>
      </c>
      <c r="J753" s="222">
        <v>1344</v>
      </c>
      <c r="K753" s="222" t="s">
        <v>104</v>
      </c>
      <c r="L753" s="222">
        <v>5</v>
      </c>
      <c r="M753" s="222" t="s">
        <v>197</v>
      </c>
      <c r="N753" s="90" t="s">
        <v>197</v>
      </c>
      <c r="O753" s="222"/>
      <c r="Q753" s="208" t="str">
        <f t="shared" si="11"/>
        <v>BFAP (T)Steel</v>
      </c>
      <c r="R753" s="204" t="s">
        <v>607</v>
      </c>
      <c r="S753" s="204" t="s">
        <v>353</v>
      </c>
      <c r="T753" s="205">
        <v>1.0379</v>
      </c>
      <c r="U753" s="205">
        <v>1.1115999999999999</v>
      </c>
    </row>
    <row r="754" spans="2:21" ht="12.75" customHeight="1" x14ac:dyDescent="0.3">
      <c r="B754" s="222" t="s">
        <v>609</v>
      </c>
      <c r="C754" s="222" t="s">
        <v>26</v>
      </c>
      <c r="D754" s="222" t="s">
        <v>356</v>
      </c>
      <c r="E754" s="223">
        <v>1</v>
      </c>
      <c r="F754" s="223">
        <v>1</v>
      </c>
      <c r="G754" s="224">
        <v>55</v>
      </c>
      <c r="H754" s="222">
        <v>27</v>
      </c>
      <c r="I754" s="222">
        <v>4</v>
      </c>
      <c r="J754" s="222">
        <v>1344</v>
      </c>
      <c r="K754" s="222" t="s">
        <v>103</v>
      </c>
      <c r="L754" s="222">
        <v>5</v>
      </c>
      <c r="M754" s="222" t="s">
        <v>197</v>
      </c>
      <c r="N754" s="90" t="s">
        <v>197</v>
      </c>
      <c r="O754" s="222"/>
      <c r="Q754" s="208" t="str">
        <f t="shared" si="11"/>
        <v>BFAS (L)Enterprise</v>
      </c>
      <c r="R754" s="204" t="s">
        <v>609</v>
      </c>
      <c r="S754" s="204" t="s">
        <v>356</v>
      </c>
      <c r="T754" s="205">
        <v>1.8121</v>
      </c>
      <c r="U754" s="205">
        <v>1.9180999999999999</v>
      </c>
    </row>
    <row r="755" spans="2:21" ht="12.75" customHeight="1" x14ac:dyDescent="0.3">
      <c r="B755" s="222" t="s">
        <v>609</v>
      </c>
      <c r="C755" s="222" t="s">
        <v>26</v>
      </c>
      <c r="D755" s="222" t="s">
        <v>353</v>
      </c>
      <c r="E755" s="223">
        <v>42497</v>
      </c>
      <c r="F755" s="223">
        <v>3052.6750000000002</v>
      </c>
      <c r="G755" s="224">
        <v>49.559757689855168</v>
      </c>
      <c r="H755" s="222">
        <v>25</v>
      </c>
      <c r="I755" s="222">
        <v>4</v>
      </c>
      <c r="J755" s="222">
        <v>1344</v>
      </c>
      <c r="K755" s="222" t="s">
        <v>103</v>
      </c>
      <c r="L755" s="222">
        <v>5</v>
      </c>
      <c r="M755" s="222" t="s">
        <v>197</v>
      </c>
      <c r="N755" s="90" t="s">
        <v>197</v>
      </c>
      <c r="O755" s="222"/>
      <c r="Q755" s="208" t="str">
        <f t="shared" si="11"/>
        <v>BFAS (L)Steel</v>
      </c>
      <c r="R755" s="204" t="s">
        <v>609</v>
      </c>
      <c r="S755" s="204" t="s">
        <v>353</v>
      </c>
      <c r="T755" s="205">
        <v>1.6328</v>
      </c>
      <c r="U755" s="205">
        <v>1.7228000000000001</v>
      </c>
    </row>
    <row r="756" spans="2:21" ht="12.75" customHeight="1" x14ac:dyDescent="0.3">
      <c r="B756" s="222" t="s">
        <v>610</v>
      </c>
      <c r="C756" s="222" t="s">
        <v>1177</v>
      </c>
      <c r="D756" s="222" t="s">
        <v>348</v>
      </c>
      <c r="E756" s="223">
        <v>1</v>
      </c>
      <c r="F756" s="223">
        <v>1</v>
      </c>
      <c r="G756" s="224">
        <v>23</v>
      </c>
      <c r="H756" s="222">
        <v>18</v>
      </c>
      <c r="I756" s="222">
        <v>4</v>
      </c>
      <c r="J756" s="222">
        <v>1344</v>
      </c>
      <c r="K756" s="222" t="s">
        <v>104</v>
      </c>
      <c r="L756" s="222">
        <v>5</v>
      </c>
      <c r="M756" s="222" t="s">
        <v>197</v>
      </c>
      <c r="N756" s="90" t="s">
        <v>197</v>
      </c>
      <c r="O756" s="222"/>
      <c r="Q756" s="208" t="str">
        <f t="shared" si="11"/>
        <v>BFAS (T)Industrial Minerals</v>
      </c>
      <c r="R756" s="204" t="s">
        <v>610</v>
      </c>
      <c r="S756" s="204" t="s">
        <v>348</v>
      </c>
      <c r="T756" s="205">
        <v>0.9889</v>
      </c>
      <c r="U756" s="205">
        <v>0.99099999999999999</v>
      </c>
    </row>
    <row r="757" spans="2:21" ht="12.75" customHeight="1" x14ac:dyDescent="0.3">
      <c r="B757" s="222" t="s">
        <v>610</v>
      </c>
      <c r="C757" s="222" t="s">
        <v>1177</v>
      </c>
      <c r="D757" s="222" t="s">
        <v>353</v>
      </c>
      <c r="E757" s="223">
        <v>37575</v>
      </c>
      <c r="F757" s="223">
        <v>864.22500000000002</v>
      </c>
      <c r="G757" s="224">
        <v>23</v>
      </c>
      <c r="H757" s="222">
        <v>25</v>
      </c>
      <c r="I757" s="222">
        <v>4</v>
      </c>
      <c r="J757" s="222">
        <v>1344</v>
      </c>
      <c r="K757" s="222" t="s">
        <v>104</v>
      </c>
      <c r="L757" s="222">
        <v>5</v>
      </c>
      <c r="M757" s="222" t="s">
        <v>197</v>
      </c>
      <c r="N757" s="90" t="s">
        <v>197</v>
      </c>
      <c r="O757" s="222"/>
      <c r="Q757" s="208" t="str">
        <f t="shared" si="11"/>
        <v>BFAS (T)Steel</v>
      </c>
      <c r="R757" s="204" t="s">
        <v>610</v>
      </c>
      <c r="S757" s="204" t="s">
        <v>353</v>
      </c>
      <c r="T757" s="205">
        <v>1.0285</v>
      </c>
      <c r="U757" s="205">
        <v>1.1083000000000001</v>
      </c>
    </row>
    <row r="758" spans="2:21" ht="12.75" customHeight="1" x14ac:dyDescent="0.3">
      <c r="B758" s="222" t="s">
        <v>612</v>
      </c>
      <c r="C758" s="222" t="s">
        <v>26</v>
      </c>
      <c r="D758" s="222" t="s">
        <v>353</v>
      </c>
      <c r="E758" s="223">
        <v>1</v>
      </c>
      <c r="F758" s="223">
        <v>1</v>
      </c>
      <c r="G758" s="224">
        <v>50.031463256949941</v>
      </c>
      <c r="H758" s="222">
        <v>25</v>
      </c>
      <c r="I758" s="222">
        <v>4</v>
      </c>
      <c r="J758" s="222">
        <v>1344</v>
      </c>
      <c r="K758" s="222" t="s">
        <v>103</v>
      </c>
      <c r="L758" s="222">
        <v>5</v>
      </c>
      <c r="M758" s="222" t="s">
        <v>197</v>
      </c>
      <c r="N758" s="90" t="s">
        <v>197</v>
      </c>
      <c r="O758" s="222"/>
      <c r="Q758" s="208" t="str">
        <f t="shared" si="11"/>
        <v>BFAT (L)Steel</v>
      </c>
      <c r="R758" s="204" t="s">
        <v>612</v>
      </c>
      <c r="S758" s="204" t="s">
        <v>353</v>
      </c>
      <c r="T758" s="205">
        <v>1.6316999999999999</v>
      </c>
      <c r="U758" s="205">
        <v>1.7359</v>
      </c>
    </row>
    <row r="759" spans="2:21" ht="12.75" customHeight="1" x14ac:dyDescent="0.3">
      <c r="B759" s="222" t="s">
        <v>611</v>
      </c>
      <c r="C759" s="222" t="s">
        <v>1177</v>
      </c>
      <c r="D759" s="222" t="s">
        <v>353</v>
      </c>
      <c r="E759" s="223">
        <v>293</v>
      </c>
      <c r="F759" s="223">
        <v>6.7389999999999999</v>
      </c>
      <c r="G759" s="224">
        <v>23</v>
      </c>
      <c r="H759" s="222">
        <v>25</v>
      </c>
      <c r="I759" s="222">
        <v>4</v>
      </c>
      <c r="J759" s="222">
        <v>1344</v>
      </c>
      <c r="K759" s="222" t="s">
        <v>104</v>
      </c>
      <c r="L759" s="222">
        <v>5</v>
      </c>
      <c r="M759" s="222" t="s">
        <v>197</v>
      </c>
      <c r="N759" s="90" t="s">
        <v>197</v>
      </c>
      <c r="O759" s="222"/>
      <c r="Q759" s="208" t="str">
        <f t="shared" si="11"/>
        <v>BFAT (T)Steel</v>
      </c>
      <c r="R759" s="204" t="s">
        <v>611</v>
      </c>
      <c r="S759" s="204" t="s">
        <v>353</v>
      </c>
      <c r="T759" s="205">
        <v>1.0369999999999999</v>
      </c>
      <c r="U759" s="205">
        <v>1.1083000000000001</v>
      </c>
    </row>
    <row r="760" spans="2:21" ht="12.75" customHeight="1" x14ac:dyDescent="0.3">
      <c r="B760" s="222" t="s">
        <v>614</v>
      </c>
      <c r="C760" s="222" t="s">
        <v>26</v>
      </c>
      <c r="D760" s="222" t="s">
        <v>353</v>
      </c>
      <c r="E760" s="223">
        <v>1</v>
      </c>
      <c r="F760" s="223">
        <v>1</v>
      </c>
      <c r="G760" s="224">
        <v>99.827171233869805</v>
      </c>
      <c r="H760" s="222">
        <v>25</v>
      </c>
      <c r="I760" s="222">
        <v>4</v>
      </c>
      <c r="J760" s="222">
        <v>1764</v>
      </c>
      <c r="K760" s="222" t="s">
        <v>103</v>
      </c>
      <c r="L760" s="222">
        <v>5</v>
      </c>
      <c r="M760" s="222" t="s">
        <v>197</v>
      </c>
      <c r="N760" s="90" t="s">
        <v>197</v>
      </c>
      <c r="O760" s="222"/>
      <c r="Q760" s="208" t="str">
        <f t="shared" si="11"/>
        <v>BIAH (L)Steel</v>
      </c>
      <c r="R760" s="204" t="s">
        <v>614</v>
      </c>
      <c r="S760" s="204" t="s">
        <v>353</v>
      </c>
      <c r="T760" s="205">
        <v>3.1011000000000002</v>
      </c>
      <c r="U760" s="205">
        <v>5.0983000000000001</v>
      </c>
    </row>
    <row r="761" spans="2:21" ht="12.75" customHeight="1" x14ac:dyDescent="0.3">
      <c r="B761" s="222" t="s">
        <v>613</v>
      </c>
      <c r="C761" s="222" t="s">
        <v>1177</v>
      </c>
      <c r="D761" s="222" t="s">
        <v>353</v>
      </c>
      <c r="E761" s="223">
        <v>1</v>
      </c>
      <c r="F761" s="223">
        <v>1</v>
      </c>
      <c r="G761" s="224">
        <v>38</v>
      </c>
      <c r="H761" s="222">
        <v>25</v>
      </c>
      <c r="I761" s="222">
        <v>4</v>
      </c>
      <c r="J761" s="222">
        <v>1764</v>
      </c>
      <c r="K761" s="222" t="s">
        <v>104</v>
      </c>
      <c r="L761" s="222">
        <v>5</v>
      </c>
      <c r="M761" s="222" t="s">
        <v>197</v>
      </c>
      <c r="N761" s="90" t="s">
        <v>197</v>
      </c>
      <c r="O761" s="222"/>
      <c r="Q761" s="208" t="str">
        <f t="shared" si="11"/>
        <v>BIAH (T)Steel</v>
      </c>
      <c r="R761" s="204" t="s">
        <v>613</v>
      </c>
      <c r="S761" s="204" t="s">
        <v>353</v>
      </c>
      <c r="T761" s="205">
        <v>1.2081</v>
      </c>
      <c r="U761" s="205">
        <v>1.3179000000000001</v>
      </c>
    </row>
    <row r="762" spans="2:21" ht="12.75" customHeight="1" x14ac:dyDescent="0.3">
      <c r="B762" s="222" t="s">
        <v>616</v>
      </c>
      <c r="C762" s="222" t="s">
        <v>26</v>
      </c>
      <c r="D762" s="222" t="s">
        <v>356</v>
      </c>
      <c r="E762" s="223">
        <v>1</v>
      </c>
      <c r="F762" s="223">
        <v>1</v>
      </c>
      <c r="G762" s="224">
        <v>95.63636363636364</v>
      </c>
      <c r="H762" s="222">
        <v>27</v>
      </c>
      <c r="I762" s="222">
        <v>4</v>
      </c>
      <c r="J762" s="222">
        <v>1764</v>
      </c>
      <c r="K762" s="222" t="s">
        <v>103</v>
      </c>
      <c r="L762" s="222">
        <v>5</v>
      </c>
      <c r="M762" s="222" t="s">
        <v>197</v>
      </c>
      <c r="N762" s="90" t="s">
        <v>197</v>
      </c>
      <c r="O762" s="222"/>
      <c r="Q762" s="208" t="str">
        <f t="shared" si="11"/>
        <v>BLAA (L)Enterprise</v>
      </c>
      <c r="R762" s="204" t="s">
        <v>616</v>
      </c>
      <c r="S762" s="204" t="s">
        <v>356</v>
      </c>
      <c r="T762" s="205">
        <v>2.8767999999999998</v>
      </c>
      <c r="U762" s="205">
        <v>4.6988000000000003</v>
      </c>
    </row>
    <row r="763" spans="2:21" ht="12.75" customHeight="1" x14ac:dyDescent="0.3">
      <c r="B763" s="222" t="s">
        <v>616</v>
      </c>
      <c r="C763" s="222" t="s">
        <v>26</v>
      </c>
      <c r="D763" s="222" t="s">
        <v>348</v>
      </c>
      <c r="E763" s="223">
        <v>1</v>
      </c>
      <c r="F763" s="223">
        <v>1</v>
      </c>
      <c r="G763" s="224">
        <v>92.180947680157942</v>
      </c>
      <c r="H763" s="222">
        <v>18</v>
      </c>
      <c r="I763" s="222">
        <v>4</v>
      </c>
      <c r="J763" s="222">
        <v>1764</v>
      </c>
      <c r="K763" s="222" t="s">
        <v>103</v>
      </c>
      <c r="L763" s="222">
        <v>5</v>
      </c>
      <c r="M763" s="222" t="s">
        <v>197</v>
      </c>
      <c r="N763" s="90" t="s">
        <v>197</v>
      </c>
      <c r="O763" s="222"/>
      <c r="Q763" s="208" t="str">
        <f t="shared" si="11"/>
        <v>BLAA (L)Industrial Minerals</v>
      </c>
      <c r="R763" s="204" t="s">
        <v>616</v>
      </c>
      <c r="S763" s="204" t="s">
        <v>348</v>
      </c>
      <c r="T763" s="205">
        <v>2.5225</v>
      </c>
      <c r="U763" s="205">
        <v>3.9805000000000001</v>
      </c>
    </row>
    <row r="764" spans="2:21" ht="12.75" customHeight="1" x14ac:dyDescent="0.3">
      <c r="B764" s="222" t="s">
        <v>616</v>
      </c>
      <c r="C764" s="222" t="s">
        <v>26</v>
      </c>
      <c r="D764" s="222" t="s">
        <v>353</v>
      </c>
      <c r="E764" s="223">
        <v>1170680</v>
      </c>
      <c r="F764" s="223">
        <v>107416.09299999999</v>
      </c>
      <c r="G764" s="224">
        <v>92.210509075569917</v>
      </c>
      <c r="H764" s="222">
        <v>25</v>
      </c>
      <c r="I764" s="222">
        <v>4</v>
      </c>
      <c r="J764" s="222">
        <v>1764</v>
      </c>
      <c r="K764" s="222" t="s">
        <v>103</v>
      </c>
      <c r="L764" s="222">
        <v>5</v>
      </c>
      <c r="M764" s="222" t="s">
        <v>197</v>
      </c>
      <c r="N764" s="90" t="s">
        <v>197</v>
      </c>
      <c r="O764" s="222"/>
      <c r="Q764" s="208" t="str">
        <f t="shared" si="11"/>
        <v>BLAA (L)Steel</v>
      </c>
      <c r="R764" s="204" t="s">
        <v>616</v>
      </c>
      <c r="S764" s="204" t="s">
        <v>353</v>
      </c>
      <c r="T764" s="205">
        <v>2.6002999999999998</v>
      </c>
      <c r="U764" s="205">
        <v>4.2474999999999996</v>
      </c>
    </row>
    <row r="765" spans="2:21" ht="12.75" customHeight="1" x14ac:dyDescent="0.3">
      <c r="B765" s="222" t="s">
        <v>615</v>
      </c>
      <c r="C765" s="222" t="s">
        <v>1177</v>
      </c>
      <c r="D765" s="222" t="s">
        <v>356</v>
      </c>
      <c r="E765" s="223">
        <v>90</v>
      </c>
      <c r="F765" s="223">
        <v>2.88</v>
      </c>
      <c r="G765" s="224">
        <v>32</v>
      </c>
      <c r="H765" s="222">
        <v>27</v>
      </c>
      <c r="I765" s="222">
        <v>4</v>
      </c>
      <c r="J765" s="222">
        <v>1764</v>
      </c>
      <c r="K765" s="222" t="s">
        <v>104</v>
      </c>
      <c r="L765" s="222">
        <v>5</v>
      </c>
      <c r="M765" s="222" t="s">
        <v>197</v>
      </c>
      <c r="N765" s="90" t="s">
        <v>197</v>
      </c>
      <c r="O765" s="222"/>
      <c r="Q765" s="208" t="str">
        <f t="shared" si="11"/>
        <v>BLAA (T)Enterprise</v>
      </c>
      <c r="R765" s="204" t="s">
        <v>615</v>
      </c>
      <c r="S765" s="204" t="s">
        <v>356</v>
      </c>
      <c r="T765" s="205">
        <v>1.2364999999999999</v>
      </c>
      <c r="U765" s="205">
        <v>1.2644</v>
      </c>
    </row>
    <row r="766" spans="2:21" ht="12.75" customHeight="1" x14ac:dyDescent="0.3">
      <c r="B766" s="222" t="s">
        <v>615</v>
      </c>
      <c r="C766" s="222" t="s">
        <v>1177</v>
      </c>
      <c r="D766" s="222" t="s">
        <v>348</v>
      </c>
      <c r="E766" s="223">
        <v>1</v>
      </c>
      <c r="F766" s="223">
        <v>1</v>
      </c>
      <c r="G766" s="224">
        <v>32</v>
      </c>
      <c r="H766" s="222">
        <v>18</v>
      </c>
      <c r="I766" s="222">
        <v>4</v>
      </c>
      <c r="J766" s="222">
        <v>1764</v>
      </c>
      <c r="K766" s="222" t="s">
        <v>104</v>
      </c>
      <c r="L766" s="222">
        <v>5</v>
      </c>
      <c r="M766" s="222" t="s">
        <v>197</v>
      </c>
      <c r="N766" s="90" t="s">
        <v>197</v>
      </c>
      <c r="O766" s="222"/>
      <c r="Q766" s="208" t="str">
        <f t="shared" si="11"/>
        <v>BLAA (T)Industrial Minerals</v>
      </c>
      <c r="R766" s="204" t="s">
        <v>615</v>
      </c>
      <c r="S766" s="204" t="s">
        <v>348</v>
      </c>
      <c r="T766" s="205">
        <v>1.0949</v>
      </c>
      <c r="U766" s="205">
        <v>1.0878000000000001</v>
      </c>
    </row>
    <row r="767" spans="2:21" ht="12.75" customHeight="1" x14ac:dyDescent="0.3">
      <c r="B767" s="222" t="s">
        <v>615</v>
      </c>
      <c r="C767" s="222" t="s">
        <v>1177</v>
      </c>
      <c r="D767" s="222" t="s">
        <v>343</v>
      </c>
      <c r="E767" s="223">
        <v>1</v>
      </c>
      <c r="F767" s="223">
        <v>1</v>
      </c>
      <c r="G767" s="224">
        <v>32</v>
      </c>
      <c r="H767" s="222">
        <v>25</v>
      </c>
      <c r="I767" s="222">
        <v>4</v>
      </c>
      <c r="J767" s="222">
        <v>1764</v>
      </c>
      <c r="K767" s="222" t="s">
        <v>104</v>
      </c>
      <c r="L767" s="222">
        <v>5</v>
      </c>
      <c r="M767" s="222" t="s">
        <v>197</v>
      </c>
      <c r="N767" s="90" t="s">
        <v>197</v>
      </c>
      <c r="O767" s="222"/>
      <c r="Q767" s="208" t="str">
        <f t="shared" si="11"/>
        <v>BLAA (T)Other</v>
      </c>
      <c r="R767" s="204" t="s">
        <v>615</v>
      </c>
      <c r="S767" s="204" t="s">
        <v>343</v>
      </c>
      <c r="T767" s="205">
        <v>1.141</v>
      </c>
      <c r="U767" s="205">
        <v>1.2250000000000001</v>
      </c>
    </row>
    <row r="768" spans="2:21" ht="12.75" customHeight="1" x14ac:dyDescent="0.3">
      <c r="B768" s="222" t="s">
        <v>615</v>
      </c>
      <c r="C768" s="222" t="s">
        <v>1177</v>
      </c>
      <c r="D768" s="222" t="s">
        <v>353</v>
      </c>
      <c r="E768" s="223">
        <v>1143961</v>
      </c>
      <c r="F768" s="223">
        <v>36606.752</v>
      </c>
      <c r="G768" s="224">
        <v>32</v>
      </c>
      <c r="H768" s="222">
        <v>25</v>
      </c>
      <c r="I768" s="222">
        <v>4</v>
      </c>
      <c r="J768" s="222">
        <v>1764</v>
      </c>
      <c r="K768" s="222" t="s">
        <v>104</v>
      </c>
      <c r="L768" s="222">
        <v>5</v>
      </c>
      <c r="M768" s="222" t="s">
        <v>197</v>
      </c>
      <c r="N768" s="90" t="s">
        <v>197</v>
      </c>
      <c r="O768" s="222"/>
      <c r="Q768" s="208" t="str">
        <f t="shared" si="11"/>
        <v>BLAA (T)Steel</v>
      </c>
      <c r="R768" s="204" t="s">
        <v>615</v>
      </c>
      <c r="S768" s="204" t="s">
        <v>353</v>
      </c>
      <c r="T768" s="205">
        <v>1.1409</v>
      </c>
      <c r="U768" s="205">
        <v>1.2250000000000001</v>
      </c>
    </row>
    <row r="769" spans="2:21" ht="12.75" customHeight="1" x14ac:dyDescent="0.3">
      <c r="B769" s="222" t="s">
        <v>618</v>
      </c>
      <c r="C769" s="222" t="s">
        <v>26</v>
      </c>
      <c r="D769" s="222" t="s">
        <v>348</v>
      </c>
      <c r="E769" s="223">
        <v>1</v>
      </c>
      <c r="F769" s="223">
        <v>1</v>
      </c>
      <c r="G769" s="224">
        <v>82.5</v>
      </c>
      <c r="H769" s="222">
        <v>18</v>
      </c>
      <c r="I769" s="222">
        <v>4</v>
      </c>
      <c r="J769" s="222">
        <v>1764</v>
      </c>
      <c r="K769" s="222" t="s">
        <v>103</v>
      </c>
      <c r="L769" s="222">
        <v>5</v>
      </c>
      <c r="M769" s="222" t="s">
        <v>197</v>
      </c>
      <c r="N769" s="90" t="s">
        <v>197</v>
      </c>
      <c r="O769" s="222"/>
      <c r="Q769" s="208" t="str">
        <f t="shared" si="11"/>
        <v>BLAP (L)Industrial Minerals</v>
      </c>
      <c r="R769" s="204" t="s">
        <v>618</v>
      </c>
      <c r="S769" s="204" t="s">
        <v>348</v>
      </c>
      <c r="T769" s="205">
        <v>2.4773999999999998</v>
      </c>
      <c r="U769" s="205">
        <v>3.1783000000000001</v>
      </c>
    </row>
    <row r="770" spans="2:21" ht="12.75" customHeight="1" x14ac:dyDescent="0.3">
      <c r="B770" s="222" t="s">
        <v>618</v>
      </c>
      <c r="C770" s="222" t="s">
        <v>26</v>
      </c>
      <c r="D770" s="222" t="s">
        <v>353</v>
      </c>
      <c r="E770" s="223">
        <v>78042</v>
      </c>
      <c r="F770" s="223">
        <v>7174.6940000000004</v>
      </c>
      <c r="G770" s="224">
        <v>92.686876807333732</v>
      </c>
      <c r="H770" s="222">
        <v>25</v>
      </c>
      <c r="I770" s="222">
        <v>4</v>
      </c>
      <c r="J770" s="222">
        <v>1764</v>
      </c>
      <c r="K770" s="222" t="s">
        <v>103</v>
      </c>
      <c r="L770" s="222">
        <v>5</v>
      </c>
      <c r="M770" s="222" t="s">
        <v>197</v>
      </c>
      <c r="N770" s="90" t="s">
        <v>197</v>
      </c>
      <c r="O770" s="222"/>
      <c r="Q770" s="208" t="str">
        <f t="shared" si="11"/>
        <v>BLAP (L)Steel</v>
      </c>
      <c r="R770" s="204" t="s">
        <v>618</v>
      </c>
      <c r="S770" s="204" t="s">
        <v>353</v>
      </c>
      <c r="T770" s="205">
        <v>2.8372999999999999</v>
      </c>
      <c r="U770" s="205">
        <v>4.2957999999999998</v>
      </c>
    </row>
    <row r="771" spans="2:21" ht="12.75" customHeight="1" x14ac:dyDescent="0.3">
      <c r="B771" s="222" t="s">
        <v>617</v>
      </c>
      <c r="C771" s="222" t="s">
        <v>1177</v>
      </c>
      <c r="D771" s="222" t="s">
        <v>356</v>
      </c>
      <c r="E771" s="223">
        <v>45</v>
      </c>
      <c r="F771" s="223">
        <v>1.4850000000000001</v>
      </c>
      <c r="G771" s="224">
        <v>33</v>
      </c>
      <c r="H771" s="222">
        <v>27</v>
      </c>
      <c r="I771" s="222">
        <v>4</v>
      </c>
      <c r="J771" s="222">
        <v>1764</v>
      </c>
      <c r="K771" s="222" t="s">
        <v>104</v>
      </c>
      <c r="L771" s="222">
        <v>5</v>
      </c>
      <c r="M771" s="222" t="s">
        <v>197</v>
      </c>
      <c r="N771" s="90" t="s">
        <v>197</v>
      </c>
      <c r="O771" s="222"/>
      <c r="Q771" s="208" t="str">
        <f t="shared" si="11"/>
        <v>BLAP (T)Enterprise</v>
      </c>
      <c r="R771" s="204" t="s">
        <v>617</v>
      </c>
      <c r="S771" s="204" t="s">
        <v>356</v>
      </c>
      <c r="T771" s="205">
        <v>1.2479</v>
      </c>
      <c r="U771" s="205">
        <v>1.2765</v>
      </c>
    </row>
    <row r="772" spans="2:21" ht="12.75" customHeight="1" x14ac:dyDescent="0.3">
      <c r="B772" s="222" t="s">
        <v>617</v>
      </c>
      <c r="C772" s="222" t="s">
        <v>1177</v>
      </c>
      <c r="D772" s="222" t="s">
        <v>348</v>
      </c>
      <c r="E772" s="223">
        <v>1</v>
      </c>
      <c r="F772" s="223">
        <v>1</v>
      </c>
      <c r="G772" s="224">
        <v>33</v>
      </c>
      <c r="H772" s="222">
        <v>18</v>
      </c>
      <c r="I772" s="222">
        <v>4</v>
      </c>
      <c r="J772" s="222">
        <v>1764</v>
      </c>
      <c r="K772" s="222" t="s">
        <v>104</v>
      </c>
      <c r="L772" s="222">
        <v>5</v>
      </c>
      <c r="M772" s="222" t="s">
        <v>197</v>
      </c>
      <c r="N772" s="90" t="s">
        <v>197</v>
      </c>
      <c r="O772" s="222"/>
      <c r="Q772" s="208" t="str">
        <f t="shared" si="11"/>
        <v>BLAP (T)Industrial Minerals</v>
      </c>
      <c r="R772" s="204" t="s">
        <v>617</v>
      </c>
      <c r="S772" s="204" t="s">
        <v>348</v>
      </c>
      <c r="T772" s="205">
        <v>1.1061000000000001</v>
      </c>
      <c r="U772" s="205">
        <v>1.1036999999999999</v>
      </c>
    </row>
    <row r="773" spans="2:21" ht="12.75" customHeight="1" x14ac:dyDescent="0.3">
      <c r="B773" s="222" t="s">
        <v>617</v>
      </c>
      <c r="C773" s="222" t="s">
        <v>1177</v>
      </c>
      <c r="D773" s="222" t="s">
        <v>353</v>
      </c>
      <c r="E773" s="223">
        <v>76204</v>
      </c>
      <c r="F773" s="223">
        <v>2514.732</v>
      </c>
      <c r="G773" s="224">
        <v>33</v>
      </c>
      <c r="H773" s="222">
        <v>25</v>
      </c>
      <c r="I773" s="222">
        <v>4</v>
      </c>
      <c r="J773" s="222">
        <v>1764</v>
      </c>
      <c r="K773" s="222" t="s">
        <v>104</v>
      </c>
      <c r="L773" s="222">
        <v>5</v>
      </c>
      <c r="M773" s="222" t="s">
        <v>197</v>
      </c>
      <c r="N773" s="90" t="s">
        <v>197</v>
      </c>
      <c r="O773" s="222"/>
      <c r="Q773" s="208" t="str">
        <f t="shared" ref="Q773:Q836" si="12">R773&amp;S773</f>
        <v>BLAP (T)Steel</v>
      </c>
      <c r="R773" s="204" t="s">
        <v>617</v>
      </c>
      <c r="S773" s="204" t="s">
        <v>353</v>
      </c>
      <c r="T773" s="205">
        <v>1.1511</v>
      </c>
      <c r="U773" s="205">
        <v>1.2379</v>
      </c>
    </row>
    <row r="774" spans="2:21" ht="12.75" customHeight="1" x14ac:dyDescent="0.3">
      <c r="B774" s="222" t="s">
        <v>620</v>
      </c>
      <c r="C774" s="222" t="s">
        <v>26</v>
      </c>
      <c r="D774" s="222" t="s">
        <v>343</v>
      </c>
      <c r="E774" s="223">
        <v>1</v>
      </c>
      <c r="F774" s="223">
        <v>1</v>
      </c>
      <c r="G774" s="224">
        <v>77</v>
      </c>
      <c r="H774" s="222">
        <v>25</v>
      </c>
      <c r="I774" s="222">
        <v>4</v>
      </c>
      <c r="J774" s="222">
        <v>1344</v>
      </c>
      <c r="K774" s="222" t="s">
        <v>103</v>
      </c>
      <c r="L774" s="222">
        <v>5</v>
      </c>
      <c r="M774" s="222" t="s">
        <v>197</v>
      </c>
      <c r="N774" s="90" t="s">
        <v>197</v>
      </c>
      <c r="O774" s="222"/>
      <c r="Q774" s="208" t="str">
        <f t="shared" si="12"/>
        <v>BMAA (L)Other</v>
      </c>
      <c r="R774" s="204" t="s">
        <v>620</v>
      </c>
      <c r="S774" s="204" t="s">
        <v>343</v>
      </c>
      <c r="T774" s="205">
        <v>2.0720000000000001</v>
      </c>
      <c r="U774" s="205">
        <v>2.9725999999999999</v>
      </c>
    </row>
    <row r="775" spans="2:21" ht="12.75" customHeight="1" x14ac:dyDescent="0.3">
      <c r="B775" s="222" t="s">
        <v>620</v>
      </c>
      <c r="C775" s="222" t="s">
        <v>26</v>
      </c>
      <c r="D775" s="222" t="s">
        <v>353</v>
      </c>
      <c r="E775" s="223">
        <v>30</v>
      </c>
      <c r="F775" s="223">
        <v>2.2200000000000002</v>
      </c>
      <c r="G775" s="224">
        <v>71.873605947955383</v>
      </c>
      <c r="H775" s="222">
        <v>25</v>
      </c>
      <c r="I775" s="222">
        <v>4</v>
      </c>
      <c r="J775" s="222">
        <v>1344</v>
      </c>
      <c r="K775" s="222" t="s">
        <v>103</v>
      </c>
      <c r="L775" s="222">
        <v>5</v>
      </c>
      <c r="M775" s="222" t="s">
        <v>197</v>
      </c>
      <c r="N775" s="90" t="s">
        <v>197</v>
      </c>
      <c r="O775" s="222"/>
      <c r="Q775" s="208" t="str">
        <f t="shared" si="12"/>
        <v>BMAA (L)Steel</v>
      </c>
      <c r="R775" s="204" t="s">
        <v>620</v>
      </c>
      <c r="S775" s="204" t="s">
        <v>353</v>
      </c>
      <c r="T775" s="205">
        <v>1.9847999999999999</v>
      </c>
      <c r="U775" s="205">
        <v>2.6534</v>
      </c>
    </row>
    <row r="776" spans="2:21" ht="12.75" customHeight="1" x14ac:dyDescent="0.3">
      <c r="B776" s="222" t="s">
        <v>619</v>
      </c>
      <c r="C776" s="222" t="s">
        <v>1177</v>
      </c>
      <c r="D776" s="222" t="s">
        <v>348</v>
      </c>
      <c r="E776" s="223">
        <v>1</v>
      </c>
      <c r="F776" s="223">
        <v>1</v>
      </c>
      <c r="G776" s="224">
        <v>24</v>
      </c>
      <c r="H776" s="222">
        <v>18</v>
      </c>
      <c r="I776" s="222">
        <v>4</v>
      </c>
      <c r="J776" s="222">
        <v>1344</v>
      </c>
      <c r="K776" s="222" t="s">
        <v>104</v>
      </c>
      <c r="L776" s="222">
        <v>5</v>
      </c>
      <c r="M776" s="222" t="s">
        <v>197</v>
      </c>
      <c r="N776" s="90" t="s">
        <v>197</v>
      </c>
      <c r="O776" s="222"/>
      <c r="Q776" s="208" t="str">
        <f t="shared" si="12"/>
        <v>BMAA (T)Industrial Minerals</v>
      </c>
      <c r="R776" s="204" t="s">
        <v>619</v>
      </c>
      <c r="S776" s="204" t="s">
        <v>348</v>
      </c>
      <c r="T776" s="205">
        <v>1.0270999999999999</v>
      </c>
      <c r="U776" s="205">
        <v>0.99860000000000004</v>
      </c>
    </row>
    <row r="777" spans="2:21" ht="12.75" customHeight="1" x14ac:dyDescent="0.3">
      <c r="B777" s="222" t="s">
        <v>619</v>
      </c>
      <c r="C777" s="222" t="s">
        <v>1177</v>
      </c>
      <c r="D777" s="222" t="s">
        <v>353</v>
      </c>
      <c r="E777" s="223">
        <v>175</v>
      </c>
      <c r="F777" s="223">
        <v>4.2</v>
      </c>
      <c r="G777" s="224">
        <v>24</v>
      </c>
      <c r="H777" s="222">
        <v>25</v>
      </c>
      <c r="I777" s="222">
        <v>4</v>
      </c>
      <c r="J777" s="222">
        <v>1344</v>
      </c>
      <c r="K777" s="222" t="s">
        <v>104</v>
      </c>
      <c r="L777" s="222">
        <v>5</v>
      </c>
      <c r="M777" s="222" t="s">
        <v>197</v>
      </c>
      <c r="N777" s="90" t="s">
        <v>197</v>
      </c>
      <c r="O777" s="222"/>
      <c r="Q777" s="208" t="str">
        <f t="shared" si="12"/>
        <v>BMAA (T)Steel</v>
      </c>
      <c r="R777" s="204" t="s">
        <v>619</v>
      </c>
      <c r="S777" s="204" t="s">
        <v>353</v>
      </c>
      <c r="T777" s="205">
        <v>1.0625</v>
      </c>
      <c r="U777" s="205">
        <v>1.1115999999999999</v>
      </c>
    </row>
    <row r="778" spans="2:21" ht="12.75" customHeight="1" x14ac:dyDescent="0.3">
      <c r="B778" s="222" t="s">
        <v>622</v>
      </c>
      <c r="C778" s="222" t="s">
        <v>26</v>
      </c>
      <c r="D778" s="222" t="s">
        <v>353</v>
      </c>
      <c r="E778" s="223">
        <v>15</v>
      </c>
      <c r="F778" s="223">
        <v>1.1100000000000001</v>
      </c>
      <c r="G778" s="224">
        <v>72.698805709292159</v>
      </c>
      <c r="H778" s="222">
        <v>25</v>
      </c>
      <c r="I778" s="222">
        <v>4</v>
      </c>
      <c r="J778" s="222">
        <v>1344</v>
      </c>
      <c r="K778" s="222" t="s">
        <v>103</v>
      </c>
      <c r="L778" s="222">
        <v>5</v>
      </c>
      <c r="M778" s="222" t="s">
        <v>197</v>
      </c>
      <c r="N778" s="90" t="s">
        <v>197</v>
      </c>
      <c r="O778" s="222"/>
      <c r="Q778" s="208" t="str">
        <f t="shared" si="12"/>
        <v>BMAB (L)Steel</v>
      </c>
      <c r="R778" s="204" t="s">
        <v>622</v>
      </c>
      <c r="S778" s="204" t="s">
        <v>353</v>
      </c>
      <c r="T778" s="205">
        <v>2.0015999999999998</v>
      </c>
      <c r="U778" s="205">
        <v>2.7017000000000002</v>
      </c>
    </row>
    <row r="779" spans="2:21" ht="12.75" customHeight="1" x14ac:dyDescent="0.3">
      <c r="B779" s="222" t="s">
        <v>621</v>
      </c>
      <c r="C779" s="222" t="s">
        <v>1177</v>
      </c>
      <c r="D779" s="222" t="s">
        <v>353</v>
      </c>
      <c r="E779" s="223">
        <v>20</v>
      </c>
      <c r="F779" s="223">
        <v>0.48</v>
      </c>
      <c r="G779" s="224">
        <v>24.557958477508652</v>
      </c>
      <c r="H779" s="222">
        <v>25</v>
      </c>
      <c r="I779" s="222">
        <v>4</v>
      </c>
      <c r="J779" s="222">
        <v>1344</v>
      </c>
      <c r="K779" s="222" t="s">
        <v>104</v>
      </c>
      <c r="L779" s="222">
        <v>5</v>
      </c>
      <c r="M779" s="222" t="s">
        <v>197</v>
      </c>
      <c r="N779" s="90" t="s">
        <v>197</v>
      </c>
      <c r="O779" s="222"/>
      <c r="Q779" s="208" t="str">
        <f t="shared" si="12"/>
        <v>BMAB (T)Steel</v>
      </c>
      <c r="R779" s="204" t="s">
        <v>621</v>
      </c>
      <c r="S779" s="204" t="s">
        <v>353</v>
      </c>
      <c r="T779" s="205">
        <v>1.0624</v>
      </c>
      <c r="U779" s="205">
        <v>1.1141000000000001</v>
      </c>
    </row>
    <row r="780" spans="2:21" ht="12.75" customHeight="1" x14ac:dyDescent="0.3">
      <c r="B780" s="222" t="s">
        <v>624</v>
      </c>
      <c r="C780" s="222" t="s">
        <v>26</v>
      </c>
      <c r="D780" s="222" t="s">
        <v>343</v>
      </c>
      <c r="E780" s="223">
        <v>1</v>
      </c>
      <c r="F780" s="223">
        <v>1</v>
      </c>
      <c r="G780" s="224">
        <v>73</v>
      </c>
      <c r="H780" s="222">
        <v>25</v>
      </c>
      <c r="I780" s="222">
        <v>4</v>
      </c>
      <c r="J780" s="222">
        <v>1530</v>
      </c>
      <c r="K780" s="222" t="s">
        <v>103</v>
      </c>
      <c r="L780" s="222">
        <v>5</v>
      </c>
      <c r="M780" s="222" t="s">
        <v>197</v>
      </c>
      <c r="N780" s="90" t="s">
        <v>197</v>
      </c>
      <c r="O780" s="222"/>
      <c r="Q780" s="208" t="str">
        <f t="shared" si="12"/>
        <v>BNAA (L)Other</v>
      </c>
      <c r="R780" s="204" t="s">
        <v>624</v>
      </c>
      <c r="S780" s="204" t="s">
        <v>343</v>
      </c>
      <c r="T780" s="205">
        <v>1.9442999999999999</v>
      </c>
      <c r="U780" s="205">
        <v>2.7273999999999998</v>
      </c>
    </row>
    <row r="781" spans="2:21" ht="12.75" customHeight="1" x14ac:dyDescent="0.3">
      <c r="B781" s="222" t="s">
        <v>624</v>
      </c>
      <c r="C781" s="222" t="s">
        <v>26</v>
      </c>
      <c r="D781" s="222" t="s">
        <v>353</v>
      </c>
      <c r="E781" s="223">
        <v>30</v>
      </c>
      <c r="F781" s="223">
        <v>2.2200000000000002</v>
      </c>
      <c r="G781" s="224">
        <v>71.492792598967299</v>
      </c>
      <c r="H781" s="222">
        <v>25</v>
      </c>
      <c r="I781" s="222">
        <v>4</v>
      </c>
      <c r="J781" s="222">
        <v>1530</v>
      </c>
      <c r="K781" s="222" t="s">
        <v>103</v>
      </c>
      <c r="L781" s="222">
        <v>5</v>
      </c>
      <c r="M781" s="222" t="s">
        <v>197</v>
      </c>
      <c r="N781" s="90" t="s">
        <v>197</v>
      </c>
      <c r="O781" s="222"/>
      <c r="Q781" s="208" t="str">
        <f t="shared" si="12"/>
        <v>BNAA (L)Steel</v>
      </c>
      <c r="R781" s="204" t="s">
        <v>624</v>
      </c>
      <c r="S781" s="204" t="s">
        <v>353</v>
      </c>
      <c r="T781" s="205">
        <v>1.9346000000000001</v>
      </c>
      <c r="U781" s="205">
        <v>2.6394000000000002</v>
      </c>
    </row>
    <row r="782" spans="2:21" ht="12.75" customHeight="1" x14ac:dyDescent="0.3">
      <c r="B782" s="222" t="s">
        <v>623</v>
      </c>
      <c r="C782" s="222" t="s">
        <v>1177</v>
      </c>
      <c r="D782" s="222" t="s">
        <v>348</v>
      </c>
      <c r="E782" s="223">
        <v>1</v>
      </c>
      <c r="F782" s="223">
        <v>1</v>
      </c>
      <c r="G782" s="224">
        <v>24</v>
      </c>
      <c r="H782" s="222">
        <v>18</v>
      </c>
      <c r="I782" s="222">
        <v>4</v>
      </c>
      <c r="J782" s="222">
        <v>1530</v>
      </c>
      <c r="K782" s="222" t="s">
        <v>104</v>
      </c>
      <c r="L782" s="222">
        <v>5</v>
      </c>
      <c r="M782" s="222" t="s">
        <v>197</v>
      </c>
      <c r="N782" s="90" t="s">
        <v>197</v>
      </c>
      <c r="O782" s="222"/>
      <c r="Q782" s="208" t="str">
        <f t="shared" si="12"/>
        <v>BNAA (T)Industrial Minerals</v>
      </c>
      <c r="R782" s="204" t="s">
        <v>623</v>
      </c>
      <c r="S782" s="204" t="s">
        <v>348</v>
      </c>
      <c r="T782" s="205">
        <v>0.99439999999999995</v>
      </c>
      <c r="U782" s="205">
        <v>0.995</v>
      </c>
    </row>
    <row r="783" spans="2:21" ht="12.75" customHeight="1" x14ac:dyDescent="0.3">
      <c r="B783" s="222" t="s">
        <v>623</v>
      </c>
      <c r="C783" s="222" t="s">
        <v>1177</v>
      </c>
      <c r="D783" s="222" t="s">
        <v>353</v>
      </c>
      <c r="E783" s="223">
        <v>40</v>
      </c>
      <c r="F783" s="223">
        <v>0.96</v>
      </c>
      <c r="G783" s="224">
        <v>24</v>
      </c>
      <c r="H783" s="222">
        <v>25</v>
      </c>
      <c r="I783" s="222">
        <v>4</v>
      </c>
      <c r="J783" s="222">
        <v>1530</v>
      </c>
      <c r="K783" s="222" t="s">
        <v>104</v>
      </c>
      <c r="L783" s="222">
        <v>5</v>
      </c>
      <c r="M783" s="222" t="s">
        <v>197</v>
      </c>
      <c r="N783" s="90" t="s">
        <v>197</v>
      </c>
      <c r="O783" s="222"/>
      <c r="Q783" s="208" t="str">
        <f t="shared" si="12"/>
        <v>BNAA (T)Steel</v>
      </c>
      <c r="R783" s="204" t="s">
        <v>623</v>
      </c>
      <c r="S783" s="204" t="s">
        <v>353</v>
      </c>
      <c r="T783" s="205">
        <v>1.0418000000000001</v>
      </c>
      <c r="U783" s="205">
        <v>1.1352</v>
      </c>
    </row>
    <row r="784" spans="2:21" ht="12.75" customHeight="1" x14ac:dyDescent="0.3">
      <c r="B784" s="222" t="s">
        <v>625</v>
      </c>
      <c r="C784" s="222" t="s">
        <v>26</v>
      </c>
      <c r="D784" s="222" t="s">
        <v>343</v>
      </c>
      <c r="E784" s="223">
        <v>1</v>
      </c>
      <c r="F784" s="223">
        <v>1</v>
      </c>
      <c r="G784" s="224">
        <v>59.5</v>
      </c>
      <c r="H784" s="222">
        <v>25</v>
      </c>
      <c r="I784" s="222">
        <v>4</v>
      </c>
      <c r="J784" s="222">
        <v>1530</v>
      </c>
      <c r="K784" s="222" t="s">
        <v>103</v>
      </c>
      <c r="L784" s="222">
        <v>5</v>
      </c>
      <c r="M784" s="222" t="s">
        <v>197</v>
      </c>
      <c r="N784" s="90" t="s">
        <v>197</v>
      </c>
      <c r="O784" s="222"/>
      <c r="Q784" s="208" t="str">
        <f t="shared" si="12"/>
        <v>BPAR (L)Other</v>
      </c>
      <c r="R784" s="204" t="s">
        <v>625</v>
      </c>
      <c r="S784" s="204" t="s">
        <v>343</v>
      </c>
      <c r="T784" s="205">
        <v>1.7266999999999999</v>
      </c>
      <c r="U784" s="205">
        <v>2.0646</v>
      </c>
    </row>
    <row r="785" spans="2:21" ht="12.75" customHeight="1" x14ac:dyDescent="0.3">
      <c r="B785" s="222" t="s">
        <v>625</v>
      </c>
      <c r="C785" s="222" t="s">
        <v>26</v>
      </c>
      <c r="D785" s="222" t="s">
        <v>353</v>
      </c>
      <c r="E785" s="223">
        <v>1</v>
      </c>
      <c r="F785" s="223">
        <v>1</v>
      </c>
      <c r="G785" s="224">
        <v>58.569025456992257</v>
      </c>
      <c r="H785" s="222">
        <v>25</v>
      </c>
      <c r="I785" s="222">
        <v>4</v>
      </c>
      <c r="J785" s="222">
        <v>1530</v>
      </c>
      <c r="K785" s="222" t="s">
        <v>103</v>
      </c>
      <c r="L785" s="222">
        <v>5</v>
      </c>
      <c r="M785" s="222" t="s">
        <v>197</v>
      </c>
      <c r="N785" s="90" t="s">
        <v>197</v>
      </c>
      <c r="O785" s="222"/>
      <c r="Q785" s="208" t="str">
        <f t="shared" si="12"/>
        <v>BPAR (L)Steel</v>
      </c>
      <c r="R785" s="204" t="s">
        <v>625</v>
      </c>
      <c r="S785" s="204" t="s">
        <v>353</v>
      </c>
      <c r="T785" s="205">
        <v>1.7377</v>
      </c>
      <c r="U785" s="205">
        <v>2.0285000000000002</v>
      </c>
    </row>
    <row r="786" spans="2:21" ht="12.75" customHeight="1" x14ac:dyDescent="0.3">
      <c r="B786" s="222" t="s">
        <v>626</v>
      </c>
      <c r="C786" s="222" t="s">
        <v>1177</v>
      </c>
      <c r="D786" s="222" t="s">
        <v>353</v>
      </c>
      <c r="E786" s="223">
        <v>1</v>
      </c>
      <c r="F786" s="223">
        <v>1</v>
      </c>
      <c r="G786" s="224">
        <v>22</v>
      </c>
      <c r="H786" s="222">
        <v>25</v>
      </c>
      <c r="I786" s="222">
        <v>4</v>
      </c>
      <c r="J786" s="222">
        <v>1530</v>
      </c>
      <c r="K786" s="222" t="s">
        <v>104</v>
      </c>
      <c r="L786" s="222">
        <v>5</v>
      </c>
      <c r="M786" s="222" t="s">
        <v>197</v>
      </c>
      <c r="N786" s="90" t="s">
        <v>197</v>
      </c>
      <c r="O786" s="222"/>
      <c r="Q786" s="208" t="str">
        <f t="shared" si="12"/>
        <v>BPAR (T)Steel</v>
      </c>
      <c r="R786" s="204" t="s">
        <v>626</v>
      </c>
      <c r="S786" s="204" t="s">
        <v>353</v>
      </c>
      <c r="T786" s="205">
        <v>1.0396000000000001</v>
      </c>
      <c r="U786" s="205">
        <v>1.1323000000000001</v>
      </c>
    </row>
    <row r="787" spans="2:21" ht="12.75" customHeight="1" x14ac:dyDescent="0.3">
      <c r="B787" s="222" t="s">
        <v>628</v>
      </c>
      <c r="C787" s="222" t="s">
        <v>26</v>
      </c>
      <c r="D787" s="222" t="s">
        <v>348</v>
      </c>
      <c r="E787" s="223">
        <v>1</v>
      </c>
      <c r="F787" s="223">
        <v>1</v>
      </c>
      <c r="G787" s="224">
        <v>69</v>
      </c>
      <c r="H787" s="222">
        <v>18</v>
      </c>
      <c r="I787" s="222">
        <v>4</v>
      </c>
      <c r="J787" s="222">
        <v>1344</v>
      </c>
      <c r="K787" s="222" t="s">
        <v>103</v>
      </c>
      <c r="L787" s="222">
        <v>5</v>
      </c>
      <c r="M787" s="222" t="s">
        <v>197</v>
      </c>
      <c r="N787" s="90" t="s">
        <v>197</v>
      </c>
      <c r="O787" s="222"/>
      <c r="Q787" s="208" t="str">
        <f t="shared" si="12"/>
        <v>BQAA (L)Industrial Minerals</v>
      </c>
      <c r="R787" s="204" t="s">
        <v>628</v>
      </c>
      <c r="S787" s="204" t="s">
        <v>348</v>
      </c>
      <c r="T787" s="205">
        <v>1.871</v>
      </c>
      <c r="U787" s="205">
        <v>2.3639000000000001</v>
      </c>
    </row>
    <row r="788" spans="2:21" ht="12.75" customHeight="1" x14ac:dyDescent="0.3">
      <c r="B788" s="222" t="s">
        <v>628</v>
      </c>
      <c r="C788" s="222" t="s">
        <v>26</v>
      </c>
      <c r="D788" s="222" t="s">
        <v>353</v>
      </c>
      <c r="E788" s="223">
        <v>1652</v>
      </c>
      <c r="F788" s="223">
        <v>114.31700000000001</v>
      </c>
      <c r="G788" s="224">
        <v>70.728906945681203</v>
      </c>
      <c r="H788" s="222">
        <v>25</v>
      </c>
      <c r="I788" s="222">
        <v>4</v>
      </c>
      <c r="J788" s="222">
        <v>1344</v>
      </c>
      <c r="K788" s="222" t="s">
        <v>103</v>
      </c>
      <c r="L788" s="222">
        <v>5</v>
      </c>
      <c r="M788" s="222" t="s">
        <v>197</v>
      </c>
      <c r="N788" s="90" t="s">
        <v>197</v>
      </c>
      <c r="O788" s="222"/>
      <c r="Q788" s="208" t="str">
        <f t="shared" si="12"/>
        <v>BQAA (L)Steel</v>
      </c>
      <c r="R788" s="204" t="s">
        <v>628</v>
      </c>
      <c r="S788" s="204" t="s">
        <v>353</v>
      </c>
      <c r="T788" s="205">
        <v>1.9408000000000001</v>
      </c>
      <c r="U788" s="205">
        <v>2.5882999999999998</v>
      </c>
    </row>
    <row r="789" spans="2:21" ht="12.75" customHeight="1" x14ac:dyDescent="0.3">
      <c r="B789" s="222" t="s">
        <v>627</v>
      </c>
      <c r="C789" s="222" t="s">
        <v>1177</v>
      </c>
      <c r="D789" s="222" t="s">
        <v>348</v>
      </c>
      <c r="E789" s="223">
        <v>1</v>
      </c>
      <c r="F789" s="223">
        <v>1</v>
      </c>
      <c r="G789" s="224">
        <v>26</v>
      </c>
      <c r="H789" s="222">
        <v>18</v>
      </c>
      <c r="I789" s="222">
        <v>4</v>
      </c>
      <c r="J789" s="222">
        <v>1344</v>
      </c>
      <c r="K789" s="222" t="s">
        <v>104</v>
      </c>
      <c r="L789" s="222">
        <v>5</v>
      </c>
      <c r="M789" s="222" t="s">
        <v>197</v>
      </c>
      <c r="N789" s="90" t="s">
        <v>197</v>
      </c>
      <c r="O789" s="222"/>
      <c r="Q789" s="208" t="str">
        <f t="shared" si="12"/>
        <v>BQAA (T)Industrial Minerals</v>
      </c>
      <c r="R789" s="204" t="s">
        <v>627</v>
      </c>
      <c r="S789" s="204" t="s">
        <v>348</v>
      </c>
      <c r="T789" s="205">
        <v>1.04</v>
      </c>
      <c r="U789" s="205">
        <v>1.0169999999999999</v>
      </c>
    </row>
    <row r="790" spans="2:21" ht="12.75" customHeight="1" x14ac:dyDescent="0.3">
      <c r="B790" s="222" t="s">
        <v>627</v>
      </c>
      <c r="C790" s="222" t="s">
        <v>1177</v>
      </c>
      <c r="D790" s="222" t="s">
        <v>353</v>
      </c>
      <c r="E790" s="223">
        <v>1526</v>
      </c>
      <c r="F790" s="223">
        <v>39.676000000000002</v>
      </c>
      <c r="G790" s="224">
        <v>26</v>
      </c>
      <c r="H790" s="222">
        <v>25</v>
      </c>
      <c r="I790" s="222">
        <v>4</v>
      </c>
      <c r="J790" s="222">
        <v>1344</v>
      </c>
      <c r="K790" s="222" t="s">
        <v>104</v>
      </c>
      <c r="L790" s="222">
        <v>5</v>
      </c>
      <c r="M790" s="222" t="s">
        <v>197</v>
      </c>
      <c r="N790" s="90" t="s">
        <v>197</v>
      </c>
      <c r="O790" s="222"/>
      <c r="Q790" s="208" t="str">
        <f t="shared" si="12"/>
        <v>BQAA (T)Steel</v>
      </c>
      <c r="R790" s="204" t="s">
        <v>627</v>
      </c>
      <c r="S790" s="204" t="s">
        <v>353</v>
      </c>
      <c r="T790" s="205">
        <v>1.0757000000000001</v>
      </c>
      <c r="U790" s="205">
        <v>1.1226</v>
      </c>
    </row>
    <row r="791" spans="2:21" ht="12.75" customHeight="1" x14ac:dyDescent="0.3">
      <c r="B791" s="222" t="s">
        <v>629</v>
      </c>
      <c r="C791" s="222" t="s">
        <v>1177</v>
      </c>
      <c r="D791" s="222" t="s">
        <v>356</v>
      </c>
      <c r="E791" s="223">
        <v>616</v>
      </c>
      <c r="F791" s="223">
        <v>17.248000000000001</v>
      </c>
      <c r="G791" s="224">
        <v>28</v>
      </c>
      <c r="H791" s="222">
        <v>27</v>
      </c>
      <c r="I791" s="222">
        <v>4</v>
      </c>
      <c r="J791" s="222">
        <v>2062</v>
      </c>
      <c r="K791" s="222" t="s">
        <v>106</v>
      </c>
      <c r="L791" s="222">
        <v>4</v>
      </c>
      <c r="M791" s="222" t="s">
        <v>197</v>
      </c>
      <c r="N791" s="90" t="s">
        <v>197</v>
      </c>
      <c r="O791" s="222"/>
      <c r="Q791" s="208" t="str">
        <f t="shared" si="12"/>
        <v>BRAB (T)Enterprise</v>
      </c>
      <c r="R791" s="204" t="s">
        <v>629</v>
      </c>
      <c r="S791" s="204" t="s">
        <v>356</v>
      </c>
      <c r="T791" s="205">
        <v>1.4157</v>
      </c>
      <c r="U791" s="205">
        <v>1.5155000000000001</v>
      </c>
    </row>
    <row r="792" spans="2:21" ht="12.75" customHeight="1" x14ac:dyDescent="0.3">
      <c r="B792" s="222" t="s">
        <v>629</v>
      </c>
      <c r="C792" s="222" t="s">
        <v>1177</v>
      </c>
      <c r="D792" s="222" t="s">
        <v>343</v>
      </c>
      <c r="E792" s="223">
        <v>152</v>
      </c>
      <c r="F792" s="223">
        <v>4.2560000000000002</v>
      </c>
      <c r="G792" s="224">
        <v>28</v>
      </c>
      <c r="H792" s="222">
        <v>25</v>
      </c>
      <c r="I792" s="222">
        <v>4</v>
      </c>
      <c r="J792" s="222">
        <v>2062</v>
      </c>
      <c r="K792" s="222" t="s">
        <v>106</v>
      </c>
      <c r="L792" s="222">
        <v>4</v>
      </c>
      <c r="M792" s="222" t="s">
        <v>197</v>
      </c>
      <c r="N792" s="90" t="s">
        <v>197</v>
      </c>
      <c r="O792" s="222"/>
      <c r="Q792" s="208" t="str">
        <f t="shared" si="12"/>
        <v>BRAB (T)Other</v>
      </c>
      <c r="R792" s="204" t="s">
        <v>629</v>
      </c>
      <c r="S792" s="204" t="s">
        <v>343</v>
      </c>
      <c r="T792" s="205">
        <v>1.3145</v>
      </c>
      <c r="U792" s="205">
        <v>1.4589000000000001</v>
      </c>
    </row>
    <row r="793" spans="2:21" ht="12.75" customHeight="1" x14ac:dyDescent="0.3">
      <c r="B793" s="222" t="s">
        <v>631</v>
      </c>
      <c r="C793" s="222" t="s">
        <v>26</v>
      </c>
      <c r="D793" s="222" t="s">
        <v>353</v>
      </c>
      <c r="E793" s="223">
        <v>1</v>
      </c>
      <c r="F793" s="223">
        <v>1</v>
      </c>
      <c r="G793" s="224">
        <v>82.14409534127843</v>
      </c>
      <c r="H793" s="222">
        <v>25</v>
      </c>
      <c r="I793" s="222">
        <v>4</v>
      </c>
      <c r="J793" s="222">
        <v>1500</v>
      </c>
      <c r="K793" s="222" t="s">
        <v>103</v>
      </c>
      <c r="L793" s="222">
        <v>5</v>
      </c>
      <c r="M793" s="222" t="s">
        <v>197</v>
      </c>
      <c r="N793" s="90" t="s">
        <v>197</v>
      </c>
      <c r="O793" s="222"/>
      <c r="Q793" s="208" t="str">
        <f t="shared" si="12"/>
        <v>BSAE (L)Steel</v>
      </c>
      <c r="R793" s="204" t="s">
        <v>631</v>
      </c>
      <c r="S793" s="204" t="s">
        <v>353</v>
      </c>
      <c r="T793" s="205">
        <v>2.5062000000000002</v>
      </c>
      <c r="U793" s="205">
        <v>3.3481000000000001</v>
      </c>
    </row>
    <row r="794" spans="2:21" ht="12.75" customHeight="1" x14ac:dyDescent="0.3">
      <c r="B794" s="222" t="s">
        <v>630</v>
      </c>
      <c r="C794" s="222" t="s">
        <v>1177</v>
      </c>
      <c r="D794" s="222" t="s">
        <v>353</v>
      </c>
      <c r="E794" s="223">
        <v>1</v>
      </c>
      <c r="F794" s="223">
        <v>1</v>
      </c>
      <c r="G794" s="224">
        <v>28</v>
      </c>
      <c r="H794" s="222">
        <v>25</v>
      </c>
      <c r="I794" s="222">
        <v>4</v>
      </c>
      <c r="J794" s="222">
        <v>1500</v>
      </c>
      <c r="K794" s="222" t="s">
        <v>104</v>
      </c>
      <c r="L794" s="222">
        <v>5</v>
      </c>
      <c r="M794" s="222" t="s">
        <v>197</v>
      </c>
      <c r="N794" s="90" t="s">
        <v>197</v>
      </c>
      <c r="O794" s="222"/>
      <c r="Q794" s="208" t="str">
        <f t="shared" si="12"/>
        <v>BSAE (T)Steel</v>
      </c>
      <c r="R794" s="204" t="s">
        <v>630</v>
      </c>
      <c r="S794" s="204" t="s">
        <v>353</v>
      </c>
      <c r="T794" s="205">
        <v>1.0772999999999999</v>
      </c>
      <c r="U794" s="205">
        <v>1.1558999999999999</v>
      </c>
    </row>
    <row r="795" spans="2:21" ht="12.75" customHeight="1" x14ac:dyDescent="0.3">
      <c r="B795" s="222" t="s">
        <v>633</v>
      </c>
      <c r="C795" s="222" t="s">
        <v>26</v>
      </c>
      <c r="D795" s="222" t="s">
        <v>356</v>
      </c>
      <c r="E795" s="223">
        <v>1444</v>
      </c>
      <c r="F795" s="223">
        <v>107.217</v>
      </c>
      <c r="G795" s="224">
        <v>57.235425542969971</v>
      </c>
      <c r="H795" s="222">
        <v>27</v>
      </c>
      <c r="I795" s="222">
        <v>4</v>
      </c>
      <c r="J795" s="222">
        <v>1344</v>
      </c>
      <c r="K795" s="222" t="s">
        <v>103</v>
      </c>
      <c r="L795" s="222">
        <v>5</v>
      </c>
      <c r="M795" s="222" t="s">
        <v>197</v>
      </c>
      <c r="N795" s="90" t="s">
        <v>197</v>
      </c>
      <c r="O795" s="222"/>
      <c r="Q795" s="208" t="str">
        <f t="shared" si="12"/>
        <v>BTAA (L)Enterprise</v>
      </c>
      <c r="R795" s="204" t="s">
        <v>633</v>
      </c>
      <c r="S795" s="204" t="s">
        <v>356</v>
      </c>
      <c r="T795" s="205">
        <v>1.8472999999999999</v>
      </c>
      <c r="U795" s="205">
        <v>1.9984</v>
      </c>
    </row>
    <row r="796" spans="2:21" ht="12.75" customHeight="1" x14ac:dyDescent="0.3">
      <c r="B796" s="222" t="s">
        <v>633</v>
      </c>
      <c r="C796" s="222" t="s">
        <v>26</v>
      </c>
      <c r="D796" s="222" t="s">
        <v>353</v>
      </c>
      <c r="E796" s="223">
        <v>30702</v>
      </c>
      <c r="F796" s="223">
        <v>2021.47</v>
      </c>
      <c r="G796" s="224">
        <v>56.439579279516181</v>
      </c>
      <c r="H796" s="222">
        <v>25</v>
      </c>
      <c r="I796" s="222">
        <v>4</v>
      </c>
      <c r="J796" s="222">
        <v>1344</v>
      </c>
      <c r="K796" s="222" t="s">
        <v>103</v>
      </c>
      <c r="L796" s="222">
        <v>5</v>
      </c>
      <c r="M796" s="222" t="s">
        <v>197</v>
      </c>
      <c r="N796" s="90" t="s">
        <v>197</v>
      </c>
      <c r="O796" s="222"/>
      <c r="Q796" s="208" t="str">
        <f t="shared" si="12"/>
        <v>BTAA (L)Steel</v>
      </c>
      <c r="R796" s="204" t="s">
        <v>633</v>
      </c>
      <c r="S796" s="204" t="s">
        <v>353</v>
      </c>
      <c r="T796" s="205">
        <v>1.7181999999999999</v>
      </c>
      <c r="U796" s="205">
        <v>1.9399</v>
      </c>
    </row>
    <row r="797" spans="2:21" ht="12.75" customHeight="1" x14ac:dyDescent="0.3">
      <c r="B797" s="222" t="s">
        <v>632</v>
      </c>
      <c r="C797" s="222" t="s">
        <v>1177</v>
      </c>
      <c r="D797" s="222" t="s">
        <v>356</v>
      </c>
      <c r="E797" s="223">
        <v>1</v>
      </c>
      <c r="F797" s="223">
        <v>1</v>
      </c>
      <c r="G797" s="224">
        <v>22.95109515260323</v>
      </c>
      <c r="H797" s="222">
        <v>27</v>
      </c>
      <c r="I797" s="222">
        <v>4</v>
      </c>
      <c r="J797" s="222">
        <v>1344</v>
      </c>
      <c r="K797" s="222" t="s">
        <v>104</v>
      </c>
      <c r="L797" s="222">
        <v>5</v>
      </c>
      <c r="M797" s="222" t="s">
        <v>197</v>
      </c>
      <c r="N797" s="90" t="s">
        <v>197</v>
      </c>
      <c r="O797" s="222"/>
      <c r="Q797" s="208" t="str">
        <f t="shared" si="12"/>
        <v>BTAA (T)Enterprise</v>
      </c>
      <c r="R797" s="204" t="s">
        <v>632</v>
      </c>
      <c r="S797" s="204" t="s">
        <v>356</v>
      </c>
      <c r="T797" s="205">
        <v>1.1111</v>
      </c>
      <c r="U797" s="205">
        <v>1.1417999999999999</v>
      </c>
    </row>
    <row r="798" spans="2:21" ht="12.75" customHeight="1" x14ac:dyDescent="0.3">
      <c r="B798" s="222" t="s">
        <v>632</v>
      </c>
      <c r="C798" s="222" t="s">
        <v>1177</v>
      </c>
      <c r="D798" s="222" t="s">
        <v>343</v>
      </c>
      <c r="E798" s="223">
        <v>243</v>
      </c>
      <c r="F798" s="223">
        <v>5.5890000000000004</v>
      </c>
      <c r="G798" s="224">
        <v>23</v>
      </c>
      <c r="H798" s="222">
        <v>25</v>
      </c>
      <c r="I798" s="222">
        <v>4</v>
      </c>
      <c r="J798" s="222">
        <v>1344</v>
      </c>
      <c r="K798" s="222" t="s">
        <v>104</v>
      </c>
      <c r="L798" s="222">
        <v>5</v>
      </c>
      <c r="M798" s="222" t="s">
        <v>197</v>
      </c>
      <c r="N798" s="90" t="s">
        <v>197</v>
      </c>
      <c r="O798" s="222"/>
      <c r="Q798" s="208" t="str">
        <f t="shared" si="12"/>
        <v>BTAA (T)Other</v>
      </c>
      <c r="R798" s="204" t="s">
        <v>632</v>
      </c>
      <c r="S798" s="204" t="s">
        <v>343</v>
      </c>
      <c r="T798" s="205">
        <v>1.0339</v>
      </c>
      <c r="U798" s="205">
        <v>1.1083000000000001</v>
      </c>
    </row>
    <row r="799" spans="2:21" ht="12.75" customHeight="1" x14ac:dyDescent="0.3">
      <c r="B799" s="222" t="s">
        <v>632</v>
      </c>
      <c r="C799" s="222" t="s">
        <v>1177</v>
      </c>
      <c r="D799" s="222" t="s">
        <v>353</v>
      </c>
      <c r="E799" s="223">
        <v>33484</v>
      </c>
      <c r="F799" s="223">
        <v>765.58400000000006</v>
      </c>
      <c r="G799" s="224">
        <v>22.935569709432958</v>
      </c>
      <c r="H799" s="222">
        <v>25</v>
      </c>
      <c r="I799" s="222">
        <v>4</v>
      </c>
      <c r="J799" s="222">
        <v>1344</v>
      </c>
      <c r="K799" s="222" t="s">
        <v>104</v>
      </c>
      <c r="L799" s="222">
        <v>5</v>
      </c>
      <c r="M799" s="222" t="s">
        <v>197</v>
      </c>
      <c r="N799" s="90" t="s">
        <v>197</v>
      </c>
      <c r="O799" s="222"/>
      <c r="Q799" s="208" t="str">
        <f t="shared" si="12"/>
        <v>BTAA (T)Steel</v>
      </c>
      <c r="R799" s="204" t="s">
        <v>632</v>
      </c>
      <c r="S799" s="204" t="s">
        <v>353</v>
      </c>
      <c r="T799" s="205">
        <v>1.0345</v>
      </c>
      <c r="U799" s="205">
        <v>1.1081000000000001</v>
      </c>
    </row>
    <row r="800" spans="2:21" ht="12.75" customHeight="1" x14ac:dyDescent="0.3">
      <c r="B800" s="222" t="s">
        <v>635</v>
      </c>
      <c r="C800" s="222" t="s">
        <v>26</v>
      </c>
      <c r="D800" s="222" t="s">
        <v>356</v>
      </c>
      <c r="E800" s="223">
        <v>1</v>
      </c>
      <c r="F800" s="223">
        <v>1</v>
      </c>
      <c r="G800" s="224">
        <v>56</v>
      </c>
      <c r="H800" s="222">
        <v>27</v>
      </c>
      <c r="I800" s="222">
        <v>4</v>
      </c>
      <c r="J800" s="222">
        <v>1344</v>
      </c>
      <c r="K800" s="222" t="s">
        <v>103</v>
      </c>
      <c r="L800" s="222">
        <v>5</v>
      </c>
      <c r="M800" s="222" t="s">
        <v>197</v>
      </c>
      <c r="N800" s="90" t="s">
        <v>197</v>
      </c>
      <c r="O800" s="222"/>
      <c r="Q800" s="208" t="str">
        <f t="shared" si="12"/>
        <v>BTAR (L)Enterprise</v>
      </c>
      <c r="R800" s="204" t="s">
        <v>635</v>
      </c>
      <c r="S800" s="204" t="s">
        <v>356</v>
      </c>
      <c r="T800" s="205">
        <v>1.8337000000000001</v>
      </c>
      <c r="U800" s="205">
        <v>1.9532</v>
      </c>
    </row>
    <row r="801" spans="2:21" ht="12.75" customHeight="1" x14ac:dyDescent="0.3">
      <c r="B801" s="222" t="s">
        <v>635</v>
      </c>
      <c r="C801" s="222" t="s">
        <v>26</v>
      </c>
      <c r="D801" s="222" t="s">
        <v>353</v>
      </c>
      <c r="E801" s="223">
        <v>1</v>
      </c>
      <c r="F801" s="223">
        <v>1</v>
      </c>
      <c r="G801" s="224">
        <v>55.735404896421841</v>
      </c>
      <c r="H801" s="222">
        <v>25</v>
      </c>
      <c r="I801" s="222">
        <v>4</v>
      </c>
      <c r="J801" s="222">
        <v>1344</v>
      </c>
      <c r="K801" s="222" t="s">
        <v>103</v>
      </c>
      <c r="L801" s="222">
        <v>5</v>
      </c>
      <c r="M801" s="222" t="s">
        <v>197</v>
      </c>
      <c r="N801" s="90" t="s">
        <v>197</v>
      </c>
      <c r="O801" s="222"/>
      <c r="Q801" s="208" t="str">
        <f t="shared" si="12"/>
        <v>BTAR (L)Steel</v>
      </c>
      <c r="R801" s="204" t="s">
        <v>635</v>
      </c>
      <c r="S801" s="204" t="s">
        <v>353</v>
      </c>
      <c r="T801" s="205">
        <v>1.7150000000000001</v>
      </c>
      <c r="U801" s="205">
        <v>1.9151</v>
      </c>
    </row>
    <row r="802" spans="2:21" ht="12.75" customHeight="1" x14ac:dyDescent="0.3">
      <c r="B802" s="222" t="s">
        <v>634</v>
      </c>
      <c r="C802" s="222" t="s">
        <v>1177</v>
      </c>
      <c r="D802" s="222" t="s">
        <v>356</v>
      </c>
      <c r="E802" s="223">
        <v>1</v>
      </c>
      <c r="F802" s="223">
        <v>1</v>
      </c>
      <c r="G802" s="224">
        <v>22</v>
      </c>
      <c r="H802" s="222">
        <v>27</v>
      </c>
      <c r="I802" s="222">
        <v>4</v>
      </c>
      <c r="J802" s="222">
        <v>1344</v>
      </c>
      <c r="K802" s="222" t="s">
        <v>104</v>
      </c>
      <c r="L802" s="222">
        <v>5</v>
      </c>
      <c r="M802" s="222" t="s">
        <v>197</v>
      </c>
      <c r="N802" s="90" t="s">
        <v>197</v>
      </c>
      <c r="O802" s="222"/>
      <c r="Q802" s="208" t="str">
        <f t="shared" si="12"/>
        <v>BTAR (T)Enterprise</v>
      </c>
      <c r="R802" s="204" t="s">
        <v>634</v>
      </c>
      <c r="S802" s="204" t="s">
        <v>356</v>
      </c>
      <c r="T802" s="205">
        <v>1.1059000000000001</v>
      </c>
      <c r="U802" s="205">
        <v>1.1415</v>
      </c>
    </row>
    <row r="803" spans="2:21" ht="12.75" customHeight="1" x14ac:dyDescent="0.3">
      <c r="B803" s="222" t="s">
        <v>634</v>
      </c>
      <c r="C803" s="222" t="s">
        <v>1177</v>
      </c>
      <c r="D803" s="222" t="s">
        <v>353</v>
      </c>
      <c r="E803" s="223">
        <v>1</v>
      </c>
      <c r="F803" s="223">
        <v>1</v>
      </c>
      <c r="G803" s="224">
        <v>22</v>
      </c>
      <c r="H803" s="222">
        <v>25</v>
      </c>
      <c r="I803" s="222">
        <v>4</v>
      </c>
      <c r="J803" s="222">
        <v>1344</v>
      </c>
      <c r="K803" s="222" t="s">
        <v>104</v>
      </c>
      <c r="L803" s="222">
        <v>5</v>
      </c>
      <c r="M803" s="222" t="s">
        <v>197</v>
      </c>
      <c r="N803" s="90" t="s">
        <v>197</v>
      </c>
      <c r="O803" s="222"/>
      <c r="Q803" s="208" t="str">
        <f t="shared" si="12"/>
        <v>BTAR (T)Steel</v>
      </c>
      <c r="R803" s="204" t="s">
        <v>634</v>
      </c>
      <c r="S803" s="204" t="s">
        <v>353</v>
      </c>
      <c r="T803" s="205">
        <v>1.0302</v>
      </c>
      <c r="U803" s="205">
        <v>1.1065</v>
      </c>
    </row>
    <row r="804" spans="2:21" ht="12.75" customHeight="1" x14ac:dyDescent="0.3">
      <c r="B804" s="222" t="s">
        <v>637</v>
      </c>
      <c r="C804" s="222" t="s">
        <v>26</v>
      </c>
      <c r="D804" s="222" t="s">
        <v>353</v>
      </c>
      <c r="E804" s="223">
        <v>366427</v>
      </c>
      <c r="F804" s="223">
        <v>22707.817999999999</v>
      </c>
      <c r="G804" s="224">
        <v>60.643748982531484</v>
      </c>
      <c r="H804" s="222">
        <v>25</v>
      </c>
      <c r="I804" s="222">
        <v>4</v>
      </c>
      <c r="J804" s="222">
        <v>1632</v>
      </c>
      <c r="K804" s="222" t="s">
        <v>105</v>
      </c>
      <c r="L804" s="222">
        <v>4</v>
      </c>
      <c r="M804" s="222" t="s">
        <v>197</v>
      </c>
      <c r="N804" s="90" t="s">
        <v>197</v>
      </c>
      <c r="O804" s="222"/>
      <c r="Q804" s="208" t="str">
        <f t="shared" si="12"/>
        <v>BVAA (L)Steel</v>
      </c>
      <c r="R804" s="204" t="s">
        <v>637</v>
      </c>
      <c r="S804" s="204" t="s">
        <v>353</v>
      </c>
      <c r="T804" s="205">
        <v>2.5779999999999998</v>
      </c>
      <c r="U804" s="205">
        <v>3.6558999999999999</v>
      </c>
    </row>
    <row r="805" spans="2:21" ht="12.75" customHeight="1" x14ac:dyDescent="0.3">
      <c r="B805" s="222" t="s">
        <v>636</v>
      </c>
      <c r="C805" s="222" t="s">
        <v>1177</v>
      </c>
      <c r="D805" s="222" t="s">
        <v>353</v>
      </c>
      <c r="E805" s="223">
        <v>46684</v>
      </c>
      <c r="F805" s="223">
        <v>886.99600000000009</v>
      </c>
      <c r="G805" s="224">
        <v>19</v>
      </c>
      <c r="H805" s="222">
        <v>25</v>
      </c>
      <c r="I805" s="222">
        <v>4</v>
      </c>
      <c r="J805" s="222">
        <v>1632</v>
      </c>
      <c r="K805" s="222" t="s">
        <v>106</v>
      </c>
      <c r="L805" s="222">
        <v>4</v>
      </c>
      <c r="M805" s="222" t="s">
        <v>197</v>
      </c>
      <c r="N805" s="90" t="s">
        <v>197</v>
      </c>
      <c r="O805" s="222"/>
      <c r="Q805" s="208" t="str">
        <f t="shared" si="12"/>
        <v>BVAA (T)Steel</v>
      </c>
      <c r="R805" s="204" t="s">
        <v>636</v>
      </c>
      <c r="S805" s="204" t="s">
        <v>353</v>
      </c>
      <c r="T805" s="205">
        <v>1.3148</v>
      </c>
      <c r="U805" s="205">
        <v>1.4890000000000001</v>
      </c>
    </row>
    <row r="806" spans="2:21" ht="12.75" customHeight="1" x14ac:dyDescent="0.3">
      <c r="B806" s="222" t="s">
        <v>639</v>
      </c>
      <c r="C806" s="222" t="s">
        <v>26</v>
      </c>
      <c r="D806" s="222" t="s">
        <v>353</v>
      </c>
      <c r="E806" s="223">
        <v>1</v>
      </c>
      <c r="F806" s="223">
        <v>1</v>
      </c>
      <c r="G806" s="224">
        <v>100</v>
      </c>
      <c r="H806" s="222">
        <v>25</v>
      </c>
      <c r="I806" s="222">
        <v>4</v>
      </c>
      <c r="J806" s="222">
        <v>1764</v>
      </c>
      <c r="K806" s="222" t="s">
        <v>103</v>
      </c>
      <c r="L806" s="222">
        <v>5</v>
      </c>
      <c r="M806" s="222" t="s">
        <v>197</v>
      </c>
      <c r="N806" s="90" t="s">
        <v>197</v>
      </c>
      <c r="O806" s="222"/>
      <c r="Q806" s="208" t="str">
        <f t="shared" si="12"/>
        <v>BXAA (L)Steel</v>
      </c>
      <c r="R806" s="204" t="s">
        <v>639</v>
      </c>
      <c r="S806" s="204" t="s">
        <v>353</v>
      </c>
      <c r="T806" s="205">
        <v>3.1086999999999998</v>
      </c>
      <c r="U806" s="205">
        <v>5.1196999999999999</v>
      </c>
    </row>
    <row r="807" spans="2:21" ht="12.75" customHeight="1" x14ac:dyDescent="0.3">
      <c r="B807" s="222" t="s">
        <v>638</v>
      </c>
      <c r="C807" s="222" t="s">
        <v>1177</v>
      </c>
      <c r="D807" s="222" t="s">
        <v>353</v>
      </c>
      <c r="E807" s="223">
        <v>1</v>
      </c>
      <c r="F807" s="223">
        <v>1</v>
      </c>
      <c r="G807" s="224">
        <v>36</v>
      </c>
      <c r="H807" s="222">
        <v>25</v>
      </c>
      <c r="I807" s="222">
        <v>4</v>
      </c>
      <c r="J807" s="222">
        <v>1764</v>
      </c>
      <c r="K807" s="222" t="s">
        <v>104</v>
      </c>
      <c r="L807" s="222">
        <v>5</v>
      </c>
      <c r="M807" s="222" t="s">
        <v>197</v>
      </c>
      <c r="N807" s="90" t="s">
        <v>197</v>
      </c>
      <c r="O807" s="222"/>
      <c r="Q807" s="208" t="str">
        <f t="shared" si="12"/>
        <v>BXAA (T)Steel</v>
      </c>
      <c r="R807" s="204" t="s">
        <v>638</v>
      </c>
      <c r="S807" s="204" t="s">
        <v>353</v>
      </c>
      <c r="T807" s="205">
        <v>1.1863999999999999</v>
      </c>
      <c r="U807" s="205">
        <v>1.2828999999999999</v>
      </c>
    </row>
    <row r="808" spans="2:21" ht="12.75" customHeight="1" x14ac:dyDescent="0.3">
      <c r="B808" s="222" t="s">
        <v>641</v>
      </c>
      <c r="C808" s="222" t="s">
        <v>26</v>
      </c>
      <c r="D808" s="222" t="s">
        <v>348</v>
      </c>
      <c r="E808" s="223">
        <v>1</v>
      </c>
      <c r="F808" s="223">
        <v>1</v>
      </c>
      <c r="G808" s="224">
        <v>87.670023891501671</v>
      </c>
      <c r="H808" s="222">
        <v>18</v>
      </c>
      <c r="I808" s="222">
        <v>4</v>
      </c>
      <c r="J808" s="222">
        <v>2062</v>
      </c>
      <c r="K808" s="222" t="s">
        <v>105</v>
      </c>
      <c r="L808" s="222">
        <v>4</v>
      </c>
      <c r="M808" s="222" t="s">
        <v>197</v>
      </c>
      <c r="N808" s="90" t="s">
        <v>197</v>
      </c>
      <c r="O808" s="222"/>
      <c r="Q808" s="208" t="str">
        <f t="shared" si="12"/>
        <v>BYAA (L)Industrial Minerals</v>
      </c>
      <c r="R808" s="204" t="s">
        <v>641</v>
      </c>
      <c r="S808" s="204" t="s">
        <v>348</v>
      </c>
      <c r="T808" s="205">
        <v>3.3321999999999998</v>
      </c>
      <c r="U808" s="205">
        <v>4.7270000000000003</v>
      </c>
    </row>
    <row r="809" spans="2:21" ht="12.75" customHeight="1" x14ac:dyDescent="0.3">
      <c r="B809" s="222" t="s">
        <v>641</v>
      </c>
      <c r="C809" s="222" t="s">
        <v>26</v>
      </c>
      <c r="D809" s="222" t="s">
        <v>343</v>
      </c>
      <c r="E809" s="223">
        <v>1</v>
      </c>
      <c r="F809" s="223">
        <v>1</v>
      </c>
      <c r="G809" s="224">
        <v>82</v>
      </c>
      <c r="H809" s="222">
        <v>25</v>
      </c>
      <c r="I809" s="222">
        <v>4</v>
      </c>
      <c r="J809" s="222">
        <v>2062</v>
      </c>
      <c r="K809" s="222" t="s">
        <v>105</v>
      </c>
      <c r="L809" s="222">
        <v>4</v>
      </c>
      <c r="M809" s="222" t="s">
        <v>197</v>
      </c>
      <c r="N809" s="90" t="s">
        <v>197</v>
      </c>
      <c r="O809" s="222"/>
      <c r="Q809" s="208" t="str">
        <f t="shared" si="12"/>
        <v>BYAA (L)Other</v>
      </c>
      <c r="R809" s="204" t="s">
        <v>641</v>
      </c>
      <c r="S809" s="204" t="s">
        <v>343</v>
      </c>
      <c r="T809" s="205">
        <v>3.2715999999999998</v>
      </c>
      <c r="U809" s="205">
        <v>4.5617000000000001</v>
      </c>
    </row>
    <row r="810" spans="2:21" ht="12.75" customHeight="1" x14ac:dyDescent="0.3">
      <c r="B810" s="222" t="s">
        <v>641</v>
      </c>
      <c r="C810" s="222" t="s">
        <v>26</v>
      </c>
      <c r="D810" s="222" t="s">
        <v>353</v>
      </c>
      <c r="E810" s="223">
        <v>700833</v>
      </c>
      <c r="F810" s="223">
        <v>62475.110999999997</v>
      </c>
      <c r="G810" s="224">
        <v>91.909399117166501</v>
      </c>
      <c r="H810" s="222">
        <v>25</v>
      </c>
      <c r="I810" s="222">
        <v>4</v>
      </c>
      <c r="J810" s="222">
        <v>2062</v>
      </c>
      <c r="K810" s="222" t="s">
        <v>105</v>
      </c>
      <c r="L810" s="222">
        <v>4</v>
      </c>
      <c r="M810" s="222" t="s">
        <v>197</v>
      </c>
      <c r="N810" s="90" t="s">
        <v>197</v>
      </c>
      <c r="O810" s="222"/>
      <c r="Q810" s="208" t="str">
        <f t="shared" si="12"/>
        <v>BYAA (L)Steel</v>
      </c>
      <c r="R810" s="204" t="s">
        <v>641</v>
      </c>
      <c r="S810" s="204" t="s">
        <v>353</v>
      </c>
      <c r="T810" s="205">
        <v>3.5249999999999999</v>
      </c>
      <c r="U810" s="205">
        <v>5.3449999999999998</v>
      </c>
    </row>
    <row r="811" spans="2:21" ht="12.75" customHeight="1" x14ac:dyDescent="0.3">
      <c r="B811" s="222" t="s">
        <v>640</v>
      </c>
      <c r="C811" s="222" t="s">
        <v>1177</v>
      </c>
      <c r="D811" s="222" t="s">
        <v>356</v>
      </c>
      <c r="E811" s="223">
        <v>4017</v>
      </c>
      <c r="F811" s="223">
        <v>112.476</v>
      </c>
      <c r="G811" s="224">
        <v>28</v>
      </c>
      <c r="H811" s="222">
        <v>27</v>
      </c>
      <c r="I811" s="222">
        <v>4</v>
      </c>
      <c r="J811" s="222">
        <v>2062</v>
      </c>
      <c r="K811" s="222" t="s">
        <v>106</v>
      </c>
      <c r="L811" s="222">
        <v>4</v>
      </c>
      <c r="M811" s="222" t="s">
        <v>197</v>
      </c>
      <c r="N811" s="90" t="s">
        <v>197</v>
      </c>
      <c r="O811" s="222"/>
      <c r="Q811" s="208" t="str">
        <f t="shared" si="12"/>
        <v>BYAA (T)Enterprise</v>
      </c>
      <c r="R811" s="204" t="s">
        <v>640</v>
      </c>
      <c r="S811" s="204" t="s">
        <v>356</v>
      </c>
      <c r="T811" s="205">
        <v>1.4157</v>
      </c>
      <c r="U811" s="205">
        <v>1.5155000000000001</v>
      </c>
    </row>
    <row r="812" spans="2:21" ht="12.75" customHeight="1" x14ac:dyDescent="0.3">
      <c r="B812" s="222" t="s">
        <v>640</v>
      </c>
      <c r="C812" s="222" t="s">
        <v>1177</v>
      </c>
      <c r="D812" s="222" t="s">
        <v>348</v>
      </c>
      <c r="E812" s="223">
        <v>1</v>
      </c>
      <c r="F812" s="223">
        <v>1</v>
      </c>
      <c r="G812" s="224">
        <v>28</v>
      </c>
      <c r="H812" s="222">
        <v>18</v>
      </c>
      <c r="I812" s="222">
        <v>4</v>
      </c>
      <c r="J812" s="222">
        <v>2062</v>
      </c>
      <c r="K812" s="222" t="s">
        <v>106</v>
      </c>
      <c r="L812" s="222">
        <v>4</v>
      </c>
      <c r="M812" s="222" t="s">
        <v>197</v>
      </c>
      <c r="N812" s="90" t="s">
        <v>197</v>
      </c>
      <c r="O812" s="222"/>
      <c r="Q812" s="208" t="str">
        <f t="shared" si="12"/>
        <v>BYAA (T)Industrial Minerals</v>
      </c>
      <c r="R812" s="204" t="s">
        <v>640</v>
      </c>
      <c r="S812" s="204" t="s">
        <v>348</v>
      </c>
      <c r="T812" s="205">
        <v>1.2477</v>
      </c>
      <c r="U812" s="205">
        <v>1.2611000000000001</v>
      </c>
    </row>
    <row r="813" spans="2:21" ht="12.75" customHeight="1" x14ac:dyDescent="0.3">
      <c r="B813" s="222" t="s">
        <v>640</v>
      </c>
      <c r="C813" s="222" t="s">
        <v>1177</v>
      </c>
      <c r="D813" s="222" t="s">
        <v>343</v>
      </c>
      <c r="E813" s="223">
        <v>548</v>
      </c>
      <c r="F813" s="223">
        <v>15.344000000000001</v>
      </c>
      <c r="G813" s="224">
        <v>28</v>
      </c>
      <c r="H813" s="222">
        <v>25</v>
      </c>
      <c r="I813" s="222">
        <v>4</v>
      </c>
      <c r="J813" s="222">
        <v>2062</v>
      </c>
      <c r="K813" s="222" t="s">
        <v>106</v>
      </c>
      <c r="L813" s="222">
        <v>4</v>
      </c>
      <c r="M813" s="222" t="s">
        <v>197</v>
      </c>
      <c r="N813" s="90" t="s">
        <v>197</v>
      </c>
      <c r="O813" s="222"/>
      <c r="Q813" s="208" t="str">
        <f t="shared" si="12"/>
        <v>BYAA (T)Other</v>
      </c>
      <c r="R813" s="204" t="s">
        <v>640</v>
      </c>
      <c r="S813" s="204" t="s">
        <v>343</v>
      </c>
      <c r="T813" s="205">
        <v>1.3145</v>
      </c>
      <c r="U813" s="205">
        <v>1.4589000000000001</v>
      </c>
    </row>
    <row r="814" spans="2:21" ht="12.75" customHeight="1" x14ac:dyDescent="0.3">
      <c r="B814" s="222" t="s">
        <v>640</v>
      </c>
      <c r="C814" s="222" t="s">
        <v>1177</v>
      </c>
      <c r="D814" s="222" t="s">
        <v>353</v>
      </c>
      <c r="E814" s="223">
        <v>578773</v>
      </c>
      <c r="F814" s="223">
        <v>16205.644</v>
      </c>
      <c r="G814" s="224">
        <v>28.019226443131373</v>
      </c>
      <c r="H814" s="222">
        <v>25</v>
      </c>
      <c r="I814" s="222">
        <v>4</v>
      </c>
      <c r="J814" s="222">
        <v>2062</v>
      </c>
      <c r="K814" s="222" t="s">
        <v>106</v>
      </c>
      <c r="L814" s="222">
        <v>4</v>
      </c>
      <c r="M814" s="222" t="s">
        <v>197</v>
      </c>
      <c r="N814" s="90" t="s">
        <v>197</v>
      </c>
      <c r="O814" s="222"/>
      <c r="Q814" s="208" t="str">
        <f t="shared" si="12"/>
        <v>BYAA (T)Steel</v>
      </c>
      <c r="R814" s="204" t="s">
        <v>640</v>
      </c>
      <c r="S814" s="204" t="s">
        <v>353</v>
      </c>
      <c r="T814" s="205">
        <v>1.3145</v>
      </c>
      <c r="U814" s="205">
        <v>1.4589000000000001</v>
      </c>
    </row>
    <row r="815" spans="2:21" ht="12.75" customHeight="1" x14ac:dyDescent="0.3">
      <c r="B815" s="222" t="s">
        <v>643</v>
      </c>
      <c r="C815" s="222" t="s">
        <v>26</v>
      </c>
      <c r="D815" s="222" t="s">
        <v>348</v>
      </c>
      <c r="E815" s="223">
        <v>1</v>
      </c>
      <c r="F815" s="223">
        <v>1</v>
      </c>
      <c r="G815" s="224">
        <v>89.747864213113672</v>
      </c>
      <c r="H815" s="222">
        <v>18</v>
      </c>
      <c r="I815" s="222">
        <v>4</v>
      </c>
      <c r="J815" s="222">
        <v>2062</v>
      </c>
      <c r="K815" s="222" t="s">
        <v>105</v>
      </c>
      <c r="L815" s="222">
        <v>4</v>
      </c>
      <c r="M815" s="222" t="s">
        <v>197</v>
      </c>
      <c r="N815" s="90" t="s">
        <v>197</v>
      </c>
      <c r="O815" s="222"/>
      <c r="Q815" s="208" t="str">
        <f t="shared" si="12"/>
        <v>BYAB (L)Industrial Minerals</v>
      </c>
      <c r="R815" s="204" t="s">
        <v>643</v>
      </c>
      <c r="S815" s="204" t="s">
        <v>348</v>
      </c>
      <c r="T815" s="205">
        <v>3.3910999999999998</v>
      </c>
      <c r="U815" s="205">
        <v>4.8884999999999996</v>
      </c>
    </row>
    <row r="816" spans="2:21" ht="12.75" customHeight="1" x14ac:dyDescent="0.3">
      <c r="B816" s="222" t="s">
        <v>643</v>
      </c>
      <c r="C816" s="222" t="s">
        <v>26</v>
      </c>
      <c r="D816" s="222" t="s">
        <v>353</v>
      </c>
      <c r="E816" s="223">
        <v>1196002</v>
      </c>
      <c r="F816" s="223">
        <v>115152.28552</v>
      </c>
      <c r="G816" s="224">
        <v>94.258032383689866</v>
      </c>
      <c r="H816" s="222">
        <v>25</v>
      </c>
      <c r="I816" s="222">
        <v>4</v>
      </c>
      <c r="J816" s="222">
        <v>2062</v>
      </c>
      <c r="K816" s="222" t="s">
        <v>105</v>
      </c>
      <c r="L816" s="222">
        <v>4</v>
      </c>
      <c r="M816" s="222" t="s">
        <v>197</v>
      </c>
      <c r="N816" s="90" t="s">
        <v>197</v>
      </c>
      <c r="O816" s="222"/>
      <c r="Q816" s="208" t="str">
        <f t="shared" si="12"/>
        <v>BYAB (L)Steel</v>
      </c>
      <c r="R816" s="204" t="s">
        <v>643</v>
      </c>
      <c r="S816" s="204" t="s">
        <v>353</v>
      </c>
      <c r="T816" s="205">
        <v>3.6156000000000001</v>
      </c>
      <c r="U816" s="205">
        <v>5.5716999999999999</v>
      </c>
    </row>
    <row r="817" spans="2:21" ht="12.75" customHeight="1" x14ac:dyDescent="0.3">
      <c r="B817" s="222" t="s">
        <v>642</v>
      </c>
      <c r="C817" s="222" t="s">
        <v>1177</v>
      </c>
      <c r="D817" s="222" t="s">
        <v>356</v>
      </c>
      <c r="E817" s="223">
        <v>6626</v>
      </c>
      <c r="F817" s="223">
        <v>172.27600000000001</v>
      </c>
      <c r="G817" s="224">
        <v>26</v>
      </c>
      <c r="H817" s="222">
        <v>27</v>
      </c>
      <c r="I817" s="222">
        <v>4</v>
      </c>
      <c r="J817" s="222">
        <v>2062</v>
      </c>
      <c r="K817" s="222" t="s">
        <v>106</v>
      </c>
      <c r="L817" s="222">
        <v>4</v>
      </c>
      <c r="M817" s="222" t="s">
        <v>197</v>
      </c>
      <c r="N817" s="90" t="s">
        <v>197</v>
      </c>
      <c r="O817" s="222"/>
      <c r="Q817" s="208" t="str">
        <f t="shared" si="12"/>
        <v>BYAB (T)Enterprise</v>
      </c>
      <c r="R817" s="204" t="s">
        <v>642</v>
      </c>
      <c r="S817" s="204" t="s">
        <v>356</v>
      </c>
      <c r="T817" s="205">
        <v>1.4133</v>
      </c>
      <c r="U817" s="205">
        <v>1.5235000000000001</v>
      </c>
    </row>
    <row r="818" spans="2:21" ht="12.75" customHeight="1" x14ac:dyDescent="0.3">
      <c r="B818" s="222" t="s">
        <v>642</v>
      </c>
      <c r="C818" s="222" t="s">
        <v>1177</v>
      </c>
      <c r="D818" s="222" t="s">
        <v>348</v>
      </c>
      <c r="E818" s="223">
        <v>477</v>
      </c>
      <c r="F818" s="223">
        <v>12.402000000000001</v>
      </c>
      <c r="G818" s="224">
        <v>26</v>
      </c>
      <c r="H818" s="222">
        <v>18</v>
      </c>
      <c r="I818" s="222">
        <v>4</v>
      </c>
      <c r="J818" s="222">
        <v>2062</v>
      </c>
      <c r="K818" s="222" t="s">
        <v>106</v>
      </c>
      <c r="L818" s="222">
        <v>4</v>
      </c>
      <c r="M818" s="222" t="s">
        <v>197</v>
      </c>
      <c r="N818" s="90" t="s">
        <v>197</v>
      </c>
      <c r="O818" s="222"/>
      <c r="Q818" s="208" t="str">
        <f t="shared" si="12"/>
        <v>BYAB (T)Industrial Minerals</v>
      </c>
      <c r="R818" s="204" t="s">
        <v>642</v>
      </c>
      <c r="S818" s="204" t="s">
        <v>348</v>
      </c>
      <c r="T818" s="205">
        <v>1.2421</v>
      </c>
      <c r="U818" s="205">
        <v>1.2518</v>
      </c>
    </row>
    <row r="819" spans="2:21" ht="12.75" customHeight="1" x14ac:dyDescent="0.3">
      <c r="B819" s="222" t="s">
        <v>642</v>
      </c>
      <c r="C819" s="222" t="s">
        <v>1177</v>
      </c>
      <c r="D819" s="222" t="s">
        <v>343</v>
      </c>
      <c r="E819" s="223">
        <v>602</v>
      </c>
      <c r="F819" s="223">
        <v>15.652000000000001</v>
      </c>
      <c r="G819" s="224">
        <v>26</v>
      </c>
      <c r="H819" s="222">
        <v>25</v>
      </c>
      <c r="I819" s="222">
        <v>4</v>
      </c>
      <c r="J819" s="222">
        <v>2062</v>
      </c>
      <c r="K819" s="222" t="s">
        <v>106</v>
      </c>
      <c r="L819" s="222">
        <v>4</v>
      </c>
      <c r="M819" s="222" t="s">
        <v>197</v>
      </c>
      <c r="N819" s="90" t="s">
        <v>197</v>
      </c>
      <c r="O819" s="222"/>
      <c r="Q819" s="208" t="str">
        <f t="shared" si="12"/>
        <v>BYAB (T)Other</v>
      </c>
      <c r="R819" s="204" t="s">
        <v>642</v>
      </c>
      <c r="S819" s="204" t="s">
        <v>343</v>
      </c>
      <c r="T819" s="205">
        <v>1.3137000000000001</v>
      </c>
      <c r="U819" s="205">
        <v>1.4630000000000001</v>
      </c>
    </row>
    <row r="820" spans="2:21" ht="12.75" customHeight="1" x14ac:dyDescent="0.3">
      <c r="B820" s="222" t="s">
        <v>642</v>
      </c>
      <c r="C820" s="222" t="s">
        <v>1177</v>
      </c>
      <c r="D820" s="222" t="s">
        <v>353</v>
      </c>
      <c r="E820" s="223">
        <v>1189384</v>
      </c>
      <c r="F820" s="223">
        <v>30927.973999999998</v>
      </c>
      <c r="G820" s="224">
        <v>26</v>
      </c>
      <c r="H820" s="222">
        <v>25</v>
      </c>
      <c r="I820" s="222">
        <v>4</v>
      </c>
      <c r="J820" s="222">
        <v>2062</v>
      </c>
      <c r="K820" s="222" t="s">
        <v>106</v>
      </c>
      <c r="L820" s="222">
        <v>4</v>
      </c>
      <c r="M820" s="222" t="s">
        <v>197</v>
      </c>
      <c r="N820" s="90" t="s">
        <v>197</v>
      </c>
      <c r="O820" s="222"/>
      <c r="Q820" s="208" t="str">
        <f t="shared" si="12"/>
        <v>BYAB (T)Steel</v>
      </c>
      <c r="R820" s="204" t="s">
        <v>642</v>
      </c>
      <c r="S820" s="204" t="s">
        <v>353</v>
      </c>
      <c r="T820" s="205">
        <v>1.3137000000000001</v>
      </c>
      <c r="U820" s="205">
        <v>1.4630000000000001</v>
      </c>
    </row>
    <row r="821" spans="2:21" ht="12.75" customHeight="1" x14ac:dyDescent="0.3">
      <c r="B821" s="222" t="s">
        <v>644</v>
      </c>
      <c r="C821" s="222" t="s">
        <v>26</v>
      </c>
      <c r="D821" s="222" t="s">
        <v>356</v>
      </c>
      <c r="E821" s="223">
        <v>1</v>
      </c>
      <c r="F821" s="223">
        <v>1</v>
      </c>
      <c r="G821" s="224">
        <v>92.571428571428584</v>
      </c>
      <c r="H821" s="222">
        <v>27</v>
      </c>
      <c r="I821" s="222">
        <v>4</v>
      </c>
      <c r="J821" s="222">
        <v>1764</v>
      </c>
      <c r="K821" s="222" t="s">
        <v>103</v>
      </c>
      <c r="L821" s="222">
        <v>5</v>
      </c>
      <c r="M821" s="222" t="s">
        <v>197</v>
      </c>
      <c r="N821" s="90" t="s">
        <v>197</v>
      </c>
      <c r="O821" s="222"/>
      <c r="Q821" s="208" t="str">
        <f t="shared" si="12"/>
        <v>BZAA (L)Enterprise</v>
      </c>
      <c r="R821" s="204" t="s">
        <v>644</v>
      </c>
      <c r="S821" s="204" t="s">
        <v>356</v>
      </c>
      <c r="T821" s="205">
        <v>2.5678000000000001</v>
      </c>
      <c r="U821" s="205">
        <v>4.3669000000000002</v>
      </c>
    </row>
    <row r="822" spans="2:21" ht="12.75" customHeight="1" x14ac:dyDescent="0.3">
      <c r="B822" s="222" t="s">
        <v>644</v>
      </c>
      <c r="C822" s="222" t="s">
        <v>26</v>
      </c>
      <c r="D822" s="222" t="s">
        <v>348</v>
      </c>
      <c r="E822" s="223">
        <v>1</v>
      </c>
      <c r="F822" s="223">
        <v>1</v>
      </c>
      <c r="G822" s="224">
        <v>84.000145137880992</v>
      </c>
      <c r="H822" s="222">
        <v>18</v>
      </c>
      <c r="I822" s="222">
        <v>4</v>
      </c>
      <c r="J822" s="222">
        <v>1764</v>
      </c>
      <c r="K822" s="222" t="s">
        <v>103</v>
      </c>
      <c r="L822" s="222">
        <v>5</v>
      </c>
      <c r="M822" s="222" t="s">
        <v>197</v>
      </c>
      <c r="N822" s="90" t="s">
        <v>197</v>
      </c>
      <c r="O822" s="222"/>
      <c r="Q822" s="208" t="str">
        <f t="shared" si="12"/>
        <v>BZAA (L)Industrial Minerals</v>
      </c>
      <c r="R822" s="204" t="s">
        <v>644</v>
      </c>
      <c r="S822" s="204" t="s">
        <v>348</v>
      </c>
      <c r="T822" s="205">
        <v>2.1114000000000002</v>
      </c>
      <c r="U822" s="205">
        <v>3.2894000000000001</v>
      </c>
    </row>
    <row r="823" spans="2:21" ht="12.75" customHeight="1" x14ac:dyDescent="0.3">
      <c r="B823" s="222" t="s">
        <v>644</v>
      </c>
      <c r="C823" s="222" t="s">
        <v>26</v>
      </c>
      <c r="D823" s="222" t="s">
        <v>353</v>
      </c>
      <c r="E823" s="223">
        <v>983432</v>
      </c>
      <c r="F823" s="223">
        <v>92217.751000000004</v>
      </c>
      <c r="G823" s="224">
        <v>91.666990862889534</v>
      </c>
      <c r="H823" s="222">
        <v>25</v>
      </c>
      <c r="I823" s="222">
        <v>4</v>
      </c>
      <c r="J823" s="222">
        <v>1764</v>
      </c>
      <c r="K823" s="222" t="s">
        <v>103</v>
      </c>
      <c r="L823" s="222">
        <v>5</v>
      </c>
      <c r="M823" s="222" t="s">
        <v>197</v>
      </c>
      <c r="N823" s="90" t="s">
        <v>197</v>
      </c>
      <c r="O823" s="222"/>
      <c r="Q823" s="208" t="str">
        <f t="shared" si="12"/>
        <v>BZAA (L)Steel</v>
      </c>
      <c r="R823" s="204" t="s">
        <v>644</v>
      </c>
      <c r="S823" s="204" t="s">
        <v>353</v>
      </c>
      <c r="T823" s="205">
        <v>2.3982999999999999</v>
      </c>
      <c r="U823" s="205">
        <v>4.1931000000000003</v>
      </c>
    </row>
    <row r="824" spans="2:21" ht="12.75" customHeight="1" x14ac:dyDescent="0.3">
      <c r="B824" s="222" t="s">
        <v>645</v>
      </c>
      <c r="C824" s="222" t="s">
        <v>1177</v>
      </c>
      <c r="D824" s="222" t="s">
        <v>348</v>
      </c>
      <c r="E824" s="223">
        <v>1</v>
      </c>
      <c r="F824" s="223">
        <v>1</v>
      </c>
      <c r="G824" s="224">
        <v>31</v>
      </c>
      <c r="H824" s="222">
        <v>18</v>
      </c>
      <c r="I824" s="222">
        <v>4</v>
      </c>
      <c r="J824" s="222">
        <v>1764</v>
      </c>
      <c r="K824" s="222" t="s">
        <v>104</v>
      </c>
      <c r="L824" s="222">
        <v>5</v>
      </c>
      <c r="M824" s="222" t="s">
        <v>197</v>
      </c>
      <c r="N824" s="90" t="s">
        <v>197</v>
      </c>
      <c r="O824" s="222"/>
      <c r="Q824" s="208" t="str">
        <f t="shared" si="12"/>
        <v>BZAA (T)Industrial Minerals</v>
      </c>
      <c r="R824" s="204" t="s">
        <v>645</v>
      </c>
      <c r="S824" s="204" t="s">
        <v>348</v>
      </c>
      <c r="T824" s="205">
        <v>1.0840000000000001</v>
      </c>
      <c r="U824" s="205">
        <v>1.0727</v>
      </c>
    </row>
    <row r="825" spans="2:21" ht="12.75" customHeight="1" x14ac:dyDescent="0.3">
      <c r="B825" s="222" t="s">
        <v>645</v>
      </c>
      <c r="C825" s="222" t="s">
        <v>1177</v>
      </c>
      <c r="D825" s="222" t="s">
        <v>343</v>
      </c>
      <c r="E825" s="223">
        <v>54</v>
      </c>
      <c r="F825" s="223">
        <v>1.6740000000000002</v>
      </c>
      <c r="G825" s="224">
        <v>31</v>
      </c>
      <c r="H825" s="222">
        <v>25</v>
      </c>
      <c r="I825" s="222">
        <v>4</v>
      </c>
      <c r="J825" s="222">
        <v>1764</v>
      </c>
      <c r="K825" s="222" t="s">
        <v>104</v>
      </c>
      <c r="L825" s="222">
        <v>5</v>
      </c>
      <c r="M825" s="222" t="s">
        <v>197</v>
      </c>
      <c r="N825" s="90" t="s">
        <v>197</v>
      </c>
      <c r="O825" s="222"/>
      <c r="Q825" s="208" t="str">
        <f t="shared" si="12"/>
        <v>BZAA (T)Other</v>
      </c>
      <c r="R825" s="204" t="s">
        <v>645</v>
      </c>
      <c r="S825" s="204" t="s">
        <v>343</v>
      </c>
      <c r="T825" s="205">
        <v>1.1314</v>
      </c>
      <c r="U825" s="205">
        <v>1.2132000000000001</v>
      </c>
    </row>
    <row r="826" spans="2:21" ht="12.75" customHeight="1" x14ac:dyDescent="0.3">
      <c r="B826" s="222" t="s">
        <v>645</v>
      </c>
      <c r="C826" s="222" t="s">
        <v>1177</v>
      </c>
      <c r="D826" s="222" t="s">
        <v>353</v>
      </c>
      <c r="E826" s="223">
        <v>950280</v>
      </c>
      <c r="F826" s="223">
        <v>29458.68</v>
      </c>
      <c r="G826" s="224">
        <v>31</v>
      </c>
      <c r="H826" s="222">
        <v>25</v>
      </c>
      <c r="I826" s="222">
        <v>4</v>
      </c>
      <c r="J826" s="222">
        <v>1764</v>
      </c>
      <c r="K826" s="222" t="s">
        <v>104</v>
      </c>
      <c r="L826" s="222">
        <v>5</v>
      </c>
      <c r="M826" s="222" t="s">
        <v>197</v>
      </c>
      <c r="N826" s="90" t="s">
        <v>197</v>
      </c>
      <c r="O826" s="222"/>
      <c r="Q826" s="208" t="str">
        <f t="shared" si="12"/>
        <v>BZAA (T)Steel</v>
      </c>
      <c r="R826" s="204" t="s">
        <v>645</v>
      </c>
      <c r="S826" s="204" t="s">
        <v>353</v>
      </c>
      <c r="T826" s="205">
        <v>1.1313</v>
      </c>
      <c r="U826" s="205">
        <v>1.2132000000000001</v>
      </c>
    </row>
    <row r="827" spans="2:21" ht="12.75" customHeight="1" x14ac:dyDescent="0.3">
      <c r="B827" s="222" t="s">
        <v>647</v>
      </c>
      <c r="C827" s="222" t="s">
        <v>26</v>
      </c>
      <c r="D827" s="222" t="s">
        <v>348</v>
      </c>
      <c r="E827" s="223">
        <v>251232</v>
      </c>
      <c r="F827" s="223">
        <v>11303.663</v>
      </c>
      <c r="G827" s="224">
        <v>47</v>
      </c>
      <c r="H827" s="222">
        <v>18</v>
      </c>
      <c r="I827" s="222">
        <v>2</v>
      </c>
      <c r="J827" s="222">
        <v>1646</v>
      </c>
      <c r="K827" s="222" t="s">
        <v>108</v>
      </c>
      <c r="L827" s="222">
        <v>2</v>
      </c>
      <c r="M827" s="222" t="s">
        <v>197</v>
      </c>
      <c r="N827" s="90" t="s">
        <v>197</v>
      </c>
      <c r="O827" s="222"/>
      <c r="Q827" s="208" t="str">
        <f t="shared" si="12"/>
        <v>CDAR (L)Industrial Minerals</v>
      </c>
      <c r="R827" s="204" t="s">
        <v>647</v>
      </c>
      <c r="S827" s="204" t="s">
        <v>348</v>
      </c>
      <c r="T827" s="205">
        <v>3.121</v>
      </c>
      <c r="U827" s="205">
        <v>4.9321000000000002</v>
      </c>
    </row>
    <row r="828" spans="2:21" ht="12.75" customHeight="1" x14ac:dyDescent="0.3">
      <c r="B828" s="222" t="s">
        <v>646</v>
      </c>
      <c r="C828" s="222" t="s">
        <v>1177</v>
      </c>
      <c r="D828" s="222" t="s">
        <v>348</v>
      </c>
      <c r="E828" s="223">
        <v>244416</v>
      </c>
      <c r="F828" s="223">
        <v>3666.2400000000002</v>
      </c>
      <c r="G828" s="224">
        <v>15</v>
      </c>
      <c r="H828" s="222">
        <v>18</v>
      </c>
      <c r="I828" s="222">
        <v>2</v>
      </c>
      <c r="J828" s="222">
        <v>1646</v>
      </c>
      <c r="K828" s="222" t="s">
        <v>107</v>
      </c>
      <c r="L828" s="222">
        <v>2</v>
      </c>
      <c r="M828" s="222" t="s">
        <v>197</v>
      </c>
      <c r="N828" s="90" t="s">
        <v>197</v>
      </c>
      <c r="O828" s="222"/>
      <c r="Q828" s="208" t="str">
        <f t="shared" si="12"/>
        <v>CDAR (T)Industrial Minerals</v>
      </c>
      <c r="R828" s="204" t="s">
        <v>646</v>
      </c>
      <c r="S828" s="204" t="s">
        <v>348</v>
      </c>
      <c r="T828" s="205">
        <v>1.2656000000000001</v>
      </c>
      <c r="U828" s="205">
        <v>1.3662000000000001</v>
      </c>
    </row>
    <row r="829" spans="2:21" ht="12.75" customHeight="1" x14ac:dyDescent="0.3">
      <c r="B829" s="222" t="s">
        <v>648</v>
      </c>
      <c r="C829" s="222" t="s">
        <v>1177</v>
      </c>
      <c r="D829" s="222" t="s">
        <v>343</v>
      </c>
      <c r="E829" s="223">
        <v>1</v>
      </c>
      <c r="F829" s="223">
        <v>1</v>
      </c>
      <c r="G829" s="224">
        <v>52</v>
      </c>
      <c r="H829" s="222">
        <v>25</v>
      </c>
      <c r="I829" s="222">
        <v>4</v>
      </c>
      <c r="J829" s="222">
        <v>1470</v>
      </c>
      <c r="K829" s="222" t="s">
        <v>104</v>
      </c>
      <c r="L829" s="222">
        <v>6</v>
      </c>
      <c r="M829" s="222" t="s">
        <v>197</v>
      </c>
      <c r="N829" s="90" t="s">
        <v>197</v>
      </c>
      <c r="O829" s="222"/>
      <c r="Q829" s="208" t="str">
        <f t="shared" si="12"/>
        <v>DCEY (T)Other</v>
      </c>
      <c r="R829" s="204" t="s">
        <v>648</v>
      </c>
      <c r="S829" s="204" t="s">
        <v>343</v>
      </c>
      <c r="T829" s="205">
        <v>1.3478000000000001</v>
      </c>
      <c r="U829" s="205">
        <v>1.5982000000000001</v>
      </c>
    </row>
    <row r="830" spans="2:21" ht="12.75" customHeight="1" x14ac:dyDescent="0.3">
      <c r="B830" s="222" t="s">
        <v>649</v>
      </c>
      <c r="C830" s="222" t="s">
        <v>1177</v>
      </c>
      <c r="D830" s="222" t="s">
        <v>343</v>
      </c>
      <c r="E830" s="223">
        <v>1</v>
      </c>
      <c r="F830" s="223">
        <v>1</v>
      </c>
      <c r="G830" s="224">
        <v>35</v>
      </c>
      <c r="H830" s="222">
        <v>25</v>
      </c>
      <c r="I830" s="222">
        <v>4</v>
      </c>
      <c r="J830" s="222">
        <v>1470</v>
      </c>
      <c r="K830" s="222" t="s">
        <v>104</v>
      </c>
      <c r="L830" s="222">
        <v>6</v>
      </c>
      <c r="M830" s="222" t="s">
        <v>197</v>
      </c>
      <c r="N830" s="90" t="s">
        <v>197</v>
      </c>
      <c r="O830" s="222"/>
      <c r="Q830" s="208" t="str">
        <f t="shared" si="12"/>
        <v>DHEY (T)Other</v>
      </c>
      <c r="R830" s="204" t="s">
        <v>649</v>
      </c>
      <c r="S830" s="204" t="s">
        <v>343</v>
      </c>
      <c r="T830" s="205">
        <v>1.1040000000000001</v>
      </c>
      <c r="U830" s="205">
        <v>1.2012</v>
      </c>
    </row>
    <row r="831" spans="2:21" ht="12.75" customHeight="1" x14ac:dyDescent="0.3">
      <c r="B831" s="222" t="s">
        <v>650</v>
      </c>
      <c r="C831" s="222" t="s">
        <v>1177</v>
      </c>
      <c r="D831" s="222" t="s">
        <v>343</v>
      </c>
      <c r="E831" s="223">
        <v>1</v>
      </c>
      <c r="F831" s="223">
        <v>1</v>
      </c>
      <c r="G831" s="224">
        <v>40.299999999999997</v>
      </c>
      <c r="H831" s="222">
        <v>25</v>
      </c>
      <c r="I831" s="222">
        <v>4</v>
      </c>
      <c r="J831" s="222">
        <v>1470</v>
      </c>
      <c r="K831" s="222" t="s">
        <v>104</v>
      </c>
      <c r="L831" s="222">
        <v>6</v>
      </c>
      <c r="M831" s="222" t="s">
        <v>197</v>
      </c>
      <c r="N831" s="90" t="s">
        <v>197</v>
      </c>
      <c r="O831" s="222"/>
      <c r="Q831" s="208" t="str">
        <f t="shared" si="12"/>
        <v>DOEY (T)Other</v>
      </c>
      <c r="R831" s="204" t="s">
        <v>650</v>
      </c>
      <c r="S831" s="204" t="s">
        <v>343</v>
      </c>
      <c r="T831" s="205">
        <v>1.1667000000000001</v>
      </c>
      <c r="U831" s="205">
        <v>1.2957000000000001</v>
      </c>
    </row>
    <row r="832" spans="2:21" ht="12.75" customHeight="1" x14ac:dyDescent="0.3">
      <c r="B832" s="222" t="s">
        <v>651</v>
      </c>
      <c r="C832" s="222" t="s">
        <v>1177</v>
      </c>
      <c r="D832" s="222" t="s">
        <v>343</v>
      </c>
      <c r="E832" s="223">
        <v>9293</v>
      </c>
      <c r="F832" s="223">
        <v>231.33750000000001</v>
      </c>
      <c r="G832" s="224">
        <v>25</v>
      </c>
      <c r="H832" s="222">
        <v>25</v>
      </c>
      <c r="I832" s="222">
        <v>2</v>
      </c>
      <c r="J832" s="222">
        <v>1400</v>
      </c>
      <c r="K832" s="222" t="s">
        <v>107</v>
      </c>
      <c r="L832" s="222">
        <v>2</v>
      </c>
      <c r="M832" s="222" t="s">
        <v>197</v>
      </c>
      <c r="N832" s="90" t="s">
        <v>197</v>
      </c>
      <c r="O832" s="222"/>
      <c r="Q832" s="208" t="str">
        <f t="shared" si="12"/>
        <v>DPEX (T)Other</v>
      </c>
      <c r="R832" s="204" t="s">
        <v>651</v>
      </c>
      <c r="S832" s="204" t="s">
        <v>343</v>
      </c>
      <c r="T832" s="205">
        <v>1.5634999999999999</v>
      </c>
      <c r="U832" s="205">
        <v>1.9001999999999999</v>
      </c>
    </row>
    <row r="833" spans="2:21" ht="12.75" customHeight="1" x14ac:dyDescent="0.3">
      <c r="B833" s="222" t="s">
        <v>652</v>
      </c>
      <c r="C833" s="222" t="s">
        <v>1177</v>
      </c>
      <c r="D833" s="222" t="s">
        <v>343</v>
      </c>
      <c r="E833" s="223">
        <v>86190</v>
      </c>
      <c r="F833" s="223">
        <v>4122.3013000000001</v>
      </c>
      <c r="G833" s="224">
        <v>55</v>
      </c>
      <c r="H833" s="222">
        <v>25</v>
      </c>
      <c r="I833" s="222">
        <v>4</v>
      </c>
      <c r="J833" s="222">
        <v>1975</v>
      </c>
      <c r="K833" s="222" t="s">
        <v>104</v>
      </c>
      <c r="L833" s="222">
        <v>6</v>
      </c>
      <c r="M833" s="222" t="s">
        <v>197</v>
      </c>
      <c r="N833" s="90" t="s">
        <v>197</v>
      </c>
      <c r="O833" s="222"/>
      <c r="Q833" s="208" t="str">
        <f t="shared" si="12"/>
        <v>DPEY (T)Other</v>
      </c>
      <c r="R833" s="204" t="s">
        <v>652</v>
      </c>
      <c r="S833" s="204" t="s">
        <v>343</v>
      </c>
      <c r="T833" s="205">
        <v>1.4576</v>
      </c>
      <c r="U833" s="205">
        <v>1.7248000000000001</v>
      </c>
    </row>
    <row r="834" spans="2:21" ht="12.75" customHeight="1" x14ac:dyDescent="0.3">
      <c r="B834" s="222" t="s">
        <v>653</v>
      </c>
      <c r="C834" s="222" t="s">
        <v>1177</v>
      </c>
      <c r="D834" s="222" t="s">
        <v>343</v>
      </c>
      <c r="E834" s="223">
        <v>10199</v>
      </c>
      <c r="F834" s="223">
        <v>531.42650000000003</v>
      </c>
      <c r="G834" s="224">
        <v>53</v>
      </c>
      <c r="H834" s="222">
        <v>25</v>
      </c>
      <c r="I834" s="222">
        <v>4</v>
      </c>
      <c r="J834" s="222">
        <v>1975</v>
      </c>
      <c r="K834" s="222" t="s">
        <v>104</v>
      </c>
      <c r="L834" s="222">
        <v>6</v>
      </c>
      <c r="M834" s="222" t="s">
        <v>197</v>
      </c>
      <c r="N834" s="90" t="s">
        <v>197</v>
      </c>
      <c r="O834" s="222"/>
      <c r="Q834" s="208" t="str">
        <f t="shared" si="12"/>
        <v>DREY (T)Other</v>
      </c>
      <c r="R834" s="204" t="s">
        <v>653</v>
      </c>
      <c r="S834" s="204" t="s">
        <v>343</v>
      </c>
      <c r="T834" s="205">
        <v>1.4159999999999999</v>
      </c>
      <c r="U834" s="205">
        <v>1.6581999999999999</v>
      </c>
    </row>
    <row r="835" spans="2:21" ht="12.75" customHeight="1" x14ac:dyDescent="0.3">
      <c r="B835" s="222" t="s">
        <v>654</v>
      </c>
      <c r="C835" s="222" t="s">
        <v>1177</v>
      </c>
      <c r="D835" s="222" t="s">
        <v>343</v>
      </c>
      <c r="E835" s="223">
        <v>3149</v>
      </c>
      <c r="F835" s="223">
        <v>132.2714</v>
      </c>
      <c r="G835" s="224">
        <v>43</v>
      </c>
      <c r="H835" s="222">
        <v>25</v>
      </c>
      <c r="I835" s="222">
        <v>4</v>
      </c>
      <c r="J835" s="222">
        <v>1300</v>
      </c>
      <c r="K835" s="222" t="s">
        <v>104</v>
      </c>
      <c r="L835" s="222">
        <v>5</v>
      </c>
      <c r="M835" s="222" t="s">
        <v>197</v>
      </c>
      <c r="N835" s="90" t="s">
        <v>197</v>
      </c>
      <c r="O835" s="222"/>
      <c r="Q835" s="208" t="str">
        <f t="shared" si="12"/>
        <v>DXEY (T)Other</v>
      </c>
      <c r="R835" s="204" t="s">
        <v>654</v>
      </c>
      <c r="S835" s="204" t="s">
        <v>343</v>
      </c>
      <c r="T835" s="205">
        <v>1.2251000000000001</v>
      </c>
      <c r="U835" s="205">
        <v>1.3897999999999999</v>
      </c>
    </row>
    <row r="836" spans="2:21" ht="12.75" customHeight="1" x14ac:dyDescent="0.3">
      <c r="B836" s="222" t="s">
        <v>655</v>
      </c>
      <c r="C836" s="222" t="s">
        <v>1177</v>
      </c>
      <c r="D836" s="222" t="s">
        <v>352</v>
      </c>
      <c r="E836" s="223">
        <v>1</v>
      </c>
      <c r="F836" s="223">
        <v>1</v>
      </c>
      <c r="G836" s="224">
        <v>34</v>
      </c>
      <c r="H836" s="222">
        <v>78</v>
      </c>
      <c r="I836" s="222">
        <v>4</v>
      </c>
      <c r="J836" s="222">
        <v>1470</v>
      </c>
      <c r="K836" s="222" t="s">
        <v>104</v>
      </c>
      <c r="L836" s="222">
        <v>6</v>
      </c>
      <c r="M836" s="222" t="s">
        <v>197</v>
      </c>
      <c r="N836" s="90" t="s">
        <v>197</v>
      </c>
      <c r="O836" s="222"/>
      <c r="Q836" s="208" t="str">
        <f t="shared" si="12"/>
        <v>EAEY (T)Mail and Premium Logistics</v>
      </c>
      <c r="R836" s="204" t="s">
        <v>655</v>
      </c>
      <c r="S836" s="204" t="s">
        <v>352</v>
      </c>
      <c r="T836" s="205">
        <v>1.6977</v>
      </c>
      <c r="U836" s="205">
        <v>1.9690000000000001</v>
      </c>
    </row>
    <row r="837" spans="2:21" ht="12.75" customHeight="1" x14ac:dyDescent="0.3">
      <c r="B837" s="222" t="s">
        <v>655</v>
      </c>
      <c r="C837" s="222" t="s">
        <v>1177</v>
      </c>
      <c r="D837" s="222" t="s">
        <v>343</v>
      </c>
      <c r="E837" s="223">
        <v>154965</v>
      </c>
      <c r="F837" s="223">
        <v>6674.8634000000002</v>
      </c>
      <c r="G837" s="224">
        <v>44.977255144669662</v>
      </c>
      <c r="H837" s="222">
        <v>25</v>
      </c>
      <c r="I837" s="222">
        <v>4</v>
      </c>
      <c r="J837" s="222">
        <v>1470</v>
      </c>
      <c r="K837" s="222" t="s">
        <v>104</v>
      </c>
      <c r="L837" s="222">
        <v>6</v>
      </c>
      <c r="M837" s="222" t="s">
        <v>197</v>
      </c>
      <c r="N837" s="90" t="s">
        <v>197</v>
      </c>
      <c r="O837" s="222"/>
      <c r="Q837" s="208" t="str">
        <f t="shared" ref="Q837:Q900" si="13">R837&amp;S837</f>
        <v>EAEY (T)Other</v>
      </c>
      <c r="R837" s="204" t="s">
        <v>655</v>
      </c>
      <c r="S837" s="204" t="s">
        <v>343</v>
      </c>
      <c r="T837" s="205">
        <v>1.2572000000000001</v>
      </c>
      <c r="U837" s="205">
        <v>1.4008</v>
      </c>
    </row>
    <row r="838" spans="2:21" ht="12.75" customHeight="1" x14ac:dyDescent="0.3">
      <c r="B838" s="222" t="s">
        <v>657</v>
      </c>
      <c r="C838" s="222" t="s">
        <v>26</v>
      </c>
      <c r="D838" s="222" t="s">
        <v>370</v>
      </c>
      <c r="E838" s="223">
        <v>1</v>
      </c>
      <c r="F838" s="223">
        <v>1</v>
      </c>
      <c r="G838" s="224">
        <v>61</v>
      </c>
      <c r="H838" s="222">
        <v>78</v>
      </c>
      <c r="I838" s="222">
        <v>4</v>
      </c>
      <c r="J838" s="222">
        <v>1470</v>
      </c>
      <c r="K838" s="222" t="s">
        <v>103</v>
      </c>
      <c r="L838" s="222">
        <v>6</v>
      </c>
      <c r="M838" s="222" t="s">
        <v>197</v>
      </c>
      <c r="N838" s="90" t="s">
        <v>197</v>
      </c>
      <c r="O838" s="222"/>
      <c r="Q838" s="208" t="str">
        <f t="shared" si="13"/>
        <v>ECAY (L)Royal Mail</v>
      </c>
      <c r="R838" s="204" t="s">
        <v>657</v>
      </c>
      <c r="S838" s="204" t="s">
        <v>370</v>
      </c>
      <c r="T838" s="205">
        <v>2.3555999999999999</v>
      </c>
      <c r="U838" s="205">
        <v>3.1650999999999998</v>
      </c>
    </row>
    <row r="839" spans="2:21" ht="12.75" customHeight="1" x14ac:dyDescent="0.3">
      <c r="B839" s="222" t="s">
        <v>656</v>
      </c>
      <c r="C839" s="222" t="s">
        <v>1177</v>
      </c>
      <c r="D839" s="222" t="s">
        <v>343</v>
      </c>
      <c r="E839" s="223">
        <v>3772</v>
      </c>
      <c r="F839" s="223">
        <v>201.0266</v>
      </c>
      <c r="G839" s="224">
        <v>61</v>
      </c>
      <c r="H839" s="222">
        <v>25</v>
      </c>
      <c r="I839" s="222">
        <v>4</v>
      </c>
      <c r="J839" s="222">
        <v>1470</v>
      </c>
      <c r="K839" s="222" t="s">
        <v>104</v>
      </c>
      <c r="L839" s="222">
        <v>6</v>
      </c>
      <c r="M839" s="222" t="s">
        <v>197</v>
      </c>
      <c r="N839" s="90" t="s">
        <v>197</v>
      </c>
      <c r="O839" s="222"/>
      <c r="Q839" s="208" t="str">
        <f t="shared" si="13"/>
        <v>ECAY (T)Other</v>
      </c>
      <c r="R839" s="204" t="s">
        <v>656</v>
      </c>
      <c r="S839" s="204" t="s">
        <v>343</v>
      </c>
      <c r="T839" s="205">
        <v>1.5503</v>
      </c>
      <c r="U839" s="205">
        <v>1.9278999999999999</v>
      </c>
    </row>
    <row r="840" spans="2:21" ht="12.75" customHeight="1" x14ac:dyDescent="0.3">
      <c r="B840" s="222" t="s">
        <v>656</v>
      </c>
      <c r="C840" s="222" t="s">
        <v>1177</v>
      </c>
      <c r="D840" s="222" t="s">
        <v>370</v>
      </c>
      <c r="E840" s="223">
        <v>1239771</v>
      </c>
      <c r="F840" s="223">
        <v>62072.326000000001</v>
      </c>
      <c r="G840" s="224">
        <v>50.505118574276636</v>
      </c>
      <c r="H840" s="222">
        <v>78</v>
      </c>
      <c r="I840" s="222">
        <v>4</v>
      </c>
      <c r="J840" s="222">
        <v>1470</v>
      </c>
      <c r="K840" s="222" t="s">
        <v>104</v>
      </c>
      <c r="L840" s="222">
        <v>6</v>
      </c>
      <c r="M840" s="222" t="s">
        <v>197</v>
      </c>
      <c r="N840" s="90" t="s">
        <v>197</v>
      </c>
      <c r="O840" s="222"/>
      <c r="Q840" s="208" t="str">
        <f t="shared" si="13"/>
        <v>ECAY (T)Royal Mail</v>
      </c>
      <c r="R840" s="204" t="s">
        <v>656</v>
      </c>
      <c r="S840" s="204" t="s">
        <v>370</v>
      </c>
      <c r="T840" s="205">
        <v>2.0373999999999999</v>
      </c>
      <c r="U840" s="205">
        <v>2.4176000000000002</v>
      </c>
    </row>
    <row r="841" spans="2:21" ht="12.75" customHeight="1" x14ac:dyDescent="0.3">
      <c r="B841" s="222" t="s">
        <v>658</v>
      </c>
      <c r="C841" s="222" t="s">
        <v>1177</v>
      </c>
      <c r="D841" s="222" t="s">
        <v>343</v>
      </c>
      <c r="E841" s="223">
        <v>213295</v>
      </c>
      <c r="F841" s="223">
        <v>7983.8967000000002</v>
      </c>
      <c r="G841" s="224">
        <v>37.806869786144397</v>
      </c>
      <c r="H841" s="222">
        <v>25</v>
      </c>
      <c r="I841" s="222">
        <v>4</v>
      </c>
      <c r="J841" s="222">
        <v>1470</v>
      </c>
      <c r="K841" s="222" t="s">
        <v>104</v>
      </c>
      <c r="L841" s="222">
        <v>6</v>
      </c>
      <c r="M841" s="222" t="s">
        <v>197</v>
      </c>
      <c r="N841" s="90" t="s">
        <v>197</v>
      </c>
      <c r="O841" s="222"/>
      <c r="Q841" s="208" t="str">
        <f t="shared" si="13"/>
        <v>ECEY (T)Other</v>
      </c>
      <c r="R841" s="204" t="s">
        <v>658</v>
      </c>
      <c r="S841" s="204" t="s">
        <v>343</v>
      </c>
      <c r="T841" s="205">
        <v>1.1032999999999999</v>
      </c>
      <c r="U841" s="205">
        <v>1.248</v>
      </c>
    </row>
    <row r="842" spans="2:21" ht="12.75" customHeight="1" x14ac:dyDescent="0.3">
      <c r="B842" s="222" t="s">
        <v>658</v>
      </c>
      <c r="C842" s="222" t="s">
        <v>1177</v>
      </c>
      <c r="D842" s="222" t="s">
        <v>370</v>
      </c>
      <c r="E842" s="223">
        <v>1</v>
      </c>
      <c r="F842" s="223">
        <v>0</v>
      </c>
      <c r="G842" s="224">
        <v>37</v>
      </c>
      <c r="H842" s="222">
        <v>78</v>
      </c>
      <c r="I842" s="222">
        <v>4</v>
      </c>
      <c r="J842" s="222">
        <v>1470</v>
      </c>
      <c r="K842" s="222" t="s">
        <v>104</v>
      </c>
      <c r="L842" s="222">
        <v>6</v>
      </c>
      <c r="M842" s="222" t="s">
        <v>197</v>
      </c>
      <c r="N842" s="90" t="s">
        <v>197</v>
      </c>
      <c r="O842" s="222"/>
      <c r="Q842" s="208" t="str">
        <f t="shared" si="13"/>
        <v>ECEY (T)Royal Mail</v>
      </c>
      <c r="R842" s="204" t="s">
        <v>658</v>
      </c>
      <c r="S842" s="204" t="s">
        <v>370</v>
      </c>
      <c r="T842" s="205">
        <v>1.6031</v>
      </c>
      <c r="U842" s="205">
        <v>2.0009999999999999</v>
      </c>
    </row>
    <row r="843" spans="2:21" ht="12.75" customHeight="1" x14ac:dyDescent="0.3">
      <c r="B843" s="222" t="s">
        <v>659</v>
      </c>
      <c r="C843" s="222" t="s">
        <v>1177</v>
      </c>
      <c r="D843" s="222" t="s">
        <v>343</v>
      </c>
      <c r="E843" s="223">
        <v>4464</v>
      </c>
      <c r="F843" s="223">
        <v>218.73600000000002</v>
      </c>
      <c r="G843" s="224">
        <v>50.090909090909086</v>
      </c>
      <c r="H843" s="222">
        <v>25</v>
      </c>
      <c r="I843" s="222">
        <v>4</v>
      </c>
      <c r="J843" s="222">
        <v>1470</v>
      </c>
      <c r="K843" s="222" t="s">
        <v>104</v>
      </c>
      <c r="L843" s="222">
        <v>5</v>
      </c>
      <c r="M843" s="222" t="s">
        <v>197</v>
      </c>
      <c r="N843" s="90" t="s">
        <v>197</v>
      </c>
      <c r="O843" s="222"/>
      <c r="Q843" s="208" t="str">
        <f t="shared" si="13"/>
        <v>EDEY (T)Other</v>
      </c>
      <c r="R843" s="204" t="s">
        <v>659</v>
      </c>
      <c r="S843" s="204" t="s">
        <v>343</v>
      </c>
      <c r="T843" s="205">
        <v>1.3491</v>
      </c>
      <c r="U843" s="205">
        <v>1.5958000000000001</v>
      </c>
    </row>
    <row r="844" spans="2:21" ht="12.75" customHeight="1" x14ac:dyDescent="0.3">
      <c r="B844" s="222" t="s">
        <v>661</v>
      </c>
      <c r="C844" s="222" t="s">
        <v>26</v>
      </c>
      <c r="D844" s="222" t="s">
        <v>370</v>
      </c>
      <c r="E844" s="223">
        <v>1</v>
      </c>
      <c r="F844" s="223">
        <v>1</v>
      </c>
      <c r="G844" s="224">
        <v>40</v>
      </c>
      <c r="H844" s="222">
        <v>78</v>
      </c>
      <c r="I844" s="222">
        <v>4</v>
      </c>
      <c r="J844" s="222">
        <v>1310</v>
      </c>
      <c r="K844" s="222" t="s">
        <v>103</v>
      </c>
      <c r="L844" s="222">
        <v>6</v>
      </c>
      <c r="M844" s="222" t="s">
        <v>197</v>
      </c>
      <c r="N844" s="90" t="s">
        <v>197</v>
      </c>
      <c r="O844" s="222"/>
      <c r="Q844" s="208" t="str">
        <f t="shared" si="13"/>
        <v>EEAY (L)Royal Mail</v>
      </c>
      <c r="R844" s="204" t="s">
        <v>661</v>
      </c>
      <c r="S844" s="204" t="s">
        <v>370</v>
      </c>
      <c r="T844" s="205">
        <v>1.7467999999999999</v>
      </c>
      <c r="U844" s="205">
        <v>2.1295000000000002</v>
      </c>
    </row>
    <row r="845" spans="2:21" ht="12.75" customHeight="1" x14ac:dyDescent="0.3">
      <c r="B845" s="222" t="s">
        <v>660</v>
      </c>
      <c r="C845" s="222" t="s">
        <v>1177</v>
      </c>
      <c r="D845" s="222" t="s">
        <v>343</v>
      </c>
      <c r="E845" s="223">
        <v>7249</v>
      </c>
      <c r="F845" s="223">
        <v>236.14800000000002</v>
      </c>
      <c r="G845" s="224">
        <v>40</v>
      </c>
      <c r="H845" s="222">
        <v>25</v>
      </c>
      <c r="I845" s="222">
        <v>4</v>
      </c>
      <c r="J845" s="222">
        <v>1310</v>
      </c>
      <c r="K845" s="222" t="s">
        <v>104</v>
      </c>
      <c r="L845" s="222">
        <v>6</v>
      </c>
      <c r="M845" s="222" t="s">
        <v>197</v>
      </c>
      <c r="N845" s="90" t="s">
        <v>197</v>
      </c>
      <c r="O845" s="222"/>
      <c r="Q845" s="208" t="str">
        <f t="shared" si="13"/>
        <v>EEAY (T)Other</v>
      </c>
      <c r="R845" s="204" t="s">
        <v>660</v>
      </c>
      <c r="S845" s="204" t="s">
        <v>343</v>
      </c>
      <c r="T845" s="205">
        <v>1.1826000000000001</v>
      </c>
      <c r="U845" s="205">
        <v>1.2779</v>
      </c>
    </row>
    <row r="846" spans="2:21" ht="12.75" customHeight="1" x14ac:dyDescent="0.3">
      <c r="B846" s="222" t="s">
        <v>660</v>
      </c>
      <c r="C846" s="222" t="s">
        <v>1177</v>
      </c>
      <c r="D846" s="222" t="s">
        <v>370</v>
      </c>
      <c r="E846" s="223">
        <v>2479432</v>
      </c>
      <c r="F846" s="223">
        <v>72069.375</v>
      </c>
      <c r="G846" s="224">
        <v>29.496355831154442</v>
      </c>
      <c r="H846" s="222">
        <v>78</v>
      </c>
      <c r="I846" s="222">
        <v>4</v>
      </c>
      <c r="J846" s="222">
        <v>1310</v>
      </c>
      <c r="K846" s="222" t="s">
        <v>104</v>
      </c>
      <c r="L846" s="222">
        <v>6</v>
      </c>
      <c r="M846" s="222" t="s">
        <v>197</v>
      </c>
      <c r="N846" s="90" t="s">
        <v>197</v>
      </c>
      <c r="O846" s="222"/>
      <c r="Q846" s="208" t="str">
        <f t="shared" si="13"/>
        <v>EEAY (T)Royal Mail</v>
      </c>
      <c r="R846" s="204" t="s">
        <v>660</v>
      </c>
      <c r="S846" s="204" t="s">
        <v>370</v>
      </c>
      <c r="T846" s="205">
        <v>1.5649</v>
      </c>
      <c r="U846" s="205">
        <v>1.8148</v>
      </c>
    </row>
    <row r="847" spans="2:21" ht="12.75" customHeight="1" x14ac:dyDescent="0.3">
      <c r="B847" s="222" t="s">
        <v>662</v>
      </c>
      <c r="C847" s="222" t="s">
        <v>1177</v>
      </c>
      <c r="D847" s="222" t="s">
        <v>343</v>
      </c>
      <c r="E847" s="223">
        <v>62953</v>
      </c>
      <c r="F847" s="223">
        <v>2199.5977000000003</v>
      </c>
      <c r="G847" s="224">
        <v>36.641918066200219</v>
      </c>
      <c r="H847" s="222">
        <v>25</v>
      </c>
      <c r="I847" s="222">
        <v>4</v>
      </c>
      <c r="J847" s="222">
        <v>1310</v>
      </c>
      <c r="K847" s="222" t="s">
        <v>104</v>
      </c>
      <c r="L847" s="222">
        <v>5</v>
      </c>
      <c r="M847" s="222" t="s">
        <v>197</v>
      </c>
      <c r="N847" s="90" t="s">
        <v>197</v>
      </c>
      <c r="O847" s="222"/>
      <c r="Q847" s="208" t="str">
        <f t="shared" si="13"/>
        <v>EEEY (T)Other</v>
      </c>
      <c r="R847" s="204" t="s">
        <v>662</v>
      </c>
      <c r="S847" s="204" t="s">
        <v>343</v>
      </c>
      <c r="T847" s="205">
        <v>1.1551</v>
      </c>
      <c r="U847" s="205">
        <v>1.2559</v>
      </c>
    </row>
    <row r="848" spans="2:21" ht="12.75" customHeight="1" x14ac:dyDescent="0.3">
      <c r="B848" s="222" t="s">
        <v>662</v>
      </c>
      <c r="C848" s="222" t="s">
        <v>1177</v>
      </c>
      <c r="D848" s="222" t="s">
        <v>370</v>
      </c>
      <c r="E848" s="223">
        <v>1</v>
      </c>
      <c r="F848" s="223">
        <v>0</v>
      </c>
      <c r="G848" s="224">
        <v>36</v>
      </c>
      <c r="H848" s="222">
        <v>78</v>
      </c>
      <c r="I848" s="222">
        <v>4</v>
      </c>
      <c r="J848" s="222">
        <v>1310</v>
      </c>
      <c r="K848" s="222" t="s">
        <v>104</v>
      </c>
      <c r="L848" s="222">
        <v>5</v>
      </c>
      <c r="M848" s="222" t="s">
        <v>197</v>
      </c>
      <c r="N848" s="90" t="s">
        <v>197</v>
      </c>
      <c r="O848" s="222"/>
      <c r="Q848" s="208" t="str">
        <f t="shared" si="13"/>
        <v>EEEY (T)Royal Mail</v>
      </c>
      <c r="R848" s="204" t="s">
        <v>662</v>
      </c>
      <c r="S848" s="204" t="s">
        <v>370</v>
      </c>
      <c r="T848" s="205">
        <v>1.5834999999999999</v>
      </c>
      <c r="U848" s="205">
        <v>1.9241999999999999</v>
      </c>
    </row>
    <row r="849" spans="2:21" ht="12.75" customHeight="1" x14ac:dyDescent="0.3">
      <c r="B849" s="222" t="s">
        <v>664</v>
      </c>
      <c r="C849" s="222" t="s">
        <v>26</v>
      </c>
      <c r="D849" s="222" t="s">
        <v>370</v>
      </c>
      <c r="E849" s="223">
        <v>1</v>
      </c>
      <c r="F849" s="223">
        <v>1</v>
      </c>
      <c r="G849" s="224">
        <v>42</v>
      </c>
      <c r="H849" s="222">
        <v>78</v>
      </c>
      <c r="I849" s="222">
        <v>4</v>
      </c>
      <c r="J849" s="222">
        <v>1310</v>
      </c>
      <c r="K849" s="222" t="s">
        <v>103</v>
      </c>
      <c r="L849" s="222">
        <v>6</v>
      </c>
      <c r="M849" s="222" t="s">
        <v>197</v>
      </c>
      <c r="N849" s="90" t="s">
        <v>197</v>
      </c>
      <c r="O849" s="222"/>
      <c r="Q849" s="208" t="str">
        <f t="shared" si="13"/>
        <v>EHAY (L)Royal Mail</v>
      </c>
      <c r="R849" s="204" t="s">
        <v>664</v>
      </c>
      <c r="S849" s="204" t="s">
        <v>370</v>
      </c>
      <c r="T849" s="205">
        <v>1.7806999999999999</v>
      </c>
      <c r="U849" s="205">
        <v>2.1749000000000001</v>
      </c>
    </row>
    <row r="850" spans="2:21" ht="12.75" customHeight="1" x14ac:dyDescent="0.3">
      <c r="B850" s="222" t="s">
        <v>663</v>
      </c>
      <c r="C850" s="222" t="s">
        <v>1177</v>
      </c>
      <c r="D850" s="222" t="s">
        <v>343</v>
      </c>
      <c r="E850" s="223">
        <v>3918</v>
      </c>
      <c r="F850" s="223">
        <v>135.637</v>
      </c>
      <c r="G850" s="224">
        <v>42</v>
      </c>
      <c r="H850" s="222">
        <v>25</v>
      </c>
      <c r="I850" s="222">
        <v>4</v>
      </c>
      <c r="J850" s="222">
        <v>1310</v>
      </c>
      <c r="K850" s="222" t="s">
        <v>104</v>
      </c>
      <c r="L850" s="222">
        <v>6</v>
      </c>
      <c r="M850" s="222" t="s">
        <v>197</v>
      </c>
      <c r="N850" s="90" t="s">
        <v>197</v>
      </c>
      <c r="O850" s="222"/>
      <c r="Q850" s="208" t="str">
        <f t="shared" si="13"/>
        <v>EHAY (T)Other</v>
      </c>
      <c r="R850" s="204" t="s">
        <v>663</v>
      </c>
      <c r="S850" s="204" t="s">
        <v>343</v>
      </c>
      <c r="T850" s="205">
        <v>1.2059</v>
      </c>
      <c r="U850" s="205">
        <v>1.3204</v>
      </c>
    </row>
    <row r="851" spans="2:21" ht="12.75" customHeight="1" x14ac:dyDescent="0.3">
      <c r="B851" s="222" t="s">
        <v>663</v>
      </c>
      <c r="C851" s="222" t="s">
        <v>1177</v>
      </c>
      <c r="D851" s="222" t="s">
        <v>370</v>
      </c>
      <c r="E851" s="223">
        <v>1239819</v>
      </c>
      <c r="F851" s="223">
        <v>38518.417999999998</v>
      </c>
      <c r="G851" s="224">
        <v>31.65327140075539</v>
      </c>
      <c r="H851" s="222">
        <v>78</v>
      </c>
      <c r="I851" s="222">
        <v>4</v>
      </c>
      <c r="J851" s="222">
        <v>1310</v>
      </c>
      <c r="K851" s="222" t="s">
        <v>104</v>
      </c>
      <c r="L851" s="222">
        <v>6</v>
      </c>
      <c r="M851" s="222" t="s">
        <v>197</v>
      </c>
      <c r="N851" s="90" t="s">
        <v>197</v>
      </c>
      <c r="O851" s="222"/>
      <c r="Q851" s="208" t="str">
        <f t="shared" si="13"/>
        <v>EHAY (T)Royal Mail</v>
      </c>
      <c r="R851" s="204" t="s">
        <v>663</v>
      </c>
      <c r="S851" s="204" t="s">
        <v>370</v>
      </c>
      <c r="T851" s="205">
        <v>1.5863</v>
      </c>
      <c r="U851" s="205">
        <v>1.8176000000000001</v>
      </c>
    </row>
    <row r="852" spans="2:21" ht="12.75" customHeight="1" x14ac:dyDescent="0.3">
      <c r="B852" s="222" t="s">
        <v>665</v>
      </c>
      <c r="C852" s="222" t="s">
        <v>1177</v>
      </c>
      <c r="D852" s="222" t="s">
        <v>343</v>
      </c>
      <c r="E852" s="223">
        <v>70147</v>
      </c>
      <c r="F852" s="223">
        <v>2426.4808000000003</v>
      </c>
      <c r="G852" s="224">
        <v>35.691083632915891</v>
      </c>
      <c r="H852" s="222">
        <v>25</v>
      </c>
      <c r="I852" s="222">
        <v>4</v>
      </c>
      <c r="J852" s="222">
        <v>1310</v>
      </c>
      <c r="K852" s="222" t="s">
        <v>104</v>
      </c>
      <c r="L852" s="222">
        <v>6</v>
      </c>
      <c r="M852" s="222" t="s">
        <v>197</v>
      </c>
      <c r="N852" s="90" t="s">
        <v>197</v>
      </c>
      <c r="O852" s="222"/>
      <c r="Q852" s="208" t="str">
        <f t="shared" si="13"/>
        <v>EHEY (T)Other</v>
      </c>
      <c r="R852" s="204" t="s">
        <v>665</v>
      </c>
      <c r="S852" s="204" t="s">
        <v>343</v>
      </c>
      <c r="T852" s="205">
        <v>1.1111</v>
      </c>
      <c r="U852" s="205">
        <v>1.1989000000000001</v>
      </c>
    </row>
    <row r="853" spans="2:21" ht="12.75" customHeight="1" x14ac:dyDescent="0.3">
      <c r="B853" s="222" t="s">
        <v>665</v>
      </c>
      <c r="C853" s="222" t="s">
        <v>1177</v>
      </c>
      <c r="D853" s="222" t="s">
        <v>370</v>
      </c>
      <c r="E853" s="223">
        <v>1</v>
      </c>
      <c r="F853" s="223">
        <v>0</v>
      </c>
      <c r="G853" s="224">
        <v>35</v>
      </c>
      <c r="H853" s="222">
        <v>78</v>
      </c>
      <c r="I853" s="222">
        <v>4</v>
      </c>
      <c r="J853" s="222">
        <v>1310</v>
      </c>
      <c r="K853" s="222" t="s">
        <v>104</v>
      </c>
      <c r="L853" s="222">
        <v>6</v>
      </c>
      <c r="M853" s="222" t="s">
        <v>197</v>
      </c>
      <c r="N853" s="90" t="s">
        <v>197</v>
      </c>
      <c r="O853" s="222"/>
      <c r="Q853" s="208" t="str">
        <f t="shared" si="13"/>
        <v>EHEY (T)Royal Mail</v>
      </c>
      <c r="R853" s="204" t="s">
        <v>665</v>
      </c>
      <c r="S853" s="204" t="s">
        <v>370</v>
      </c>
      <c r="T853" s="205">
        <v>1.5190999999999999</v>
      </c>
      <c r="U853" s="205">
        <v>1.8471</v>
      </c>
    </row>
    <row r="854" spans="2:21" ht="12.75" customHeight="1" x14ac:dyDescent="0.3">
      <c r="B854" s="222" t="s">
        <v>666</v>
      </c>
      <c r="C854" s="222" t="s">
        <v>1177</v>
      </c>
      <c r="D854" s="222" t="s">
        <v>343</v>
      </c>
      <c r="E854" s="223">
        <v>1568</v>
      </c>
      <c r="F854" s="223">
        <v>59.584000000000003</v>
      </c>
      <c r="G854" s="224">
        <v>37.97865168539326</v>
      </c>
      <c r="H854" s="222">
        <v>25</v>
      </c>
      <c r="I854" s="222">
        <v>4</v>
      </c>
      <c r="J854" s="222">
        <v>1310</v>
      </c>
      <c r="K854" s="222" t="s">
        <v>104</v>
      </c>
      <c r="L854" s="222">
        <v>6</v>
      </c>
      <c r="M854" s="222" t="s">
        <v>197</v>
      </c>
      <c r="N854" s="90" t="s">
        <v>197</v>
      </c>
      <c r="O854" s="222"/>
      <c r="Q854" s="208" t="str">
        <f t="shared" si="13"/>
        <v>EIEY (T)Other</v>
      </c>
      <c r="R854" s="204" t="s">
        <v>666</v>
      </c>
      <c r="S854" s="204" t="s">
        <v>343</v>
      </c>
      <c r="T854" s="205">
        <v>1.1207</v>
      </c>
      <c r="U854" s="205">
        <v>1.2387999999999999</v>
      </c>
    </row>
    <row r="855" spans="2:21" ht="12.75" customHeight="1" x14ac:dyDescent="0.3">
      <c r="B855" s="222" t="s">
        <v>667</v>
      </c>
      <c r="C855" s="222" t="s">
        <v>1177</v>
      </c>
      <c r="D855" s="222" t="s">
        <v>343</v>
      </c>
      <c r="E855" s="223">
        <v>422</v>
      </c>
      <c r="F855" s="223">
        <v>14.936</v>
      </c>
      <c r="G855" s="224">
        <v>30.497975708502025</v>
      </c>
      <c r="H855" s="222">
        <v>25</v>
      </c>
      <c r="I855" s="222">
        <v>4</v>
      </c>
      <c r="J855" s="222">
        <v>1310</v>
      </c>
      <c r="K855" s="222" t="s">
        <v>104</v>
      </c>
      <c r="L855" s="222">
        <v>6</v>
      </c>
      <c r="M855" s="222" t="s">
        <v>197</v>
      </c>
      <c r="N855" s="90" t="s">
        <v>197</v>
      </c>
      <c r="O855" s="222"/>
      <c r="Q855" s="208" t="str">
        <f t="shared" si="13"/>
        <v>EJEY (T)Other</v>
      </c>
      <c r="R855" s="204" t="s">
        <v>667</v>
      </c>
      <c r="S855" s="204" t="s">
        <v>343</v>
      </c>
      <c r="T855" s="205">
        <v>1.0518000000000001</v>
      </c>
      <c r="U855" s="205">
        <v>1.1268</v>
      </c>
    </row>
    <row r="856" spans="2:21" ht="12.75" customHeight="1" x14ac:dyDescent="0.3">
      <c r="B856" s="222" t="s">
        <v>668</v>
      </c>
      <c r="C856" s="222" t="s">
        <v>1177</v>
      </c>
      <c r="D856" s="222" t="s">
        <v>372</v>
      </c>
      <c r="E856" s="223">
        <v>1</v>
      </c>
      <c r="F856" s="223">
        <v>1</v>
      </c>
      <c r="G856" s="224">
        <v>40.767790262172291</v>
      </c>
      <c r="H856" s="222">
        <v>31</v>
      </c>
      <c r="I856" s="222">
        <v>4</v>
      </c>
      <c r="J856" s="222">
        <v>1764</v>
      </c>
      <c r="K856" s="222" t="s">
        <v>104</v>
      </c>
      <c r="L856" s="222">
        <v>6</v>
      </c>
      <c r="M856" s="222" t="s">
        <v>197</v>
      </c>
      <c r="N856" s="90" t="s">
        <v>197</v>
      </c>
      <c r="O856" s="222"/>
      <c r="Q856" s="208" t="str">
        <f t="shared" si="13"/>
        <v>EKEY (T)European Conventional</v>
      </c>
      <c r="R856" s="204" t="s">
        <v>668</v>
      </c>
      <c r="S856" s="204" t="s">
        <v>372</v>
      </c>
      <c r="T856" s="205">
        <v>1.3372999999999999</v>
      </c>
      <c r="U856" s="205">
        <v>1.4275</v>
      </c>
    </row>
    <row r="857" spans="2:21" ht="12.75" customHeight="1" x14ac:dyDescent="0.3">
      <c r="B857" s="222" t="s">
        <v>668</v>
      </c>
      <c r="C857" s="222" t="s">
        <v>1177</v>
      </c>
      <c r="D857" s="222" t="s">
        <v>352</v>
      </c>
      <c r="E857" s="223">
        <v>1</v>
      </c>
      <c r="F857" s="223">
        <v>1</v>
      </c>
      <c r="G857" s="224">
        <v>29.8</v>
      </c>
      <c r="H857" s="222">
        <v>78</v>
      </c>
      <c r="I857" s="222">
        <v>4</v>
      </c>
      <c r="J857" s="222">
        <v>1764</v>
      </c>
      <c r="K857" s="222" t="s">
        <v>104</v>
      </c>
      <c r="L857" s="222">
        <v>6</v>
      </c>
      <c r="M857" s="222" t="s">
        <v>197</v>
      </c>
      <c r="N857" s="90" t="s">
        <v>197</v>
      </c>
      <c r="O857" s="222"/>
      <c r="Q857" s="208" t="str">
        <f t="shared" si="13"/>
        <v>EKEY (T)Mail and Premium Logistics</v>
      </c>
      <c r="R857" s="204" t="s">
        <v>668</v>
      </c>
      <c r="S857" s="204" t="s">
        <v>352</v>
      </c>
      <c r="T857" s="205">
        <v>1.7807999999999999</v>
      </c>
      <c r="U857" s="205">
        <v>2.2475000000000001</v>
      </c>
    </row>
    <row r="858" spans="2:21" ht="12.75" customHeight="1" x14ac:dyDescent="0.3">
      <c r="B858" s="222" t="s">
        <v>668</v>
      </c>
      <c r="C858" s="222" t="s">
        <v>1177</v>
      </c>
      <c r="D858" s="222" t="s">
        <v>343</v>
      </c>
      <c r="E858" s="223">
        <v>292325</v>
      </c>
      <c r="F858" s="223">
        <v>11425.2155</v>
      </c>
      <c r="G858" s="224">
        <v>30.909977654027596</v>
      </c>
      <c r="H858" s="222">
        <v>25</v>
      </c>
      <c r="I858" s="222">
        <v>4</v>
      </c>
      <c r="J858" s="222">
        <v>1764</v>
      </c>
      <c r="K858" s="222" t="s">
        <v>104</v>
      </c>
      <c r="L858" s="222">
        <v>6</v>
      </c>
      <c r="M858" s="222" t="s">
        <v>197</v>
      </c>
      <c r="N858" s="90" t="s">
        <v>197</v>
      </c>
      <c r="O858" s="222"/>
      <c r="Q858" s="208" t="str">
        <f t="shared" si="13"/>
        <v>EKEY (T)Other</v>
      </c>
      <c r="R858" s="204" t="s">
        <v>668</v>
      </c>
      <c r="S858" s="204" t="s">
        <v>343</v>
      </c>
      <c r="T858" s="205">
        <v>1.1626000000000001</v>
      </c>
      <c r="U858" s="205">
        <v>1.1744000000000001</v>
      </c>
    </row>
    <row r="859" spans="2:21" ht="12.75" customHeight="1" x14ac:dyDescent="0.3">
      <c r="B859" s="222" t="s">
        <v>669</v>
      </c>
      <c r="C859" s="222" t="s">
        <v>1177</v>
      </c>
      <c r="D859" s="222" t="s">
        <v>343</v>
      </c>
      <c r="E859" s="223">
        <v>1251</v>
      </c>
      <c r="F859" s="223">
        <v>57.049700000000001</v>
      </c>
      <c r="G859" s="224">
        <v>45.605178341211861</v>
      </c>
      <c r="H859" s="222">
        <v>25</v>
      </c>
      <c r="I859" s="222">
        <v>4</v>
      </c>
      <c r="J859" s="222">
        <v>1764</v>
      </c>
      <c r="K859" s="222" t="s">
        <v>104</v>
      </c>
      <c r="L859" s="222">
        <v>6</v>
      </c>
      <c r="M859" s="222" t="s">
        <v>197</v>
      </c>
      <c r="N859" s="90" t="s">
        <v>197</v>
      </c>
      <c r="O859" s="222"/>
      <c r="Q859" s="208" t="str">
        <f t="shared" si="13"/>
        <v>ELEY (T)Other</v>
      </c>
      <c r="R859" s="204" t="s">
        <v>669</v>
      </c>
      <c r="S859" s="204" t="s">
        <v>343</v>
      </c>
      <c r="T859" s="205">
        <v>1.2713000000000001</v>
      </c>
      <c r="U859" s="205">
        <v>1.4353</v>
      </c>
    </row>
    <row r="860" spans="2:21" ht="12.75" customHeight="1" x14ac:dyDescent="0.3">
      <c r="B860" s="222" t="s">
        <v>670</v>
      </c>
      <c r="C860" s="222" t="s">
        <v>1177</v>
      </c>
      <c r="D860" s="222" t="s">
        <v>343</v>
      </c>
      <c r="E860" s="223">
        <v>178859</v>
      </c>
      <c r="F860" s="223">
        <v>6575.5436</v>
      </c>
      <c r="G860" s="224">
        <v>43</v>
      </c>
      <c r="H860" s="222">
        <v>25</v>
      </c>
      <c r="I860" s="222">
        <v>4</v>
      </c>
      <c r="J860" s="222">
        <v>1764</v>
      </c>
      <c r="K860" s="222" t="s">
        <v>104</v>
      </c>
      <c r="L860" s="222">
        <v>6</v>
      </c>
      <c r="M860" s="222" t="s">
        <v>197</v>
      </c>
      <c r="N860" s="90" t="s">
        <v>197</v>
      </c>
      <c r="O860" s="222"/>
      <c r="Q860" s="208" t="str">
        <f t="shared" si="13"/>
        <v>EMEY (T)Other</v>
      </c>
      <c r="R860" s="204" t="s">
        <v>670</v>
      </c>
      <c r="S860" s="204" t="s">
        <v>343</v>
      </c>
      <c r="T860" s="205">
        <v>1.2325999999999999</v>
      </c>
      <c r="U860" s="205">
        <v>1.3737999999999999</v>
      </c>
    </row>
    <row r="861" spans="2:21" ht="12.75" customHeight="1" x14ac:dyDescent="0.3">
      <c r="B861" s="222" t="s">
        <v>671</v>
      </c>
      <c r="C861" s="222" t="s">
        <v>1177</v>
      </c>
      <c r="D861" s="222" t="s">
        <v>372</v>
      </c>
      <c r="E861" s="223">
        <v>1</v>
      </c>
      <c r="F861" s="223">
        <v>1</v>
      </c>
      <c r="G861" s="224">
        <v>45</v>
      </c>
      <c r="H861" s="222">
        <v>31</v>
      </c>
      <c r="I861" s="222">
        <v>4</v>
      </c>
      <c r="J861" s="222">
        <v>1764</v>
      </c>
      <c r="K861" s="222" t="s">
        <v>104</v>
      </c>
      <c r="L861" s="222">
        <v>6</v>
      </c>
      <c r="M861" s="222" t="s">
        <v>197</v>
      </c>
      <c r="N861" s="90" t="s">
        <v>197</v>
      </c>
      <c r="O861" s="222"/>
      <c r="Q861" s="208" t="str">
        <f t="shared" si="13"/>
        <v>EQEY (T)European Conventional</v>
      </c>
      <c r="R861" s="204" t="s">
        <v>671</v>
      </c>
      <c r="S861" s="204" t="s">
        <v>372</v>
      </c>
      <c r="T861" s="205">
        <v>1.393</v>
      </c>
      <c r="U861" s="205">
        <v>1.5203</v>
      </c>
    </row>
    <row r="862" spans="2:21" ht="12.75" customHeight="1" x14ac:dyDescent="0.3">
      <c r="B862" s="222" t="s">
        <v>672</v>
      </c>
      <c r="C862" s="222" t="s">
        <v>1177</v>
      </c>
      <c r="D862" s="222" t="s">
        <v>343</v>
      </c>
      <c r="E862" s="223">
        <v>1</v>
      </c>
      <c r="F862" s="223">
        <v>0</v>
      </c>
      <c r="G862" s="224">
        <v>39</v>
      </c>
      <c r="H862" s="222">
        <v>25</v>
      </c>
      <c r="I862" s="222">
        <v>4</v>
      </c>
      <c r="J862" s="222">
        <v>1764</v>
      </c>
      <c r="K862" s="222" t="s">
        <v>104</v>
      </c>
      <c r="L862" s="222">
        <v>6</v>
      </c>
      <c r="M862" s="222" t="s">
        <v>197</v>
      </c>
      <c r="N862" s="90" t="s">
        <v>197</v>
      </c>
      <c r="O862" s="222"/>
      <c r="Q862" s="208" t="str">
        <f t="shared" si="13"/>
        <v>EZAY (T)Other</v>
      </c>
      <c r="R862" s="204" t="s">
        <v>672</v>
      </c>
      <c r="S862" s="204" t="s">
        <v>343</v>
      </c>
      <c r="T862" s="205">
        <v>1.1856</v>
      </c>
      <c r="U862" s="205">
        <v>1.2921</v>
      </c>
    </row>
    <row r="863" spans="2:21" ht="12.75" customHeight="1" x14ac:dyDescent="0.3">
      <c r="B863" s="222" t="s">
        <v>673</v>
      </c>
      <c r="C863" s="222" t="s">
        <v>26</v>
      </c>
      <c r="D863" s="222" t="s">
        <v>351</v>
      </c>
      <c r="E863" s="223">
        <v>1</v>
      </c>
      <c r="F863" s="223">
        <v>1</v>
      </c>
      <c r="G863" s="224">
        <v>56.1</v>
      </c>
      <c r="H863" s="222">
        <v>33</v>
      </c>
      <c r="I863" s="222">
        <v>4</v>
      </c>
      <c r="J863" s="222">
        <v>1292</v>
      </c>
      <c r="K863" s="222" t="s">
        <v>103</v>
      </c>
      <c r="L863" s="222">
        <v>5</v>
      </c>
      <c r="M863" s="222" t="s">
        <v>197</v>
      </c>
      <c r="N863" s="90" t="s">
        <v>197</v>
      </c>
      <c r="O863" s="222"/>
      <c r="Q863" s="208" t="str">
        <f t="shared" si="13"/>
        <v>FAAA (L)Domestic Intermodal</v>
      </c>
      <c r="R863" s="204" t="s">
        <v>673</v>
      </c>
      <c r="S863" s="204" t="s">
        <v>351</v>
      </c>
      <c r="T863" s="205">
        <v>1.8391</v>
      </c>
      <c r="U863" s="205">
        <v>2.0407000000000002</v>
      </c>
    </row>
    <row r="864" spans="2:21" ht="12.75" customHeight="1" x14ac:dyDescent="0.3">
      <c r="B864" s="222" t="s">
        <v>673</v>
      </c>
      <c r="C864" s="222" t="s">
        <v>26</v>
      </c>
      <c r="D864" s="222" t="s">
        <v>356</v>
      </c>
      <c r="E864" s="223">
        <v>57</v>
      </c>
      <c r="F864" s="223">
        <v>3.2490000000000001</v>
      </c>
      <c r="G864" s="224">
        <v>44.228855721393039</v>
      </c>
      <c r="H864" s="222">
        <v>27</v>
      </c>
      <c r="I864" s="222">
        <v>4</v>
      </c>
      <c r="J864" s="222">
        <v>1292</v>
      </c>
      <c r="K864" s="222" t="s">
        <v>103</v>
      </c>
      <c r="L864" s="222">
        <v>5</v>
      </c>
      <c r="M864" s="222" t="s">
        <v>197</v>
      </c>
      <c r="N864" s="90" t="s">
        <v>197</v>
      </c>
      <c r="O864" s="222"/>
      <c r="Q864" s="208" t="str">
        <f t="shared" si="13"/>
        <v>FAAA (L)Enterprise</v>
      </c>
      <c r="R864" s="204" t="s">
        <v>673</v>
      </c>
      <c r="S864" s="204" t="s">
        <v>356</v>
      </c>
      <c r="T864" s="205">
        <v>1.6180000000000001</v>
      </c>
      <c r="U864" s="205">
        <v>1.6122000000000001</v>
      </c>
    </row>
    <row r="865" spans="2:21" ht="12.75" customHeight="1" x14ac:dyDescent="0.3">
      <c r="B865" s="222" t="s">
        <v>673</v>
      </c>
      <c r="C865" s="222" t="s">
        <v>26</v>
      </c>
      <c r="D865" s="222" t="s">
        <v>343</v>
      </c>
      <c r="E865" s="223">
        <v>109</v>
      </c>
      <c r="F865" s="223">
        <v>6.2130000000000001</v>
      </c>
      <c r="G865" s="224">
        <v>46.497634643377005</v>
      </c>
      <c r="H865" s="222">
        <v>25</v>
      </c>
      <c r="I865" s="222">
        <v>4</v>
      </c>
      <c r="J865" s="222">
        <v>1292</v>
      </c>
      <c r="K865" s="222" t="s">
        <v>103</v>
      </c>
      <c r="L865" s="222">
        <v>5</v>
      </c>
      <c r="M865" s="222" t="s">
        <v>197</v>
      </c>
      <c r="N865" s="90" t="s">
        <v>197</v>
      </c>
      <c r="O865" s="222"/>
      <c r="Q865" s="208" t="str">
        <f t="shared" si="13"/>
        <v>FAAA (L)Other</v>
      </c>
      <c r="R865" s="204" t="s">
        <v>673</v>
      </c>
      <c r="S865" s="204" t="s">
        <v>343</v>
      </c>
      <c r="T865" s="205">
        <v>1.5277000000000001</v>
      </c>
      <c r="U865" s="205">
        <v>1.6406000000000001</v>
      </c>
    </row>
    <row r="866" spans="2:21" ht="12.75" customHeight="1" x14ac:dyDescent="0.3">
      <c r="B866" s="222" t="s">
        <v>674</v>
      </c>
      <c r="C866" s="222" t="s">
        <v>1177</v>
      </c>
      <c r="D866" s="222" t="s">
        <v>356</v>
      </c>
      <c r="E866" s="223">
        <v>885</v>
      </c>
      <c r="F866" s="223">
        <v>30.09</v>
      </c>
      <c r="G866" s="224">
        <v>34</v>
      </c>
      <c r="H866" s="222">
        <v>27</v>
      </c>
      <c r="I866" s="222">
        <v>4</v>
      </c>
      <c r="J866" s="222">
        <v>1292</v>
      </c>
      <c r="K866" s="222" t="s">
        <v>104</v>
      </c>
      <c r="L866" s="222">
        <v>5</v>
      </c>
      <c r="M866" s="222" t="s">
        <v>197</v>
      </c>
      <c r="N866" s="90" t="s">
        <v>197</v>
      </c>
      <c r="O866" s="222"/>
      <c r="Q866" s="208" t="str">
        <f t="shared" si="13"/>
        <v>FAAA (T)Enterprise</v>
      </c>
      <c r="R866" s="204" t="s">
        <v>674</v>
      </c>
      <c r="S866" s="204" t="s">
        <v>356</v>
      </c>
      <c r="T866" s="205">
        <v>1.2063999999999999</v>
      </c>
      <c r="U866" s="205">
        <v>1.2335</v>
      </c>
    </row>
    <row r="867" spans="2:21" ht="12.75" customHeight="1" x14ac:dyDescent="0.3">
      <c r="B867" s="222" t="s">
        <v>674</v>
      </c>
      <c r="C867" s="222" t="s">
        <v>1177</v>
      </c>
      <c r="D867" s="222" t="s">
        <v>343</v>
      </c>
      <c r="E867" s="223">
        <v>223</v>
      </c>
      <c r="F867" s="223">
        <v>7.5820000000000007</v>
      </c>
      <c r="G867" s="224">
        <v>34</v>
      </c>
      <c r="H867" s="222">
        <v>25</v>
      </c>
      <c r="I867" s="222">
        <v>4</v>
      </c>
      <c r="J867" s="222">
        <v>1292</v>
      </c>
      <c r="K867" s="222" t="s">
        <v>104</v>
      </c>
      <c r="L867" s="222">
        <v>5</v>
      </c>
      <c r="M867" s="222" t="s">
        <v>197</v>
      </c>
      <c r="N867" s="90" t="s">
        <v>197</v>
      </c>
      <c r="O867" s="222"/>
      <c r="Q867" s="208" t="str">
        <f t="shared" si="13"/>
        <v>FAAA (T)Other</v>
      </c>
      <c r="R867" s="204" t="s">
        <v>674</v>
      </c>
      <c r="S867" s="204" t="s">
        <v>343</v>
      </c>
      <c r="T867" s="205">
        <v>1.1169</v>
      </c>
      <c r="U867" s="205">
        <v>1.2095</v>
      </c>
    </row>
    <row r="868" spans="2:21" ht="12.75" customHeight="1" x14ac:dyDescent="0.3">
      <c r="B868" s="222" t="s">
        <v>676</v>
      </c>
      <c r="C868" s="222" t="s">
        <v>26</v>
      </c>
      <c r="D868" s="222" t="s">
        <v>351</v>
      </c>
      <c r="E868" s="223">
        <v>1</v>
      </c>
      <c r="F868" s="223">
        <v>1</v>
      </c>
      <c r="G868" s="224">
        <v>47.862626957624038</v>
      </c>
      <c r="H868" s="222">
        <v>33</v>
      </c>
      <c r="I868" s="222">
        <v>4</v>
      </c>
      <c r="J868" s="222">
        <v>1292</v>
      </c>
      <c r="K868" s="222" t="s">
        <v>103</v>
      </c>
      <c r="L868" s="222">
        <v>5</v>
      </c>
      <c r="M868" s="222" t="s">
        <v>197</v>
      </c>
      <c r="N868" s="90" t="s">
        <v>197</v>
      </c>
      <c r="O868" s="222"/>
      <c r="Q868" s="208" t="str">
        <f t="shared" si="13"/>
        <v>FAAU (L)Domestic Intermodal</v>
      </c>
      <c r="R868" s="204" t="s">
        <v>676</v>
      </c>
      <c r="S868" s="204" t="s">
        <v>351</v>
      </c>
      <c r="T868" s="205">
        <v>1.7534000000000001</v>
      </c>
      <c r="U868" s="205">
        <v>1.7737000000000001</v>
      </c>
    </row>
    <row r="869" spans="2:21" ht="12.75" customHeight="1" x14ac:dyDescent="0.3">
      <c r="B869" s="222" t="s">
        <v>676</v>
      </c>
      <c r="C869" s="222" t="s">
        <v>26</v>
      </c>
      <c r="D869" s="222" t="s">
        <v>356</v>
      </c>
      <c r="E869" s="223">
        <v>4507</v>
      </c>
      <c r="F869" s="223">
        <v>194.99700000000001</v>
      </c>
      <c r="G869" s="224">
        <v>49.078843226788436</v>
      </c>
      <c r="H869" s="222">
        <v>27</v>
      </c>
      <c r="I869" s="222">
        <v>4</v>
      </c>
      <c r="J869" s="222">
        <v>1292</v>
      </c>
      <c r="K869" s="222" t="s">
        <v>103</v>
      </c>
      <c r="L869" s="222">
        <v>5</v>
      </c>
      <c r="M869" s="222" t="s">
        <v>197</v>
      </c>
      <c r="N869" s="90" t="s">
        <v>197</v>
      </c>
      <c r="O869" s="222"/>
      <c r="Q869" s="208" t="str">
        <f t="shared" si="13"/>
        <v>FAAU (L)Enterprise</v>
      </c>
      <c r="R869" s="204" t="s">
        <v>676</v>
      </c>
      <c r="S869" s="204" t="s">
        <v>356</v>
      </c>
      <c r="T869" s="205">
        <v>1.6351</v>
      </c>
      <c r="U869" s="205">
        <v>1.7311000000000001</v>
      </c>
    </row>
    <row r="870" spans="2:21" ht="12.75" customHeight="1" x14ac:dyDescent="0.3">
      <c r="B870" s="222" t="s">
        <v>676</v>
      </c>
      <c r="C870" s="222" t="s">
        <v>26</v>
      </c>
      <c r="D870" s="222" t="s">
        <v>367</v>
      </c>
      <c r="E870" s="223">
        <v>1</v>
      </c>
      <c r="F870" s="223">
        <v>1</v>
      </c>
      <c r="G870" s="224">
        <v>38</v>
      </c>
      <c r="H870" s="222">
        <v>31</v>
      </c>
      <c r="I870" s="222">
        <v>4</v>
      </c>
      <c r="J870" s="222">
        <v>1292</v>
      </c>
      <c r="K870" s="222" t="s">
        <v>103</v>
      </c>
      <c r="L870" s="222">
        <v>5</v>
      </c>
      <c r="M870" s="222" t="s">
        <v>197</v>
      </c>
      <c r="N870" s="90" t="s">
        <v>197</v>
      </c>
      <c r="O870" s="222"/>
      <c r="Q870" s="208" t="str">
        <f t="shared" si="13"/>
        <v>FAAU (L)European Automotive</v>
      </c>
      <c r="R870" s="204" t="s">
        <v>676</v>
      </c>
      <c r="S870" s="204" t="s">
        <v>367</v>
      </c>
      <c r="T870" s="205">
        <v>1.6806000000000001</v>
      </c>
      <c r="U870" s="205">
        <v>1.5470999999999999</v>
      </c>
    </row>
    <row r="871" spans="2:21" ht="12.75" customHeight="1" x14ac:dyDescent="0.3">
      <c r="B871" s="222" t="s">
        <v>676</v>
      </c>
      <c r="C871" s="222" t="s">
        <v>26</v>
      </c>
      <c r="D871" s="222" t="s">
        <v>368</v>
      </c>
      <c r="E871" s="223">
        <v>1</v>
      </c>
      <c r="F871" s="223">
        <v>1</v>
      </c>
      <c r="G871" s="224">
        <v>43.026582278481008</v>
      </c>
      <c r="H871" s="222">
        <v>38</v>
      </c>
      <c r="I871" s="222">
        <v>4</v>
      </c>
      <c r="J871" s="222">
        <v>1292</v>
      </c>
      <c r="K871" s="222" t="s">
        <v>103</v>
      </c>
      <c r="L871" s="222">
        <v>5</v>
      </c>
      <c r="M871" s="222" t="s">
        <v>197</v>
      </c>
      <c r="N871" s="90" t="s">
        <v>197</v>
      </c>
      <c r="O871" s="222"/>
      <c r="Q871" s="208" t="str">
        <f t="shared" si="13"/>
        <v>FAAU (L)European Intermodal</v>
      </c>
      <c r="R871" s="204" t="s">
        <v>676</v>
      </c>
      <c r="S871" s="204" t="s">
        <v>368</v>
      </c>
      <c r="T871" s="205">
        <v>1.7359</v>
      </c>
      <c r="U871" s="205">
        <v>1.7195</v>
      </c>
    </row>
    <row r="872" spans="2:21" ht="12.75" customHeight="1" x14ac:dyDescent="0.3">
      <c r="B872" s="222" t="s">
        <v>676</v>
      </c>
      <c r="C872" s="222" t="s">
        <v>26</v>
      </c>
      <c r="D872" s="222" t="s">
        <v>343</v>
      </c>
      <c r="E872" s="223">
        <v>6702</v>
      </c>
      <c r="F872" s="223">
        <v>308.16200000000003</v>
      </c>
      <c r="G872" s="224">
        <v>46.29144925992972</v>
      </c>
      <c r="H872" s="222">
        <v>25</v>
      </c>
      <c r="I872" s="222">
        <v>4</v>
      </c>
      <c r="J872" s="222">
        <v>1292</v>
      </c>
      <c r="K872" s="222" t="s">
        <v>103</v>
      </c>
      <c r="L872" s="222">
        <v>5</v>
      </c>
      <c r="M872" s="222" t="s">
        <v>197</v>
      </c>
      <c r="N872" s="90" t="s">
        <v>197</v>
      </c>
      <c r="O872" s="222"/>
      <c r="Q872" s="208" t="str">
        <f t="shared" si="13"/>
        <v>FAAU (L)Other</v>
      </c>
      <c r="R872" s="204" t="s">
        <v>676</v>
      </c>
      <c r="S872" s="204" t="s">
        <v>343</v>
      </c>
      <c r="T872" s="205">
        <v>1.5145</v>
      </c>
      <c r="U872" s="205">
        <v>1.6355999999999999</v>
      </c>
    </row>
    <row r="873" spans="2:21" ht="12.75" customHeight="1" x14ac:dyDescent="0.3">
      <c r="B873" s="222" t="s">
        <v>675</v>
      </c>
      <c r="C873" s="222" t="s">
        <v>1177</v>
      </c>
      <c r="D873" s="222" t="s">
        <v>355</v>
      </c>
      <c r="E873" s="223">
        <v>1</v>
      </c>
      <c r="F873" s="223">
        <v>1</v>
      </c>
      <c r="G873" s="224">
        <v>34</v>
      </c>
      <c r="H873" s="222">
        <v>25</v>
      </c>
      <c r="I873" s="222">
        <v>4</v>
      </c>
      <c r="J873" s="222">
        <v>1292</v>
      </c>
      <c r="K873" s="222" t="s">
        <v>104</v>
      </c>
      <c r="L873" s="222">
        <v>5</v>
      </c>
      <c r="M873" s="222" t="s">
        <v>197</v>
      </c>
      <c r="N873" s="90" t="s">
        <v>197</v>
      </c>
      <c r="O873" s="222"/>
      <c r="Q873" s="208" t="str">
        <f t="shared" si="13"/>
        <v>FAAU (T)Domestic Automotive</v>
      </c>
      <c r="R873" s="204" t="s">
        <v>675</v>
      </c>
      <c r="S873" s="204" t="s">
        <v>355</v>
      </c>
      <c r="T873" s="205">
        <v>1.2049000000000001</v>
      </c>
      <c r="U873" s="205">
        <v>1.2095</v>
      </c>
    </row>
    <row r="874" spans="2:21" ht="12.75" customHeight="1" x14ac:dyDescent="0.3">
      <c r="B874" s="222" t="s">
        <v>675</v>
      </c>
      <c r="C874" s="222" t="s">
        <v>1177</v>
      </c>
      <c r="D874" s="222" t="s">
        <v>351</v>
      </c>
      <c r="E874" s="223">
        <v>1</v>
      </c>
      <c r="F874" s="223">
        <v>1</v>
      </c>
      <c r="G874" s="224">
        <v>33.83043122716041</v>
      </c>
      <c r="H874" s="222">
        <v>33</v>
      </c>
      <c r="I874" s="222">
        <v>4</v>
      </c>
      <c r="J874" s="222">
        <v>1292</v>
      </c>
      <c r="K874" s="222" t="s">
        <v>104</v>
      </c>
      <c r="L874" s="222">
        <v>5</v>
      </c>
      <c r="M874" s="222" t="s">
        <v>197</v>
      </c>
      <c r="N874" s="90" t="s">
        <v>197</v>
      </c>
      <c r="O874" s="222"/>
      <c r="Q874" s="208" t="str">
        <f t="shared" si="13"/>
        <v>FAAU (T)Domestic Intermodal</v>
      </c>
      <c r="R874" s="204" t="s">
        <v>675</v>
      </c>
      <c r="S874" s="204" t="s">
        <v>351</v>
      </c>
      <c r="T874" s="205">
        <v>1.2362</v>
      </c>
      <c r="U874" s="205">
        <v>1.3036000000000001</v>
      </c>
    </row>
    <row r="875" spans="2:21" ht="12.75" customHeight="1" x14ac:dyDescent="0.3">
      <c r="B875" s="222" t="s">
        <v>675</v>
      </c>
      <c r="C875" s="222" t="s">
        <v>1177</v>
      </c>
      <c r="D875" s="222" t="s">
        <v>356</v>
      </c>
      <c r="E875" s="223">
        <v>15692</v>
      </c>
      <c r="F875" s="223">
        <v>533.053</v>
      </c>
      <c r="G875" s="224">
        <v>33.848006265091691</v>
      </c>
      <c r="H875" s="222">
        <v>27</v>
      </c>
      <c r="I875" s="222">
        <v>4</v>
      </c>
      <c r="J875" s="222">
        <v>1292</v>
      </c>
      <c r="K875" s="222" t="s">
        <v>104</v>
      </c>
      <c r="L875" s="222">
        <v>5</v>
      </c>
      <c r="M875" s="222" t="s">
        <v>197</v>
      </c>
      <c r="N875" s="90" t="s">
        <v>197</v>
      </c>
      <c r="O875" s="222"/>
      <c r="Q875" s="208" t="str">
        <f t="shared" si="13"/>
        <v>FAAU (T)Enterprise</v>
      </c>
      <c r="R875" s="204" t="s">
        <v>675</v>
      </c>
      <c r="S875" s="204" t="s">
        <v>356</v>
      </c>
      <c r="T875" s="205">
        <v>1.2399</v>
      </c>
      <c r="U875" s="205">
        <v>1.2311000000000001</v>
      </c>
    </row>
    <row r="876" spans="2:21" ht="12.75" customHeight="1" x14ac:dyDescent="0.3">
      <c r="B876" s="222" t="s">
        <v>675</v>
      </c>
      <c r="C876" s="222" t="s">
        <v>1177</v>
      </c>
      <c r="D876" s="222" t="s">
        <v>368</v>
      </c>
      <c r="E876" s="223">
        <v>1</v>
      </c>
      <c r="F876" s="223">
        <v>1</v>
      </c>
      <c r="G876" s="224">
        <v>33.842454394693206</v>
      </c>
      <c r="H876" s="222">
        <v>38</v>
      </c>
      <c r="I876" s="222">
        <v>4</v>
      </c>
      <c r="J876" s="222">
        <v>1292</v>
      </c>
      <c r="K876" s="222" t="s">
        <v>104</v>
      </c>
      <c r="L876" s="222">
        <v>5</v>
      </c>
      <c r="M876" s="222" t="s">
        <v>197</v>
      </c>
      <c r="N876" s="90" t="s">
        <v>197</v>
      </c>
      <c r="O876" s="222"/>
      <c r="Q876" s="208" t="str">
        <f t="shared" si="13"/>
        <v>FAAU (T)European Intermodal</v>
      </c>
      <c r="R876" s="204" t="s">
        <v>675</v>
      </c>
      <c r="S876" s="204" t="s">
        <v>368</v>
      </c>
      <c r="T876" s="205">
        <v>1.2565</v>
      </c>
      <c r="U876" s="205">
        <v>1.3653</v>
      </c>
    </row>
    <row r="877" spans="2:21" ht="12.75" customHeight="1" x14ac:dyDescent="0.3">
      <c r="B877" s="222" t="s">
        <v>675</v>
      </c>
      <c r="C877" s="222" t="s">
        <v>1177</v>
      </c>
      <c r="D877" s="222" t="s">
        <v>343</v>
      </c>
      <c r="E877" s="223">
        <v>4944</v>
      </c>
      <c r="F877" s="223">
        <v>167.95400000000001</v>
      </c>
      <c r="G877" s="224">
        <v>33.843676000751742</v>
      </c>
      <c r="H877" s="222">
        <v>25</v>
      </c>
      <c r="I877" s="222">
        <v>4</v>
      </c>
      <c r="J877" s="222">
        <v>1292</v>
      </c>
      <c r="K877" s="222" t="s">
        <v>104</v>
      </c>
      <c r="L877" s="222">
        <v>5</v>
      </c>
      <c r="M877" s="222" t="s">
        <v>197</v>
      </c>
      <c r="N877" s="90" t="s">
        <v>197</v>
      </c>
      <c r="O877" s="222"/>
      <c r="Q877" s="208" t="str">
        <f t="shared" si="13"/>
        <v>FAAU (T)Other</v>
      </c>
      <c r="R877" s="204" t="s">
        <v>675</v>
      </c>
      <c r="S877" s="204" t="s">
        <v>343</v>
      </c>
      <c r="T877" s="205">
        <v>1.1466000000000001</v>
      </c>
      <c r="U877" s="205">
        <v>1.2071000000000001</v>
      </c>
    </row>
    <row r="878" spans="2:21" ht="12.75" customHeight="1" x14ac:dyDescent="0.3">
      <c r="B878" s="222" t="s">
        <v>679</v>
      </c>
      <c r="C878" s="222" t="s">
        <v>26</v>
      </c>
      <c r="D878" s="222" t="s">
        <v>351</v>
      </c>
      <c r="E878" s="223">
        <v>68575</v>
      </c>
      <c r="F878" s="223">
        <v>2294.8650000000002</v>
      </c>
      <c r="G878" s="224">
        <v>34.79</v>
      </c>
      <c r="H878" s="222">
        <v>33</v>
      </c>
      <c r="I878" s="222">
        <v>4</v>
      </c>
      <c r="J878" s="222">
        <v>1292</v>
      </c>
      <c r="K878" s="222" t="s">
        <v>1180</v>
      </c>
      <c r="L878" s="222">
        <v>5</v>
      </c>
      <c r="M878" s="222" t="s">
        <v>197</v>
      </c>
      <c r="N878" s="90" t="s">
        <v>197</v>
      </c>
      <c r="O878" s="222"/>
      <c r="Q878" s="208" t="str">
        <f t="shared" si="13"/>
        <v>FBAK (L)Domestic Intermodal</v>
      </c>
      <c r="R878" s="204" t="s">
        <v>679</v>
      </c>
      <c r="S878" s="204" t="s">
        <v>351</v>
      </c>
      <c r="T878" s="205">
        <v>1.3391</v>
      </c>
      <c r="U878" s="205">
        <v>1.5331999999999999</v>
      </c>
    </row>
    <row r="879" spans="2:21" ht="12.75" customHeight="1" x14ac:dyDescent="0.3">
      <c r="B879" s="222" t="s">
        <v>679</v>
      </c>
      <c r="C879" s="222" t="s">
        <v>26</v>
      </c>
      <c r="D879" s="222" t="s">
        <v>368</v>
      </c>
      <c r="E879" s="223">
        <v>1</v>
      </c>
      <c r="F879" s="223">
        <v>1</v>
      </c>
      <c r="G879" s="224">
        <v>34.79</v>
      </c>
      <c r="H879" s="222">
        <v>38</v>
      </c>
      <c r="I879" s="222">
        <v>4</v>
      </c>
      <c r="J879" s="222">
        <v>1292</v>
      </c>
      <c r="K879" s="222" t="s">
        <v>1180</v>
      </c>
      <c r="L879" s="222">
        <v>5</v>
      </c>
      <c r="M879" s="222" t="s">
        <v>197</v>
      </c>
      <c r="N879" s="90" t="s">
        <v>197</v>
      </c>
      <c r="O879" s="222"/>
      <c r="Q879" s="208" t="str">
        <f t="shared" si="13"/>
        <v>FBAK (L)European Intermodal</v>
      </c>
      <c r="R879" s="204" t="s">
        <v>679</v>
      </c>
      <c r="S879" s="204" t="s">
        <v>368</v>
      </c>
      <c r="T879" s="205">
        <v>1.3592</v>
      </c>
      <c r="U879" s="205">
        <v>1.5941000000000001</v>
      </c>
    </row>
    <row r="880" spans="2:21" ht="12.75" customHeight="1" x14ac:dyDescent="0.3">
      <c r="B880" s="222" t="s">
        <v>680</v>
      </c>
      <c r="C880" s="222" t="s">
        <v>1177</v>
      </c>
      <c r="D880" s="222" t="s">
        <v>351</v>
      </c>
      <c r="E880" s="223">
        <v>28167</v>
      </c>
      <c r="F880" s="223">
        <v>561.15800000000002</v>
      </c>
      <c r="G880" s="224">
        <v>20</v>
      </c>
      <c r="H880" s="222">
        <v>33</v>
      </c>
      <c r="I880" s="222">
        <v>4</v>
      </c>
      <c r="J880" s="222">
        <v>1292</v>
      </c>
      <c r="K880" s="222" t="s">
        <v>1181</v>
      </c>
      <c r="L880" s="222">
        <v>5</v>
      </c>
      <c r="M880" s="222" t="s">
        <v>197</v>
      </c>
      <c r="N880" s="90" t="s">
        <v>197</v>
      </c>
      <c r="O880" s="222"/>
      <c r="Q880" s="208" t="str">
        <f t="shared" si="13"/>
        <v>FBAK (T)Domestic Intermodal</v>
      </c>
      <c r="R880" s="204" t="s">
        <v>680</v>
      </c>
      <c r="S880" s="204" t="s">
        <v>351</v>
      </c>
      <c r="T880" s="205">
        <v>1.1112</v>
      </c>
      <c r="U880" s="205">
        <v>1.2427999999999999</v>
      </c>
    </row>
    <row r="881" spans="2:21" ht="12.75" customHeight="1" x14ac:dyDescent="0.3">
      <c r="B881" s="222" t="s">
        <v>680</v>
      </c>
      <c r="C881" s="222" t="s">
        <v>1177</v>
      </c>
      <c r="D881" s="222" t="s">
        <v>368</v>
      </c>
      <c r="E881" s="223">
        <v>1</v>
      </c>
      <c r="F881" s="223">
        <v>1</v>
      </c>
      <c r="G881" s="224">
        <v>20</v>
      </c>
      <c r="H881" s="222">
        <v>38</v>
      </c>
      <c r="I881" s="222">
        <v>4</v>
      </c>
      <c r="J881" s="222">
        <v>1292</v>
      </c>
      <c r="K881" s="222" t="s">
        <v>1181</v>
      </c>
      <c r="L881" s="222">
        <v>5</v>
      </c>
      <c r="M881" s="222" t="s">
        <v>197</v>
      </c>
      <c r="N881" s="90" t="s">
        <v>197</v>
      </c>
      <c r="O881" s="222"/>
      <c r="Q881" s="208" t="str">
        <f t="shared" si="13"/>
        <v>FBAK (T)European Intermodal</v>
      </c>
      <c r="R881" s="204" t="s">
        <v>680</v>
      </c>
      <c r="S881" s="204" t="s">
        <v>368</v>
      </c>
      <c r="T881" s="205">
        <v>1.1414</v>
      </c>
      <c r="U881" s="205">
        <v>1.3318000000000001</v>
      </c>
    </row>
    <row r="882" spans="2:21" ht="12.75" customHeight="1" x14ac:dyDescent="0.3">
      <c r="B882" s="222" t="s">
        <v>678</v>
      </c>
      <c r="C882" s="222" t="s">
        <v>26</v>
      </c>
      <c r="D882" s="222" t="s">
        <v>364</v>
      </c>
      <c r="E882" s="223">
        <v>130805</v>
      </c>
      <c r="F882" s="223">
        <v>6468.8420000000006</v>
      </c>
      <c r="G882" s="224">
        <v>72.2638049769741</v>
      </c>
      <c r="H882" s="222">
        <v>25</v>
      </c>
      <c r="I882" s="222">
        <v>4</v>
      </c>
      <c r="J882" s="222">
        <v>1820</v>
      </c>
      <c r="K882" s="222" t="s">
        <v>105</v>
      </c>
      <c r="L882" s="222">
        <v>4</v>
      </c>
      <c r="M882" s="222" t="s">
        <v>197</v>
      </c>
      <c r="N882" s="90" t="s">
        <v>197</v>
      </c>
      <c r="O882" s="222"/>
      <c r="Q882" s="208" t="str">
        <f t="shared" si="13"/>
        <v>FCAA (L)Coal Other</v>
      </c>
      <c r="R882" s="204" t="s">
        <v>678</v>
      </c>
      <c r="S882" s="204" t="s">
        <v>364</v>
      </c>
      <c r="T882" s="205">
        <v>2.7305999999999999</v>
      </c>
      <c r="U882" s="205">
        <v>4.0221999999999998</v>
      </c>
    </row>
    <row r="883" spans="2:21" ht="12.75" customHeight="1" x14ac:dyDescent="0.3">
      <c r="B883" s="222" t="s">
        <v>678</v>
      </c>
      <c r="C883" s="222" t="s">
        <v>26</v>
      </c>
      <c r="D883" s="222" t="s">
        <v>345</v>
      </c>
      <c r="E883" s="223">
        <v>531823</v>
      </c>
      <c r="F883" s="223">
        <v>29658.118999999999</v>
      </c>
      <c r="G883" s="224">
        <v>57.793179601904434</v>
      </c>
      <c r="H883" s="222">
        <v>29</v>
      </c>
      <c r="I883" s="222">
        <v>4</v>
      </c>
      <c r="J883" s="222">
        <v>1820</v>
      </c>
      <c r="K883" s="222" t="s">
        <v>105</v>
      </c>
      <c r="L883" s="222">
        <v>4</v>
      </c>
      <c r="M883" s="222" t="s">
        <v>197</v>
      </c>
      <c r="N883" s="90" t="s">
        <v>197</v>
      </c>
      <c r="O883" s="222"/>
      <c r="Q883" s="208" t="str">
        <f t="shared" si="13"/>
        <v>FCAA (L)Construction Materials</v>
      </c>
      <c r="R883" s="204" t="s">
        <v>678</v>
      </c>
      <c r="S883" s="204" t="s">
        <v>345</v>
      </c>
      <c r="T883" s="205">
        <v>2.5960999999999999</v>
      </c>
      <c r="U883" s="205">
        <v>3.7021999999999999</v>
      </c>
    </row>
    <row r="884" spans="2:21" ht="12.75" customHeight="1" x14ac:dyDescent="0.3">
      <c r="B884" s="222" t="s">
        <v>678</v>
      </c>
      <c r="C884" s="222" t="s">
        <v>26</v>
      </c>
      <c r="D884" s="222" t="s">
        <v>355</v>
      </c>
      <c r="E884" s="223">
        <v>1</v>
      </c>
      <c r="F884" s="223">
        <v>1</v>
      </c>
      <c r="G884" s="224">
        <v>85.5</v>
      </c>
      <c r="H884" s="222">
        <v>25</v>
      </c>
      <c r="I884" s="222">
        <v>4</v>
      </c>
      <c r="J884" s="222">
        <v>1820</v>
      </c>
      <c r="K884" s="222" t="s">
        <v>105</v>
      </c>
      <c r="L884" s="222">
        <v>4</v>
      </c>
      <c r="M884" s="222" t="s">
        <v>197</v>
      </c>
      <c r="N884" s="90" t="s">
        <v>197</v>
      </c>
      <c r="O884" s="222"/>
      <c r="Q884" s="208" t="str">
        <f t="shared" si="13"/>
        <v>FCAA (L)Domestic Automotive</v>
      </c>
      <c r="R884" s="204" t="s">
        <v>678</v>
      </c>
      <c r="S884" s="204" t="s">
        <v>355</v>
      </c>
      <c r="T884" s="205">
        <v>3.0916000000000001</v>
      </c>
      <c r="U884" s="205">
        <v>4.7991000000000001</v>
      </c>
    </row>
    <row r="885" spans="2:21" ht="12.75" customHeight="1" x14ac:dyDescent="0.3">
      <c r="B885" s="222" t="s">
        <v>678</v>
      </c>
      <c r="C885" s="222" t="s">
        <v>26</v>
      </c>
      <c r="D885" s="222" t="s">
        <v>351</v>
      </c>
      <c r="E885" s="223">
        <v>1</v>
      </c>
      <c r="F885" s="223">
        <v>1</v>
      </c>
      <c r="G885" s="224">
        <v>48.172458799849039</v>
      </c>
      <c r="H885" s="222">
        <v>33</v>
      </c>
      <c r="I885" s="222">
        <v>4</v>
      </c>
      <c r="J885" s="222">
        <v>1820</v>
      </c>
      <c r="K885" s="222" t="s">
        <v>105</v>
      </c>
      <c r="L885" s="222">
        <v>4</v>
      </c>
      <c r="M885" s="222" t="s">
        <v>197</v>
      </c>
      <c r="N885" s="90" t="s">
        <v>197</v>
      </c>
      <c r="O885" s="222"/>
      <c r="Q885" s="208" t="str">
        <f t="shared" si="13"/>
        <v>FCAA (L)Domestic Intermodal</v>
      </c>
      <c r="R885" s="204" t="s">
        <v>678</v>
      </c>
      <c r="S885" s="204" t="s">
        <v>351</v>
      </c>
      <c r="T885" s="205">
        <v>2.8193000000000001</v>
      </c>
      <c r="U885" s="205">
        <v>3.7675999999999998</v>
      </c>
    </row>
    <row r="886" spans="2:21" ht="12.75" customHeight="1" x14ac:dyDescent="0.3">
      <c r="B886" s="222" t="s">
        <v>678</v>
      </c>
      <c r="C886" s="222" t="s">
        <v>26</v>
      </c>
      <c r="D886" s="222" t="s">
        <v>371</v>
      </c>
      <c r="E886" s="223">
        <v>2285297</v>
      </c>
      <c r="F886" s="223">
        <v>131077.182</v>
      </c>
      <c r="G886" s="224">
        <v>53.300420687626413</v>
      </c>
      <c r="H886" s="222">
        <v>24</v>
      </c>
      <c r="I886" s="222">
        <v>4</v>
      </c>
      <c r="J886" s="222">
        <v>1820</v>
      </c>
      <c r="K886" s="222" t="s">
        <v>105</v>
      </c>
      <c r="L886" s="222">
        <v>4</v>
      </c>
      <c r="M886" s="222" t="s">
        <v>197</v>
      </c>
      <c r="N886" s="90" t="s">
        <v>197</v>
      </c>
      <c r="O886" s="222"/>
      <c r="Q886" s="208" t="str">
        <f t="shared" si="13"/>
        <v>FCAA (L)Domestic Waste</v>
      </c>
      <c r="R886" s="204" t="s">
        <v>678</v>
      </c>
      <c r="S886" s="204" t="s">
        <v>371</v>
      </c>
      <c r="T886" s="205">
        <v>2.6181000000000001</v>
      </c>
      <c r="U886" s="205">
        <v>3.5748000000000002</v>
      </c>
    </row>
    <row r="887" spans="2:21" ht="12.75" customHeight="1" x14ac:dyDescent="0.3">
      <c r="B887" s="222" t="s">
        <v>678</v>
      </c>
      <c r="C887" s="222" t="s">
        <v>26</v>
      </c>
      <c r="D887" s="222" t="s">
        <v>356</v>
      </c>
      <c r="E887" s="223">
        <v>358567</v>
      </c>
      <c r="F887" s="223">
        <v>21528.485000000001</v>
      </c>
      <c r="G887" s="224">
        <v>59.526565381882833</v>
      </c>
      <c r="H887" s="222">
        <v>27</v>
      </c>
      <c r="I887" s="222">
        <v>4</v>
      </c>
      <c r="J887" s="222">
        <v>1820</v>
      </c>
      <c r="K887" s="222" t="s">
        <v>105</v>
      </c>
      <c r="L887" s="222">
        <v>4</v>
      </c>
      <c r="M887" s="222" t="s">
        <v>197</v>
      </c>
      <c r="N887" s="90" t="s">
        <v>197</v>
      </c>
      <c r="O887" s="222"/>
      <c r="Q887" s="208" t="str">
        <f t="shared" si="13"/>
        <v>FCAA (L)Enterprise</v>
      </c>
      <c r="R887" s="204" t="s">
        <v>678</v>
      </c>
      <c r="S887" s="204" t="s">
        <v>356</v>
      </c>
      <c r="T887" s="205">
        <v>2.6349999999999998</v>
      </c>
      <c r="U887" s="205">
        <v>3.6871</v>
      </c>
    </row>
    <row r="888" spans="2:21" ht="12.75" customHeight="1" x14ac:dyDescent="0.3">
      <c r="B888" s="222" t="s">
        <v>678</v>
      </c>
      <c r="C888" s="222" t="s">
        <v>26</v>
      </c>
      <c r="D888" s="222" t="s">
        <v>367</v>
      </c>
      <c r="E888" s="223">
        <v>1</v>
      </c>
      <c r="F888" s="223">
        <v>1</v>
      </c>
      <c r="G888" s="224">
        <v>76.75</v>
      </c>
      <c r="H888" s="222">
        <v>31</v>
      </c>
      <c r="I888" s="222">
        <v>4</v>
      </c>
      <c r="J888" s="222">
        <v>1820</v>
      </c>
      <c r="K888" s="222" t="s">
        <v>105</v>
      </c>
      <c r="L888" s="222">
        <v>4</v>
      </c>
      <c r="M888" s="222" t="s">
        <v>197</v>
      </c>
      <c r="N888" s="90" t="s">
        <v>197</v>
      </c>
      <c r="O888" s="222"/>
      <c r="Q888" s="208" t="str">
        <f t="shared" si="13"/>
        <v>FCAA (L)European Automotive</v>
      </c>
      <c r="R888" s="204" t="s">
        <v>678</v>
      </c>
      <c r="S888" s="204" t="s">
        <v>367</v>
      </c>
      <c r="T888" s="205">
        <v>2.9916999999999998</v>
      </c>
      <c r="U888" s="205">
        <v>4.4137000000000004</v>
      </c>
    </row>
    <row r="889" spans="2:21" ht="12.75" customHeight="1" x14ac:dyDescent="0.3">
      <c r="B889" s="222" t="s">
        <v>678</v>
      </c>
      <c r="C889" s="222" t="s">
        <v>26</v>
      </c>
      <c r="D889" s="222" t="s">
        <v>372</v>
      </c>
      <c r="E889" s="223">
        <v>3895</v>
      </c>
      <c r="F889" s="223">
        <v>296.63300000000004</v>
      </c>
      <c r="G889" s="224">
        <v>62.5</v>
      </c>
      <c r="H889" s="222">
        <v>31</v>
      </c>
      <c r="I889" s="222">
        <v>4</v>
      </c>
      <c r="J889" s="222">
        <v>1820</v>
      </c>
      <c r="K889" s="222" t="s">
        <v>105</v>
      </c>
      <c r="L889" s="222">
        <v>4</v>
      </c>
      <c r="M889" s="222" t="s">
        <v>197</v>
      </c>
      <c r="N889" s="90" t="s">
        <v>197</v>
      </c>
      <c r="O889" s="222"/>
      <c r="Q889" s="208" t="str">
        <f t="shared" si="13"/>
        <v>FCAA (L)European Conventional</v>
      </c>
      <c r="R889" s="204" t="s">
        <v>678</v>
      </c>
      <c r="S889" s="204" t="s">
        <v>372</v>
      </c>
      <c r="T889" s="205">
        <v>2.6213000000000002</v>
      </c>
      <c r="U889" s="205">
        <v>3.8319000000000001</v>
      </c>
    </row>
    <row r="890" spans="2:21" ht="12.75" customHeight="1" x14ac:dyDescent="0.3">
      <c r="B890" s="222" t="s">
        <v>678</v>
      </c>
      <c r="C890" s="222" t="s">
        <v>26</v>
      </c>
      <c r="D890" s="222" t="s">
        <v>368</v>
      </c>
      <c r="E890" s="223">
        <v>1</v>
      </c>
      <c r="F890" s="223">
        <v>1</v>
      </c>
      <c r="G890" s="224">
        <v>77</v>
      </c>
      <c r="H890" s="222">
        <v>38</v>
      </c>
      <c r="I890" s="222">
        <v>4</v>
      </c>
      <c r="J890" s="222">
        <v>1820</v>
      </c>
      <c r="K890" s="222" t="s">
        <v>105</v>
      </c>
      <c r="L890" s="222">
        <v>4</v>
      </c>
      <c r="M890" s="222" t="s">
        <v>197</v>
      </c>
      <c r="N890" s="90" t="s">
        <v>197</v>
      </c>
      <c r="O890" s="222"/>
      <c r="Q890" s="208" t="str">
        <f t="shared" si="13"/>
        <v>FCAA (L)European Intermodal</v>
      </c>
      <c r="R890" s="204" t="s">
        <v>678</v>
      </c>
      <c r="S890" s="204" t="s">
        <v>368</v>
      </c>
      <c r="T890" s="205">
        <v>3.0764</v>
      </c>
      <c r="U890" s="205">
        <v>4.6501000000000001</v>
      </c>
    </row>
    <row r="891" spans="2:21" ht="12.75" customHeight="1" x14ac:dyDescent="0.3">
      <c r="B891" s="222" t="s">
        <v>678</v>
      </c>
      <c r="C891" s="222" t="s">
        <v>26</v>
      </c>
      <c r="D891" s="222" t="s">
        <v>348</v>
      </c>
      <c r="E891" s="223">
        <v>1606082</v>
      </c>
      <c r="F891" s="223">
        <v>93836.407000000007</v>
      </c>
      <c r="G891" s="224">
        <v>60.165502952282537</v>
      </c>
      <c r="H891" s="222">
        <v>18</v>
      </c>
      <c r="I891" s="222">
        <v>4</v>
      </c>
      <c r="J891" s="222">
        <v>1820</v>
      </c>
      <c r="K891" s="222" t="s">
        <v>105</v>
      </c>
      <c r="L891" s="222">
        <v>4</v>
      </c>
      <c r="M891" s="222" t="s">
        <v>197</v>
      </c>
      <c r="N891" s="90" t="s">
        <v>197</v>
      </c>
      <c r="O891" s="222"/>
      <c r="Q891" s="208" t="str">
        <f t="shared" si="13"/>
        <v>FCAA (L)Industrial Minerals</v>
      </c>
      <c r="R891" s="204" t="s">
        <v>678</v>
      </c>
      <c r="S891" s="204" t="s">
        <v>348</v>
      </c>
      <c r="T891" s="205">
        <v>2.4916999999999998</v>
      </c>
      <c r="U891" s="205">
        <v>3.5219</v>
      </c>
    </row>
    <row r="892" spans="2:21" ht="12.75" customHeight="1" x14ac:dyDescent="0.3">
      <c r="B892" s="222" t="s">
        <v>678</v>
      </c>
      <c r="C892" s="222" t="s">
        <v>26</v>
      </c>
      <c r="D892" s="222" t="s">
        <v>343</v>
      </c>
      <c r="E892" s="223">
        <v>111355</v>
      </c>
      <c r="F892" s="223">
        <v>5547.6869999999999</v>
      </c>
      <c r="G892" s="224">
        <v>51.605466578424888</v>
      </c>
      <c r="H892" s="222">
        <v>25</v>
      </c>
      <c r="I892" s="222">
        <v>4</v>
      </c>
      <c r="J892" s="222">
        <v>1820</v>
      </c>
      <c r="K892" s="222" t="s">
        <v>105</v>
      </c>
      <c r="L892" s="222">
        <v>4</v>
      </c>
      <c r="M892" s="222" t="s">
        <v>197</v>
      </c>
      <c r="N892" s="90" t="s">
        <v>197</v>
      </c>
      <c r="O892" s="222"/>
      <c r="Q892" s="208" t="str">
        <f t="shared" si="13"/>
        <v>FCAA (L)Other</v>
      </c>
      <c r="R892" s="204" t="s">
        <v>678</v>
      </c>
      <c r="S892" s="204" t="s">
        <v>343</v>
      </c>
      <c r="T892" s="205">
        <v>2.7126000000000001</v>
      </c>
      <c r="U892" s="205">
        <v>3.5945</v>
      </c>
    </row>
    <row r="893" spans="2:21" ht="12.75" customHeight="1" x14ac:dyDescent="0.3">
      <c r="B893" s="222" t="s">
        <v>678</v>
      </c>
      <c r="C893" s="222" t="s">
        <v>26</v>
      </c>
      <c r="D893" s="222" t="s">
        <v>353</v>
      </c>
      <c r="E893" s="223">
        <v>66618</v>
      </c>
      <c r="F893" s="223">
        <v>3816.0730000000003</v>
      </c>
      <c r="G893" s="224">
        <v>57.437663537573776</v>
      </c>
      <c r="H893" s="222">
        <v>25</v>
      </c>
      <c r="I893" s="222">
        <v>4</v>
      </c>
      <c r="J893" s="222">
        <v>1820</v>
      </c>
      <c r="K893" s="222" t="s">
        <v>105</v>
      </c>
      <c r="L893" s="222">
        <v>4</v>
      </c>
      <c r="M893" s="222" t="s">
        <v>197</v>
      </c>
      <c r="N893" s="90" t="s">
        <v>197</v>
      </c>
      <c r="O893" s="222"/>
      <c r="Q893" s="208" t="str">
        <f t="shared" si="13"/>
        <v>FCAA (L)Steel</v>
      </c>
      <c r="R893" s="204" t="s">
        <v>678</v>
      </c>
      <c r="S893" s="204" t="s">
        <v>353</v>
      </c>
      <c r="T893" s="205">
        <v>2.5423</v>
      </c>
      <c r="U893" s="205">
        <v>3.6190000000000002</v>
      </c>
    </row>
    <row r="894" spans="2:21" ht="12.75" customHeight="1" x14ac:dyDescent="0.3">
      <c r="B894" s="222" t="s">
        <v>677</v>
      </c>
      <c r="C894" s="222" t="s">
        <v>1177</v>
      </c>
      <c r="D894" s="222" t="s">
        <v>364</v>
      </c>
      <c r="E894" s="223">
        <v>297</v>
      </c>
      <c r="F894" s="223">
        <v>7.4250000000000007</v>
      </c>
      <c r="G894" s="224">
        <v>25</v>
      </c>
      <c r="H894" s="222">
        <v>25</v>
      </c>
      <c r="I894" s="222">
        <v>4</v>
      </c>
      <c r="J894" s="222">
        <v>1820</v>
      </c>
      <c r="K894" s="222" t="s">
        <v>106</v>
      </c>
      <c r="L894" s="222">
        <v>4</v>
      </c>
      <c r="M894" s="222" t="s">
        <v>197</v>
      </c>
      <c r="N894" s="90" t="s">
        <v>197</v>
      </c>
      <c r="O894" s="222"/>
      <c r="Q894" s="208" t="str">
        <f t="shared" si="13"/>
        <v>FCAA (T)Coal Other</v>
      </c>
      <c r="R894" s="204" t="s">
        <v>677</v>
      </c>
      <c r="S894" s="204" t="s">
        <v>364</v>
      </c>
      <c r="T894" s="205">
        <v>1.2895000000000001</v>
      </c>
      <c r="U894" s="205">
        <v>1.4375</v>
      </c>
    </row>
    <row r="895" spans="2:21" ht="12.75" customHeight="1" x14ac:dyDescent="0.3">
      <c r="B895" s="222" t="s">
        <v>677</v>
      </c>
      <c r="C895" s="222" t="s">
        <v>1177</v>
      </c>
      <c r="D895" s="222" t="s">
        <v>345</v>
      </c>
      <c r="E895" s="223">
        <v>51250</v>
      </c>
      <c r="F895" s="223">
        <v>1281.25</v>
      </c>
      <c r="G895" s="224">
        <v>25</v>
      </c>
      <c r="H895" s="222">
        <v>29</v>
      </c>
      <c r="I895" s="222">
        <v>4</v>
      </c>
      <c r="J895" s="222">
        <v>1820</v>
      </c>
      <c r="K895" s="222" t="s">
        <v>106</v>
      </c>
      <c r="L895" s="222">
        <v>4</v>
      </c>
      <c r="M895" s="222" t="s">
        <v>197</v>
      </c>
      <c r="N895" s="90" t="s">
        <v>197</v>
      </c>
      <c r="O895" s="222"/>
      <c r="Q895" s="208" t="str">
        <f t="shared" si="13"/>
        <v>FCAA (T)Construction Materials</v>
      </c>
      <c r="R895" s="204" t="s">
        <v>677</v>
      </c>
      <c r="S895" s="204" t="s">
        <v>345</v>
      </c>
      <c r="T895" s="205">
        <v>1.325</v>
      </c>
      <c r="U895" s="205">
        <v>1.5427</v>
      </c>
    </row>
    <row r="896" spans="2:21" ht="12.75" customHeight="1" x14ac:dyDescent="0.3">
      <c r="B896" s="222" t="s">
        <v>677</v>
      </c>
      <c r="C896" s="222" t="s">
        <v>1177</v>
      </c>
      <c r="D896" s="222" t="s">
        <v>355</v>
      </c>
      <c r="E896" s="223">
        <v>1</v>
      </c>
      <c r="F896" s="223">
        <v>0</v>
      </c>
      <c r="G896" s="224">
        <v>25</v>
      </c>
      <c r="H896" s="222">
        <v>25</v>
      </c>
      <c r="I896" s="222">
        <v>4</v>
      </c>
      <c r="J896" s="222">
        <v>1820</v>
      </c>
      <c r="K896" s="222" t="s">
        <v>106</v>
      </c>
      <c r="L896" s="222">
        <v>4</v>
      </c>
      <c r="M896" s="222" t="s">
        <v>197</v>
      </c>
      <c r="N896" s="90" t="s">
        <v>197</v>
      </c>
      <c r="O896" s="222"/>
      <c r="Q896" s="208" t="str">
        <f t="shared" si="13"/>
        <v>FCAA (T)Domestic Automotive</v>
      </c>
      <c r="R896" s="204" t="s">
        <v>677</v>
      </c>
      <c r="S896" s="204" t="s">
        <v>355</v>
      </c>
      <c r="T896" s="205">
        <v>1.3405</v>
      </c>
      <c r="U896" s="205">
        <v>1.4375</v>
      </c>
    </row>
    <row r="897" spans="2:21" ht="12.75" customHeight="1" x14ac:dyDescent="0.3">
      <c r="B897" s="222" t="s">
        <v>677</v>
      </c>
      <c r="C897" s="222" t="s">
        <v>1177</v>
      </c>
      <c r="D897" s="222" t="s">
        <v>351</v>
      </c>
      <c r="E897" s="223">
        <v>1</v>
      </c>
      <c r="F897" s="223">
        <v>0</v>
      </c>
      <c r="G897" s="224">
        <v>25</v>
      </c>
      <c r="H897" s="222">
        <v>33</v>
      </c>
      <c r="I897" s="222">
        <v>4</v>
      </c>
      <c r="J897" s="222">
        <v>1820</v>
      </c>
      <c r="K897" s="222" t="s">
        <v>106</v>
      </c>
      <c r="L897" s="222">
        <v>4</v>
      </c>
      <c r="M897" s="222" t="s">
        <v>197</v>
      </c>
      <c r="N897" s="90" t="s">
        <v>197</v>
      </c>
      <c r="O897" s="222"/>
      <c r="Q897" s="208" t="str">
        <f t="shared" si="13"/>
        <v>FCAA (T)Domestic Intermodal</v>
      </c>
      <c r="R897" s="204" t="s">
        <v>677</v>
      </c>
      <c r="S897" s="204" t="s">
        <v>351</v>
      </c>
      <c r="T897" s="205">
        <v>1.4117</v>
      </c>
      <c r="U897" s="205">
        <v>1.6479999999999999</v>
      </c>
    </row>
    <row r="898" spans="2:21" ht="12.75" customHeight="1" x14ac:dyDescent="0.3">
      <c r="B898" s="222" t="s">
        <v>677</v>
      </c>
      <c r="C898" s="222" t="s">
        <v>1177</v>
      </c>
      <c r="D898" s="222" t="s">
        <v>371</v>
      </c>
      <c r="E898" s="223">
        <v>261765</v>
      </c>
      <c r="F898" s="223">
        <v>6544.125</v>
      </c>
      <c r="G898" s="224">
        <v>25</v>
      </c>
      <c r="H898" s="222">
        <v>24</v>
      </c>
      <c r="I898" s="222">
        <v>4</v>
      </c>
      <c r="J898" s="222">
        <v>1820</v>
      </c>
      <c r="K898" s="222" t="s">
        <v>106</v>
      </c>
      <c r="L898" s="222">
        <v>4</v>
      </c>
      <c r="M898" s="222" t="s">
        <v>197</v>
      </c>
      <c r="N898" s="90" t="s">
        <v>197</v>
      </c>
      <c r="O898" s="222"/>
      <c r="Q898" s="208" t="str">
        <f t="shared" si="13"/>
        <v>FCAA (T)Domestic Waste</v>
      </c>
      <c r="R898" s="204" t="s">
        <v>677</v>
      </c>
      <c r="S898" s="204" t="s">
        <v>371</v>
      </c>
      <c r="T898" s="205">
        <v>1.3563000000000001</v>
      </c>
      <c r="U898" s="205">
        <v>1.4113</v>
      </c>
    </row>
    <row r="899" spans="2:21" ht="12.75" customHeight="1" x14ac:dyDescent="0.3">
      <c r="B899" s="222" t="s">
        <v>677</v>
      </c>
      <c r="C899" s="222" t="s">
        <v>1177</v>
      </c>
      <c r="D899" s="222" t="s">
        <v>356</v>
      </c>
      <c r="E899" s="223">
        <v>287117</v>
      </c>
      <c r="F899" s="223">
        <v>7177.9250000000002</v>
      </c>
      <c r="G899" s="224">
        <v>25</v>
      </c>
      <c r="H899" s="222">
        <v>27</v>
      </c>
      <c r="I899" s="222">
        <v>4</v>
      </c>
      <c r="J899" s="222">
        <v>1820</v>
      </c>
      <c r="K899" s="222" t="s">
        <v>106</v>
      </c>
      <c r="L899" s="222">
        <v>4</v>
      </c>
      <c r="M899" s="222" t="s">
        <v>197</v>
      </c>
      <c r="N899" s="90" t="s">
        <v>197</v>
      </c>
      <c r="O899" s="222"/>
      <c r="Q899" s="208" t="str">
        <f t="shared" si="13"/>
        <v>FCAA (T)Enterprise</v>
      </c>
      <c r="R899" s="204" t="s">
        <v>677</v>
      </c>
      <c r="S899" s="204" t="s">
        <v>356</v>
      </c>
      <c r="T899" s="205">
        <v>1.383</v>
      </c>
      <c r="U899" s="205">
        <v>1.4901</v>
      </c>
    </row>
    <row r="900" spans="2:21" ht="12.75" customHeight="1" x14ac:dyDescent="0.3">
      <c r="B900" s="222" t="s">
        <v>677</v>
      </c>
      <c r="C900" s="222" t="s">
        <v>1177</v>
      </c>
      <c r="D900" s="222" t="s">
        <v>367</v>
      </c>
      <c r="E900" s="223">
        <v>1</v>
      </c>
      <c r="F900" s="223">
        <v>1</v>
      </c>
      <c r="G900" s="224">
        <v>25</v>
      </c>
      <c r="H900" s="222">
        <v>31</v>
      </c>
      <c r="I900" s="222">
        <v>4</v>
      </c>
      <c r="J900" s="222">
        <v>1820</v>
      </c>
      <c r="K900" s="222" t="s">
        <v>106</v>
      </c>
      <c r="L900" s="222">
        <v>4</v>
      </c>
      <c r="M900" s="222" t="s">
        <v>197</v>
      </c>
      <c r="N900" s="90" t="s">
        <v>197</v>
      </c>
      <c r="O900" s="222"/>
      <c r="Q900" s="208" t="str">
        <f t="shared" si="13"/>
        <v>FCAA (T)European Automotive</v>
      </c>
      <c r="R900" s="204" t="s">
        <v>677</v>
      </c>
      <c r="S900" s="204" t="s">
        <v>367</v>
      </c>
      <c r="T900" s="205">
        <v>1.3919999999999999</v>
      </c>
      <c r="U900" s="205">
        <v>1.5952999999999999</v>
      </c>
    </row>
    <row r="901" spans="2:21" ht="12.75" customHeight="1" x14ac:dyDescent="0.3">
      <c r="B901" s="222" t="s">
        <v>677</v>
      </c>
      <c r="C901" s="222" t="s">
        <v>1177</v>
      </c>
      <c r="D901" s="222" t="s">
        <v>372</v>
      </c>
      <c r="E901" s="223">
        <v>975</v>
      </c>
      <c r="F901" s="223">
        <v>24.375</v>
      </c>
      <c r="G901" s="224">
        <v>25</v>
      </c>
      <c r="H901" s="222">
        <v>31</v>
      </c>
      <c r="I901" s="222">
        <v>4</v>
      </c>
      <c r="J901" s="222">
        <v>1820</v>
      </c>
      <c r="K901" s="222" t="s">
        <v>106</v>
      </c>
      <c r="L901" s="222">
        <v>4</v>
      </c>
      <c r="M901" s="222" t="s">
        <v>197</v>
      </c>
      <c r="N901" s="90" t="s">
        <v>197</v>
      </c>
      <c r="O901" s="222"/>
      <c r="Q901" s="208" t="str">
        <f t="shared" ref="Q901:Q964" si="14">R901&amp;S901</f>
        <v>FCAA (T)European Conventional</v>
      </c>
      <c r="R901" s="204" t="s">
        <v>677</v>
      </c>
      <c r="S901" s="204" t="s">
        <v>372</v>
      </c>
      <c r="T901" s="205">
        <v>1.4185000000000001</v>
      </c>
      <c r="U901" s="205">
        <v>1.5952999999999999</v>
      </c>
    </row>
    <row r="902" spans="2:21" ht="12.75" customHeight="1" x14ac:dyDescent="0.3">
      <c r="B902" s="222" t="s">
        <v>677</v>
      </c>
      <c r="C902" s="222" t="s">
        <v>1177</v>
      </c>
      <c r="D902" s="222" t="s">
        <v>368</v>
      </c>
      <c r="E902" s="223">
        <v>1</v>
      </c>
      <c r="F902" s="223">
        <v>1</v>
      </c>
      <c r="G902" s="224">
        <v>25</v>
      </c>
      <c r="H902" s="222">
        <v>38</v>
      </c>
      <c r="I902" s="222">
        <v>4</v>
      </c>
      <c r="J902" s="222">
        <v>1820</v>
      </c>
      <c r="K902" s="222" t="s">
        <v>106</v>
      </c>
      <c r="L902" s="222">
        <v>4</v>
      </c>
      <c r="M902" s="222" t="s">
        <v>197</v>
      </c>
      <c r="N902" s="90" t="s">
        <v>197</v>
      </c>
      <c r="O902" s="222"/>
      <c r="Q902" s="208" t="str">
        <f t="shared" si="14"/>
        <v>FCAA (T)European Intermodal</v>
      </c>
      <c r="R902" s="204" t="s">
        <v>677</v>
      </c>
      <c r="S902" s="204" t="s">
        <v>368</v>
      </c>
      <c r="T902" s="205">
        <v>1.4562999999999999</v>
      </c>
      <c r="U902" s="205">
        <v>1.7799</v>
      </c>
    </row>
    <row r="903" spans="2:21" ht="12.75" customHeight="1" x14ac:dyDescent="0.3">
      <c r="B903" s="222" t="s">
        <v>677</v>
      </c>
      <c r="C903" s="222" t="s">
        <v>1177</v>
      </c>
      <c r="D903" s="222" t="s">
        <v>348</v>
      </c>
      <c r="E903" s="223">
        <v>31725</v>
      </c>
      <c r="F903" s="223">
        <v>793.125</v>
      </c>
      <c r="G903" s="224">
        <v>25</v>
      </c>
      <c r="H903" s="222">
        <v>18</v>
      </c>
      <c r="I903" s="222">
        <v>4</v>
      </c>
      <c r="J903" s="222">
        <v>1820</v>
      </c>
      <c r="K903" s="222" t="s">
        <v>106</v>
      </c>
      <c r="L903" s="222">
        <v>4</v>
      </c>
      <c r="M903" s="222" t="s">
        <v>197</v>
      </c>
      <c r="N903" s="90" t="s">
        <v>197</v>
      </c>
      <c r="O903" s="222"/>
      <c r="Q903" s="208" t="str">
        <f t="shared" si="14"/>
        <v>FCAA (T)Industrial Minerals</v>
      </c>
      <c r="R903" s="204" t="s">
        <v>677</v>
      </c>
      <c r="S903" s="204" t="s">
        <v>348</v>
      </c>
      <c r="T903" s="205">
        <v>1.2274</v>
      </c>
      <c r="U903" s="205">
        <v>1.2541</v>
      </c>
    </row>
    <row r="904" spans="2:21" ht="12.75" customHeight="1" x14ac:dyDescent="0.3">
      <c r="B904" s="222" t="s">
        <v>677</v>
      </c>
      <c r="C904" s="222" t="s">
        <v>1177</v>
      </c>
      <c r="D904" s="222" t="s">
        <v>343</v>
      </c>
      <c r="E904" s="223">
        <v>87847</v>
      </c>
      <c r="F904" s="223">
        <v>2196.1750000000002</v>
      </c>
      <c r="G904" s="224">
        <v>25</v>
      </c>
      <c r="H904" s="222">
        <v>25</v>
      </c>
      <c r="I904" s="222">
        <v>4</v>
      </c>
      <c r="J904" s="222">
        <v>1820</v>
      </c>
      <c r="K904" s="222" t="s">
        <v>106</v>
      </c>
      <c r="L904" s="222">
        <v>4</v>
      </c>
      <c r="M904" s="222" t="s">
        <v>197</v>
      </c>
      <c r="N904" s="90" t="s">
        <v>197</v>
      </c>
      <c r="O904" s="222"/>
      <c r="Q904" s="208" t="str">
        <f t="shared" si="14"/>
        <v>FCAA (T)Other</v>
      </c>
      <c r="R904" s="204" t="s">
        <v>677</v>
      </c>
      <c r="S904" s="204" t="s">
        <v>343</v>
      </c>
      <c r="T904" s="205">
        <v>1.2895000000000001</v>
      </c>
      <c r="U904" s="205">
        <v>1.4375</v>
      </c>
    </row>
    <row r="905" spans="2:21" ht="12.75" customHeight="1" x14ac:dyDescent="0.3">
      <c r="B905" s="222" t="s">
        <v>677</v>
      </c>
      <c r="C905" s="222" t="s">
        <v>1177</v>
      </c>
      <c r="D905" s="222" t="s">
        <v>353</v>
      </c>
      <c r="E905" s="223">
        <v>14690</v>
      </c>
      <c r="F905" s="223">
        <v>367.25</v>
      </c>
      <c r="G905" s="224">
        <v>25</v>
      </c>
      <c r="H905" s="222">
        <v>25</v>
      </c>
      <c r="I905" s="222">
        <v>4</v>
      </c>
      <c r="J905" s="222">
        <v>1820</v>
      </c>
      <c r="K905" s="222" t="s">
        <v>106</v>
      </c>
      <c r="L905" s="222">
        <v>4</v>
      </c>
      <c r="M905" s="222" t="s">
        <v>197</v>
      </c>
      <c r="N905" s="90" t="s">
        <v>197</v>
      </c>
      <c r="O905" s="222"/>
      <c r="Q905" s="208" t="str">
        <f t="shared" si="14"/>
        <v>FCAA (T)Steel</v>
      </c>
      <c r="R905" s="204" t="s">
        <v>677</v>
      </c>
      <c r="S905" s="204" t="s">
        <v>353</v>
      </c>
      <c r="T905" s="205">
        <v>1.2896000000000001</v>
      </c>
      <c r="U905" s="205">
        <v>1.4375</v>
      </c>
    </row>
    <row r="906" spans="2:21" ht="12.75" customHeight="1" x14ac:dyDescent="0.3">
      <c r="B906" s="222" t="s">
        <v>682</v>
      </c>
      <c r="C906" s="222" t="s">
        <v>26</v>
      </c>
      <c r="D906" s="222" t="s">
        <v>345</v>
      </c>
      <c r="E906" s="223">
        <v>1</v>
      </c>
      <c r="F906" s="223">
        <v>1</v>
      </c>
      <c r="G906" s="224">
        <v>74</v>
      </c>
      <c r="H906" s="222">
        <v>29</v>
      </c>
      <c r="I906" s="222">
        <v>4</v>
      </c>
      <c r="J906" s="222">
        <v>1820</v>
      </c>
      <c r="K906" s="222" t="s">
        <v>404</v>
      </c>
      <c r="L906" s="222">
        <v>3</v>
      </c>
      <c r="M906" s="222" t="s">
        <v>197</v>
      </c>
      <c r="N906" s="90" t="s">
        <v>197</v>
      </c>
      <c r="O906" s="222"/>
      <c r="Q906" s="208" t="str">
        <f t="shared" si="14"/>
        <v>FDAA (L)Construction Materials</v>
      </c>
      <c r="R906" s="204" t="s">
        <v>682</v>
      </c>
      <c r="S906" s="204" t="s">
        <v>345</v>
      </c>
      <c r="T906" s="205">
        <v>3.0417999999999998</v>
      </c>
      <c r="U906" s="205">
        <v>4.1607000000000003</v>
      </c>
    </row>
    <row r="907" spans="2:21" ht="12.75" customHeight="1" x14ac:dyDescent="0.3">
      <c r="B907" s="222" t="s">
        <v>682</v>
      </c>
      <c r="C907" s="222" t="s">
        <v>26</v>
      </c>
      <c r="D907" s="222" t="s">
        <v>351</v>
      </c>
      <c r="E907" s="223">
        <v>1</v>
      </c>
      <c r="F907" s="223">
        <v>1</v>
      </c>
      <c r="G907" s="224">
        <v>57.686070686070686</v>
      </c>
      <c r="H907" s="222">
        <v>33</v>
      </c>
      <c r="I907" s="222">
        <v>4</v>
      </c>
      <c r="J907" s="222">
        <v>1820</v>
      </c>
      <c r="K907" s="222" t="s">
        <v>404</v>
      </c>
      <c r="L907" s="222">
        <v>3</v>
      </c>
      <c r="M907" s="222" t="s">
        <v>197</v>
      </c>
      <c r="N907" s="90" t="s">
        <v>197</v>
      </c>
      <c r="O907" s="222"/>
      <c r="Q907" s="208" t="str">
        <f t="shared" si="14"/>
        <v>FDAA (L)Domestic Intermodal</v>
      </c>
      <c r="R907" s="204" t="s">
        <v>682</v>
      </c>
      <c r="S907" s="204" t="s">
        <v>351</v>
      </c>
      <c r="T907" s="205">
        <v>3.0434000000000001</v>
      </c>
      <c r="U907" s="205">
        <v>3.6657000000000002</v>
      </c>
    </row>
    <row r="908" spans="2:21" ht="12.75" customHeight="1" x14ac:dyDescent="0.3">
      <c r="B908" s="222" t="s">
        <v>682</v>
      </c>
      <c r="C908" s="222" t="s">
        <v>26</v>
      </c>
      <c r="D908" s="222" t="s">
        <v>353</v>
      </c>
      <c r="E908" s="223">
        <v>1</v>
      </c>
      <c r="F908" s="223">
        <v>1</v>
      </c>
      <c r="G908" s="224">
        <v>73</v>
      </c>
      <c r="H908" s="222">
        <v>25</v>
      </c>
      <c r="I908" s="222">
        <v>4</v>
      </c>
      <c r="J908" s="222">
        <v>1820</v>
      </c>
      <c r="K908" s="222" t="s">
        <v>404</v>
      </c>
      <c r="L908" s="222">
        <v>3</v>
      </c>
      <c r="M908" s="222" t="s">
        <v>197</v>
      </c>
      <c r="N908" s="90" t="s">
        <v>197</v>
      </c>
      <c r="O908" s="222"/>
      <c r="Q908" s="208" t="str">
        <f t="shared" si="14"/>
        <v>FDAA (L)Steel</v>
      </c>
      <c r="R908" s="204" t="s">
        <v>682</v>
      </c>
      <c r="S908" s="204" t="s">
        <v>353</v>
      </c>
      <c r="T908" s="205">
        <v>3.0562999999999998</v>
      </c>
      <c r="U908" s="205">
        <v>4.0014000000000003</v>
      </c>
    </row>
    <row r="909" spans="2:21" ht="12.75" customHeight="1" x14ac:dyDescent="0.3">
      <c r="B909" s="222" t="s">
        <v>681</v>
      </c>
      <c r="C909" s="222" t="s">
        <v>1177</v>
      </c>
      <c r="D909" s="222" t="s">
        <v>345</v>
      </c>
      <c r="E909" s="223">
        <v>1</v>
      </c>
      <c r="F909" s="223">
        <v>1</v>
      </c>
      <c r="G909" s="224">
        <v>22</v>
      </c>
      <c r="H909" s="222">
        <v>29</v>
      </c>
      <c r="I909" s="222">
        <v>4</v>
      </c>
      <c r="J909" s="222">
        <v>1820</v>
      </c>
      <c r="K909" s="222" t="s">
        <v>403</v>
      </c>
      <c r="L909" s="222">
        <v>3</v>
      </c>
      <c r="M909" s="222" t="s">
        <v>197</v>
      </c>
      <c r="N909" s="90" t="s">
        <v>197</v>
      </c>
      <c r="O909" s="222"/>
      <c r="Q909" s="208" t="str">
        <f t="shared" si="14"/>
        <v>FDAA (T)Construction Materials</v>
      </c>
      <c r="R909" s="204" t="s">
        <v>681</v>
      </c>
      <c r="S909" s="204" t="s">
        <v>345</v>
      </c>
      <c r="T909" s="205">
        <v>1.4224000000000001</v>
      </c>
      <c r="U909" s="205">
        <v>1.694</v>
      </c>
    </row>
    <row r="910" spans="2:21" ht="12.75" customHeight="1" x14ac:dyDescent="0.3">
      <c r="B910" s="222" t="s">
        <v>681</v>
      </c>
      <c r="C910" s="222" t="s">
        <v>1177</v>
      </c>
      <c r="D910" s="222" t="s">
        <v>356</v>
      </c>
      <c r="E910" s="223">
        <v>1</v>
      </c>
      <c r="F910" s="223">
        <v>1</v>
      </c>
      <c r="G910" s="224">
        <v>22</v>
      </c>
      <c r="H910" s="222">
        <v>27</v>
      </c>
      <c r="I910" s="222">
        <v>4</v>
      </c>
      <c r="J910" s="222">
        <v>1820</v>
      </c>
      <c r="K910" s="222" t="s">
        <v>403</v>
      </c>
      <c r="L910" s="222">
        <v>3</v>
      </c>
      <c r="M910" s="222" t="s">
        <v>197</v>
      </c>
      <c r="N910" s="90" t="s">
        <v>197</v>
      </c>
      <c r="O910" s="222"/>
      <c r="Q910" s="208" t="str">
        <f t="shared" si="14"/>
        <v>FDAA (T)Enterprise</v>
      </c>
      <c r="R910" s="204" t="s">
        <v>681</v>
      </c>
      <c r="S910" s="204" t="s">
        <v>356</v>
      </c>
      <c r="T910" s="205">
        <v>1.4750000000000001</v>
      </c>
      <c r="U910" s="205">
        <v>1.6326000000000001</v>
      </c>
    </row>
    <row r="911" spans="2:21" ht="12.75" customHeight="1" x14ac:dyDescent="0.3">
      <c r="B911" s="222" t="s">
        <v>681</v>
      </c>
      <c r="C911" s="222" t="s">
        <v>1177</v>
      </c>
      <c r="D911" s="222" t="s">
        <v>343</v>
      </c>
      <c r="E911" s="223">
        <v>82</v>
      </c>
      <c r="F911" s="223">
        <v>1.804</v>
      </c>
      <c r="G911" s="224">
        <v>22</v>
      </c>
      <c r="H911" s="222">
        <v>25</v>
      </c>
      <c r="I911" s="222">
        <v>4</v>
      </c>
      <c r="J911" s="222">
        <v>1820</v>
      </c>
      <c r="K911" s="222" t="s">
        <v>403</v>
      </c>
      <c r="L911" s="222">
        <v>3</v>
      </c>
      <c r="M911" s="222" t="s">
        <v>197</v>
      </c>
      <c r="N911" s="90" t="s">
        <v>197</v>
      </c>
      <c r="O911" s="222"/>
      <c r="Q911" s="208" t="str">
        <f t="shared" si="14"/>
        <v>FDAA (T)Other</v>
      </c>
      <c r="R911" s="204" t="s">
        <v>681</v>
      </c>
      <c r="S911" s="204" t="s">
        <v>343</v>
      </c>
      <c r="T911" s="205">
        <v>1.3807</v>
      </c>
      <c r="U911" s="205">
        <v>1.5710999999999999</v>
      </c>
    </row>
    <row r="912" spans="2:21" ht="12.75" customHeight="1" x14ac:dyDescent="0.3">
      <c r="B912" s="222" t="s">
        <v>684</v>
      </c>
      <c r="C912" s="222" t="s">
        <v>26</v>
      </c>
      <c r="D912" s="222" t="s">
        <v>345</v>
      </c>
      <c r="E912" s="223">
        <v>1</v>
      </c>
      <c r="F912" s="223">
        <v>1</v>
      </c>
      <c r="G912" s="224">
        <v>56.077965746608704</v>
      </c>
      <c r="H912" s="222">
        <v>29</v>
      </c>
      <c r="I912" s="222">
        <v>4</v>
      </c>
      <c r="J912" s="222">
        <v>1450</v>
      </c>
      <c r="K912" s="222" t="s">
        <v>103</v>
      </c>
      <c r="L912" s="222">
        <v>5</v>
      </c>
      <c r="M912" s="222" t="s">
        <v>197</v>
      </c>
      <c r="N912" s="90" t="s">
        <v>197</v>
      </c>
      <c r="O912" s="222"/>
      <c r="Q912" s="208" t="str">
        <f t="shared" si="14"/>
        <v>FEAA (L)Construction Materials</v>
      </c>
      <c r="R912" s="204" t="s">
        <v>684</v>
      </c>
      <c r="S912" s="204" t="s">
        <v>345</v>
      </c>
      <c r="T912" s="205">
        <v>1.4346000000000001</v>
      </c>
      <c r="U912" s="205">
        <v>1.9951000000000001</v>
      </c>
    </row>
    <row r="913" spans="2:21" ht="12.75" customHeight="1" x14ac:dyDescent="0.3">
      <c r="B913" s="222" t="s">
        <v>684</v>
      </c>
      <c r="C913" s="222" t="s">
        <v>26</v>
      </c>
      <c r="D913" s="222" t="s">
        <v>351</v>
      </c>
      <c r="E913" s="223">
        <v>4080873</v>
      </c>
      <c r="F913" s="223">
        <v>198832.83600000001</v>
      </c>
      <c r="G913" s="224">
        <v>54.748663857210069</v>
      </c>
      <c r="H913" s="222">
        <v>33</v>
      </c>
      <c r="I913" s="222">
        <v>4</v>
      </c>
      <c r="J913" s="222">
        <v>1450</v>
      </c>
      <c r="K913" s="222" t="s">
        <v>103</v>
      </c>
      <c r="L913" s="222">
        <v>5</v>
      </c>
      <c r="M913" s="222" t="s">
        <v>197</v>
      </c>
      <c r="N913" s="90" t="s">
        <v>197</v>
      </c>
      <c r="O913" s="222"/>
      <c r="Q913" s="208" t="str">
        <f t="shared" si="14"/>
        <v>FEAA (L)Domestic Intermodal</v>
      </c>
      <c r="R913" s="204" t="s">
        <v>684</v>
      </c>
      <c r="S913" s="204" t="s">
        <v>351</v>
      </c>
      <c r="T913" s="205">
        <v>1.5845</v>
      </c>
      <c r="U913" s="205">
        <v>2.0110999999999999</v>
      </c>
    </row>
    <row r="914" spans="2:21" ht="12.75" customHeight="1" x14ac:dyDescent="0.3">
      <c r="B914" s="222" t="s">
        <v>683</v>
      </c>
      <c r="C914" s="222" t="s">
        <v>1177</v>
      </c>
      <c r="D914" s="222" t="s">
        <v>345</v>
      </c>
      <c r="E914" s="223">
        <v>332</v>
      </c>
      <c r="F914" s="223">
        <v>6.9720000000000004</v>
      </c>
      <c r="G914" s="224">
        <v>20.943417710431813</v>
      </c>
      <c r="H914" s="222">
        <v>29</v>
      </c>
      <c r="I914" s="222">
        <v>4</v>
      </c>
      <c r="J914" s="222">
        <v>1450</v>
      </c>
      <c r="K914" s="222" t="s">
        <v>104</v>
      </c>
      <c r="L914" s="222">
        <v>5</v>
      </c>
      <c r="M914" s="222" t="s">
        <v>197</v>
      </c>
      <c r="N914" s="90" t="s">
        <v>197</v>
      </c>
      <c r="O914" s="222"/>
      <c r="Q914" s="208" t="str">
        <f t="shared" si="14"/>
        <v>FEAA (T)Construction Materials</v>
      </c>
      <c r="R914" s="204" t="s">
        <v>683</v>
      </c>
      <c r="S914" s="204" t="s">
        <v>345</v>
      </c>
      <c r="T914" s="205">
        <v>1.0579000000000001</v>
      </c>
      <c r="U914" s="205">
        <v>1.2053</v>
      </c>
    </row>
    <row r="915" spans="2:21" ht="12.75" customHeight="1" x14ac:dyDescent="0.3">
      <c r="B915" s="222" t="s">
        <v>683</v>
      </c>
      <c r="C915" s="222" t="s">
        <v>1177</v>
      </c>
      <c r="D915" s="222" t="s">
        <v>351</v>
      </c>
      <c r="E915" s="223">
        <v>379369</v>
      </c>
      <c r="F915" s="223">
        <v>7966.5020000000004</v>
      </c>
      <c r="G915" s="224">
        <v>20.998471964313858</v>
      </c>
      <c r="H915" s="222">
        <v>33</v>
      </c>
      <c r="I915" s="222">
        <v>4</v>
      </c>
      <c r="J915" s="222">
        <v>1450</v>
      </c>
      <c r="K915" s="222" t="s">
        <v>104</v>
      </c>
      <c r="L915" s="222">
        <v>5</v>
      </c>
      <c r="M915" s="222" t="s">
        <v>197</v>
      </c>
      <c r="N915" s="90" t="s">
        <v>197</v>
      </c>
      <c r="O915" s="222"/>
      <c r="Q915" s="208" t="str">
        <f t="shared" si="14"/>
        <v>FEAA (T)Domestic Intermodal</v>
      </c>
      <c r="R915" s="204" t="s">
        <v>683</v>
      </c>
      <c r="S915" s="204" t="s">
        <v>351</v>
      </c>
      <c r="T915" s="205">
        <v>1.1275999999999999</v>
      </c>
      <c r="U915" s="205">
        <v>1.2882</v>
      </c>
    </row>
    <row r="916" spans="2:21" ht="12.75" customHeight="1" x14ac:dyDescent="0.3">
      <c r="B916" s="222" t="s">
        <v>686</v>
      </c>
      <c r="C916" s="222" t="s">
        <v>26</v>
      </c>
      <c r="D916" s="222" t="s">
        <v>345</v>
      </c>
      <c r="E916" s="223">
        <v>1</v>
      </c>
      <c r="F916" s="223">
        <v>1</v>
      </c>
      <c r="G916" s="224">
        <v>55.522879757615065</v>
      </c>
      <c r="H916" s="222">
        <v>29</v>
      </c>
      <c r="I916" s="222">
        <v>4</v>
      </c>
      <c r="J916" s="222">
        <v>1250</v>
      </c>
      <c r="K916" s="222" t="s">
        <v>103</v>
      </c>
      <c r="L916" s="222">
        <v>5</v>
      </c>
      <c r="M916" s="222" t="s">
        <v>197</v>
      </c>
      <c r="N916" s="90" t="s">
        <v>197</v>
      </c>
      <c r="O916" s="222"/>
      <c r="Q916" s="208" t="str">
        <f t="shared" si="14"/>
        <v>FEAB (L)Construction Materials</v>
      </c>
      <c r="R916" s="204" t="s">
        <v>686</v>
      </c>
      <c r="S916" s="204" t="s">
        <v>345</v>
      </c>
      <c r="T916" s="205">
        <v>1.3784000000000001</v>
      </c>
      <c r="U916" s="205">
        <v>1.9570000000000001</v>
      </c>
    </row>
    <row r="917" spans="2:21" ht="12.75" customHeight="1" x14ac:dyDescent="0.3">
      <c r="B917" s="222" t="s">
        <v>686</v>
      </c>
      <c r="C917" s="222" t="s">
        <v>26</v>
      </c>
      <c r="D917" s="222" t="s">
        <v>351</v>
      </c>
      <c r="E917" s="223">
        <v>33196424</v>
      </c>
      <c r="F917" s="223">
        <v>1582100.7986000001</v>
      </c>
      <c r="G917" s="224">
        <v>50.229381661714939</v>
      </c>
      <c r="H917" s="222">
        <v>33</v>
      </c>
      <c r="I917" s="222">
        <v>4</v>
      </c>
      <c r="J917" s="222">
        <v>1250</v>
      </c>
      <c r="K917" s="222" t="s">
        <v>103</v>
      </c>
      <c r="L917" s="222">
        <v>5</v>
      </c>
      <c r="M917" s="222" t="s">
        <v>197</v>
      </c>
      <c r="N917" s="90" t="s">
        <v>197</v>
      </c>
      <c r="O917" s="222"/>
      <c r="Q917" s="208" t="str">
        <f t="shared" si="14"/>
        <v>FEAB (L)Domestic Intermodal</v>
      </c>
      <c r="R917" s="204" t="s">
        <v>686</v>
      </c>
      <c r="S917" s="204" t="s">
        <v>351</v>
      </c>
      <c r="T917" s="205">
        <v>1.4835</v>
      </c>
      <c r="U917" s="205">
        <v>1.8352999999999999</v>
      </c>
    </row>
    <row r="918" spans="2:21" ht="12.75" customHeight="1" x14ac:dyDescent="0.3">
      <c r="B918" s="222" t="s">
        <v>686</v>
      </c>
      <c r="C918" s="222" t="s">
        <v>26</v>
      </c>
      <c r="D918" s="222" t="s">
        <v>371</v>
      </c>
      <c r="E918" s="223">
        <v>1</v>
      </c>
      <c r="F918" s="223">
        <v>1</v>
      </c>
      <c r="G918" s="224">
        <v>52.41</v>
      </c>
      <c r="H918" s="222">
        <v>24</v>
      </c>
      <c r="I918" s="222">
        <v>4</v>
      </c>
      <c r="J918" s="222">
        <v>1250</v>
      </c>
      <c r="K918" s="222" t="s">
        <v>1180</v>
      </c>
      <c r="L918" s="222">
        <v>5</v>
      </c>
      <c r="M918" s="222" t="s">
        <v>197</v>
      </c>
      <c r="N918" s="90" t="s">
        <v>197</v>
      </c>
      <c r="O918" s="222"/>
      <c r="Q918" s="208" t="str">
        <f t="shared" si="14"/>
        <v>FEAB (L)Domestic Waste</v>
      </c>
      <c r="R918" s="204" t="s">
        <v>686</v>
      </c>
      <c r="S918" s="204" t="s">
        <v>371</v>
      </c>
      <c r="T918" s="205">
        <v>1.4581999999999999</v>
      </c>
      <c r="U918" s="205">
        <v>1.7881</v>
      </c>
    </row>
    <row r="919" spans="2:21" ht="12.75" customHeight="1" x14ac:dyDescent="0.3">
      <c r="B919" s="222" t="s">
        <v>686</v>
      </c>
      <c r="C919" s="222" t="s">
        <v>26</v>
      </c>
      <c r="D919" s="222" t="s">
        <v>367</v>
      </c>
      <c r="E919" s="223">
        <v>1</v>
      </c>
      <c r="F919" s="223">
        <v>1</v>
      </c>
      <c r="G919" s="224">
        <v>34</v>
      </c>
      <c r="H919" s="222">
        <v>31</v>
      </c>
      <c r="I919" s="222">
        <v>4</v>
      </c>
      <c r="J919" s="222">
        <v>1250</v>
      </c>
      <c r="K919" s="222" t="s">
        <v>103</v>
      </c>
      <c r="L919" s="222">
        <v>5</v>
      </c>
      <c r="M919" s="222" t="s">
        <v>197</v>
      </c>
      <c r="N919" s="90" t="s">
        <v>197</v>
      </c>
      <c r="O919" s="222"/>
      <c r="Q919" s="208" t="str">
        <f t="shared" si="14"/>
        <v>FEAB (L)European Automotive</v>
      </c>
      <c r="R919" s="204" t="s">
        <v>686</v>
      </c>
      <c r="S919" s="204" t="s">
        <v>367</v>
      </c>
      <c r="T919" s="205">
        <v>1.3864000000000001</v>
      </c>
      <c r="U919" s="205">
        <v>1.4944</v>
      </c>
    </row>
    <row r="920" spans="2:21" ht="12.75" customHeight="1" x14ac:dyDescent="0.3">
      <c r="B920" s="222" t="s">
        <v>686</v>
      </c>
      <c r="C920" s="222" t="s">
        <v>26</v>
      </c>
      <c r="D920" s="222" t="s">
        <v>368</v>
      </c>
      <c r="E920" s="223">
        <v>1</v>
      </c>
      <c r="F920" s="223">
        <v>1</v>
      </c>
      <c r="G920" s="224">
        <v>52.163663663663662</v>
      </c>
      <c r="H920" s="222">
        <v>38</v>
      </c>
      <c r="I920" s="222">
        <v>4</v>
      </c>
      <c r="J920" s="222">
        <v>1250</v>
      </c>
      <c r="K920" s="222" t="s">
        <v>103</v>
      </c>
      <c r="L920" s="222">
        <v>5</v>
      </c>
      <c r="M920" s="222" t="s">
        <v>197</v>
      </c>
      <c r="N920" s="90" t="s">
        <v>197</v>
      </c>
      <c r="O920" s="222"/>
      <c r="Q920" s="208" t="str">
        <f t="shared" si="14"/>
        <v>FEAB (L)European Intermodal</v>
      </c>
      <c r="R920" s="204" t="s">
        <v>686</v>
      </c>
      <c r="S920" s="204" t="s">
        <v>368</v>
      </c>
      <c r="T920" s="205">
        <v>1.5364</v>
      </c>
      <c r="U920" s="205">
        <v>1.9643999999999999</v>
      </c>
    </row>
    <row r="921" spans="2:21" ht="12.75" customHeight="1" x14ac:dyDescent="0.3">
      <c r="B921" s="222" t="s">
        <v>685</v>
      </c>
      <c r="C921" s="222" t="s">
        <v>1177</v>
      </c>
      <c r="D921" s="222" t="s">
        <v>345</v>
      </c>
      <c r="E921" s="223">
        <v>922</v>
      </c>
      <c r="F921" s="223">
        <v>18.440000000000001</v>
      </c>
      <c r="G921" s="224">
        <v>20.132592104942336</v>
      </c>
      <c r="H921" s="222">
        <v>29</v>
      </c>
      <c r="I921" s="222">
        <v>4</v>
      </c>
      <c r="J921" s="222">
        <v>1250</v>
      </c>
      <c r="K921" s="222" t="s">
        <v>104</v>
      </c>
      <c r="L921" s="222">
        <v>5</v>
      </c>
      <c r="M921" s="222" t="s">
        <v>197</v>
      </c>
      <c r="N921" s="90" t="s">
        <v>197</v>
      </c>
      <c r="O921" s="222"/>
      <c r="Q921" s="208" t="str">
        <f t="shared" si="14"/>
        <v>FEAB (T)Construction Materials</v>
      </c>
      <c r="R921" s="204" t="s">
        <v>685</v>
      </c>
      <c r="S921" s="204" t="s">
        <v>345</v>
      </c>
      <c r="T921" s="205">
        <v>1.0522</v>
      </c>
      <c r="U921" s="205">
        <v>1.1603000000000001</v>
      </c>
    </row>
    <row r="922" spans="2:21" ht="12.75" customHeight="1" x14ac:dyDescent="0.3">
      <c r="B922" s="222" t="s">
        <v>685</v>
      </c>
      <c r="C922" s="222" t="s">
        <v>1177</v>
      </c>
      <c r="D922" s="222" t="s">
        <v>355</v>
      </c>
      <c r="E922" s="223">
        <v>1</v>
      </c>
      <c r="F922" s="223">
        <v>1</v>
      </c>
      <c r="G922" s="224">
        <v>20</v>
      </c>
      <c r="H922" s="222">
        <v>25</v>
      </c>
      <c r="I922" s="222">
        <v>4</v>
      </c>
      <c r="J922" s="222">
        <v>1250</v>
      </c>
      <c r="K922" s="222" t="s">
        <v>104</v>
      </c>
      <c r="L922" s="222">
        <v>5</v>
      </c>
      <c r="M922" s="222" t="s">
        <v>197</v>
      </c>
      <c r="N922" s="90" t="s">
        <v>197</v>
      </c>
      <c r="O922" s="222"/>
      <c r="Q922" s="208" t="str">
        <f t="shared" si="14"/>
        <v>FEAB (T)Domestic Automotive</v>
      </c>
      <c r="R922" s="204" t="s">
        <v>685</v>
      </c>
      <c r="S922" s="204" t="s">
        <v>355</v>
      </c>
      <c r="T922" s="205">
        <v>1.0714999999999999</v>
      </c>
      <c r="U922" s="205">
        <v>1.0942000000000001</v>
      </c>
    </row>
    <row r="923" spans="2:21" ht="12.75" customHeight="1" x14ac:dyDescent="0.3">
      <c r="B923" s="222" t="s">
        <v>685</v>
      </c>
      <c r="C923" s="222" t="s">
        <v>1177</v>
      </c>
      <c r="D923" s="222" t="s">
        <v>351</v>
      </c>
      <c r="E923" s="223">
        <v>6683758</v>
      </c>
      <c r="F923" s="223">
        <v>133675.16</v>
      </c>
      <c r="G923" s="224">
        <v>20</v>
      </c>
      <c r="H923" s="222">
        <v>33</v>
      </c>
      <c r="I923" s="222">
        <v>4</v>
      </c>
      <c r="J923" s="222">
        <v>1250</v>
      </c>
      <c r="K923" s="222" t="s">
        <v>104</v>
      </c>
      <c r="L923" s="222">
        <v>5</v>
      </c>
      <c r="M923" s="222" t="s">
        <v>197</v>
      </c>
      <c r="N923" s="90" t="s">
        <v>197</v>
      </c>
      <c r="O923" s="222"/>
      <c r="Q923" s="208" t="str">
        <f t="shared" si="14"/>
        <v>FEAB (T)Domestic Intermodal</v>
      </c>
      <c r="R923" s="204" t="s">
        <v>685</v>
      </c>
      <c r="S923" s="204" t="s">
        <v>351</v>
      </c>
      <c r="T923" s="205">
        <v>1.1169</v>
      </c>
      <c r="U923" s="205">
        <v>1.2279</v>
      </c>
    </row>
    <row r="924" spans="2:21" ht="12.75" customHeight="1" x14ac:dyDescent="0.3">
      <c r="B924" s="222" t="s">
        <v>685</v>
      </c>
      <c r="C924" s="222" t="s">
        <v>1177</v>
      </c>
      <c r="D924" s="222" t="s">
        <v>371</v>
      </c>
      <c r="E924" s="223">
        <v>242</v>
      </c>
      <c r="F924" s="223">
        <v>4.84</v>
      </c>
      <c r="G924" s="224">
        <v>20</v>
      </c>
      <c r="H924" s="222">
        <v>24</v>
      </c>
      <c r="I924" s="222">
        <v>4</v>
      </c>
      <c r="J924" s="222">
        <v>1250</v>
      </c>
      <c r="K924" s="222" t="s">
        <v>104</v>
      </c>
      <c r="L924" s="222">
        <v>5</v>
      </c>
      <c r="M924" s="222" t="s">
        <v>197</v>
      </c>
      <c r="N924" s="90" t="s">
        <v>197</v>
      </c>
      <c r="O924" s="222"/>
      <c r="Q924" s="208" t="str">
        <f t="shared" si="14"/>
        <v>FEAB (T)Domestic Waste</v>
      </c>
      <c r="R924" s="204" t="s">
        <v>685</v>
      </c>
      <c r="S924" s="204" t="s">
        <v>371</v>
      </c>
      <c r="T924" s="205">
        <v>1.0861000000000001</v>
      </c>
      <c r="U924" s="205">
        <v>1.0775999999999999</v>
      </c>
    </row>
    <row r="925" spans="2:21" ht="12.75" customHeight="1" x14ac:dyDescent="0.3">
      <c r="B925" s="222" t="s">
        <v>685</v>
      </c>
      <c r="C925" s="222" t="s">
        <v>1177</v>
      </c>
      <c r="D925" s="222" t="s">
        <v>356</v>
      </c>
      <c r="E925" s="223">
        <v>1</v>
      </c>
      <c r="F925" s="223">
        <v>1</v>
      </c>
      <c r="G925" s="224">
        <v>20</v>
      </c>
      <c r="H925" s="222">
        <v>27</v>
      </c>
      <c r="I925" s="222">
        <v>4</v>
      </c>
      <c r="J925" s="222">
        <v>1250</v>
      </c>
      <c r="K925" s="222" t="s">
        <v>104</v>
      </c>
      <c r="L925" s="222">
        <v>5</v>
      </c>
      <c r="M925" s="222" t="s">
        <v>197</v>
      </c>
      <c r="N925" s="90" t="s">
        <v>197</v>
      </c>
      <c r="O925" s="222"/>
      <c r="Q925" s="208" t="str">
        <f t="shared" si="14"/>
        <v>FEAB (T)Enterprise</v>
      </c>
      <c r="R925" s="204" t="s">
        <v>685</v>
      </c>
      <c r="S925" s="204" t="s">
        <v>356</v>
      </c>
      <c r="T925" s="205">
        <v>1.103</v>
      </c>
      <c r="U925" s="205">
        <v>1.1275999999999999</v>
      </c>
    </row>
    <row r="926" spans="2:21" ht="12.75" customHeight="1" x14ac:dyDescent="0.3">
      <c r="B926" s="222" t="s">
        <v>685</v>
      </c>
      <c r="C926" s="222" t="s">
        <v>1177</v>
      </c>
      <c r="D926" s="222" t="s">
        <v>367</v>
      </c>
      <c r="E926" s="223">
        <v>1</v>
      </c>
      <c r="F926" s="223">
        <v>1</v>
      </c>
      <c r="G926" s="224">
        <v>20</v>
      </c>
      <c r="H926" s="222">
        <v>31</v>
      </c>
      <c r="I926" s="222">
        <v>4</v>
      </c>
      <c r="J926" s="222">
        <v>1250</v>
      </c>
      <c r="K926" s="222" t="s">
        <v>104</v>
      </c>
      <c r="L926" s="222">
        <v>5</v>
      </c>
      <c r="M926" s="222" t="s">
        <v>197</v>
      </c>
      <c r="N926" s="90" t="s">
        <v>197</v>
      </c>
      <c r="O926" s="222"/>
      <c r="Q926" s="208" t="str">
        <f t="shared" si="14"/>
        <v>FEAB (T)European Automotive</v>
      </c>
      <c r="R926" s="204" t="s">
        <v>685</v>
      </c>
      <c r="S926" s="204" t="s">
        <v>367</v>
      </c>
      <c r="T926" s="205">
        <v>1.1054999999999999</v>
      </c>
      <c r="U926" s="205">
        <v>1.1944999999999999</v>
      </c>
    </row>
    <row r="927" spans="2:21" ht="12.75" customHeight="1" x14ac:dyDescent="0.3">
      <c r="B927" s="222" t="s">
        <v>685</v>
      </c>
      <c r="C927" s="222" t="s">
        <v>1177</v>
      </c>
      <c r="D927" s="222" t="s">
        <v>348</v>
      </c>
      <c r="E927" s="223">
        <v>1868</v>
      </c>
      <c r="F927" s="223">
        <v>37.36</v>
      </c>
      <c r="G927" s="224">
        <v>20</v>
      </c>
      <c r="H927" s="222">
        <v>18</v>
      </c>
      <c r="I927" s="222">
        <v>4</v>
      </c>
      <c r="J927" s="222">
        <v>1250</v>
      </c>
      <c r="K927" s="222" t="s">
        <v>104</v>
      </c>
      <c r="L927" s="222">
        <v>5</v>
      </c>
      <c r="M927" s="222" t="s">
        <v>197</v>
      </c>
      <c r="N927" s="90" t="s">
        <v>197</v>
      </c>
      <c r="O927" s="222"/>
      <c r="Q927" s="208" t="str">
        <f t="shared" si="14"/>
        <v>FEAB (T)Industrial Minerals</v>
      </c>
      <c r="R927" s="204" t="s">
        <v>685</v>
      </c>
      <c r="S927" s="204" t="s">
        <v>348</v>
      </c>
      <c r="T927" s="205">
        <v>0.99039999999999995</v>
      </c>
      <c r="U927" s="205">
        <v>0.97760000000000002</v>
      </c>
    </row>
    <row r="928" spans="2:21" ht="12.75" customHeight="1" x14ac:dyDescent="0.3">
      <c r="B928" s="222" t="s">
        <v>685</v>
      </c>
      <c r="C928" s="222" t="s">
        <v>1177</v>
      </c>
      <c r="D928" s="222" t="s">
        <v>343</v>
      </c>
      <c r="E928" s="223">
        <v>2140</v>
      </c>
      <c r="F928" s="223">
        <v>42.800000000000004</v>
      </c>
      <c r="G928" s="224">
        <v>20</v>
      </c>
      <c r="H928" s="222">
        <v>25</v>
      </c>
      <c r="I928" s="222">
        <v>4</v>
      </c>
      <c r="J928" s="222">
        <v>1250</v>
      </c>
      <c r="K928" s="222" t="s">
        <v>104</v>
      </c>
      <c r="L928" s="222">
        <v>5</v>
      </c>
      <c r="M928" s="222" t="s">
        <v>197</v>
      </c>
      <c r="N928" s="90" t="s">
        <v>197</v>
      </c>
      <c r="O928" s="222"/>
      <c r="Q928" s="208" t="str">
        <f t="shared" si="14"/>
        <v>FEAB (T)Other</v>
      </c>
      <c r="R928" s="204" t="s">
        <v>685</v>
      </c>
      <c r="S928" s="204" t="s">
        <v>343</v>
      </c>
      <c r="T928" s="205">
        <v>1.0299</v>
      </c>
      <c r="U928" s="205">
        <v>1.0942000000000001</v>
      </c>
    </row>
    <row r="929" spans="2:21" ht="12.75" customHeight="1" x14ac:dyDescent="0.3">
      <c r="B929" s="222" t="s">
        <v>688</v>
      </c>
      <c r="C929" s="222" t="s">
        <v>26</v>
      </c>
      <c r="D929" s="222" t="s">
        <v>345</v>
      </c>
      <c r="E929" s="223">
        <v>1</v>
      </c>
      <c r="F929" s="223">
        <v>1</v>
      </c>
      <c r="G929" s="224">
        <v>56.168003674131064</v>
      </c>
      <c r="H929" s="222">
        <v>29</v>
      </c>
      <c r="I929" s="222">
        <v>4</v>
      </c>
      <c r="J929" s="222">
        <v>1450</v>
      </c>
      <c r="K929" s="222" t="s">
        <v>103</v>
      </c>
      <c r="L929" s="222">
        <v>5</v>
      </c>
      <c r="M929" s="222" t="s">
        <v>197</v>
      </c>
      <c r="N929" s="90" t="s">
        <v>197</v>
      </c>
      <c r="O929" s="222"/>
      <c r="Q929" s="208" t="str">
        <f t="shared" si="14"/>
        <v>FEAC (L)Construction Materials</v>
      </c>
      <c r="R929" s="204" t="s">
        <v>688</v>
      </c>
      <c r="S929" s="204" t="s">
        <v>345</v>
      </c>
      <c r="T929" s="205">
        <v>1.4351</v>
      </c>
      <c r="U929" s="205">
        <v>1.9984</v>
      </c>
    </row>
    <row r="930" spans="2:21" ht="12.75" customHeight="1" x14ac:dyDescent="0.3">
      <c r="B930" s="222" t="s">
        <v>688</v>
      </c>
      <c r="C930" s="222" t="s">
        <v>26</v>
      </c>
      <c r="D930" s="222" t="s">
        <v>351</v>
      </c>
      <c r="E930" s="223">
        <v>5059590</v>
      </c>
      <c r="F930" s="223">
        <v>249316.03099999999</v>
      </c>
      <c r="G930" s="224">
        <v>54.350879509230111</v>
      </c>
      <c r="H930" s="222">
        <v>33</v>
      </c>
      <c r="I930" s="222">
        <v>4</v>
      </c>
      <c r="J930" s="222">
        <v>1450</v>
      </c>
      <c r="K930" s="222" t="s">
        <v>103</v>
      </c>
      <c r="L930" s="222">
        <v>5</v>
      </c>
      <c r="M930" s="222" t="s">
        <v>197</v>
      </c>
      <c r="N930" s="90" t="s">
        <v>197</v>
      </c>
      <c r="O930" s="222"/>
      <c r="Q930" s="208" t="str">
        <f t="shared" si="14"/>
        <v>FEAC (L)Domestic Intermodal</v>
      </c>
      <c r="R930" s="204" t="s">
        <v>688</v>
      </c>
      <c r="S930" s="204" t="s">
        <v>351</v>
      </c>
      <c r="T930" s="205">
        <v>1.5829</v>
      </c>
      <c r="U930" s="205">
        <v>1.9970000000000001</v>
      </c>
    </row>
    <row r="931" spans="2:21" ht="12.75" customHeight="1" x14ac:dyDescent="0.3">
      <c r="B931" s="222" t="s">
        <v>687</v>
      </c>
      <c r="C931" s="222" t="s">
        <v>1177</v>
      </c>
      <c r="D931" s="222" t="s">
        <v>345</v>
      </c>
      <c r="E931" s="223">
        <v>1316</v>
      </c>
      <c r="F931" s="223">
        <v>27.636000000000003</v>
      </c>
      <c r="G931" s="224">
        <v>21</v>
      </c>
      <c r="H931" s="222">
        <v>29</v>
      </c>
      <c r="I931" s="222">
        <v>4</v>
      </c>
      <c r="J931" s="222">
        <v>1450</v>
      </c>
      <c r="K931" s="222" t="s">
        <v>104</v>
      </c>
      <c r="L931" s="222">
        <v>5</v>
      </c>
      <c r="M931" s="222" t="s">
        <v>197</v>
      </c>
      <c r="N931" s="90" t="s">
        <v>197</v>
      </c>
      <c r="O931" s="222"/>
      <c r="Q931" s="208" t="str">
        <f t="shared" si="14"/>
        <v>FEAC (T)Construction Materials</v>
      </c>
      <c r="R931" s="204" t="s">
        <v>687</v>
      </c>
      <c r="S931" s="204" t="s">
        <v>345</v>
      </c>
      <c r="T931" s="205">
        <v>1.0667</v>
      </c>
      <c r="U931" s="205">
        <v>1.2050000000000001</v>
      </c>
    </row>
    <row r="932" spans="2:21" ht="12.75" customHeight="1" x14ac:dyDescent="0.3">
      <c r="B932" s="222" t="s">
        <v>687</v>
      </c>
      <c r="C932" s="222" t="s">
        <v>1177</v>
      </c>
      <c r="D932" s="222" t="s">
        <v>351</v>
      </c>
      <c r="E932" s="223">
        <v>421220</v>
      </c>
      <c r="F932" s="223">
        <v>8845.6200000000008</v>
      </c>
      <c r="G932" s="224">
        <v>21</v>
      </c>
      <c r="H932" s="222">
        <v>33</v>
      </c>
      <c r="I932" s="222">
        <v>4</v>
      </c>
      <c r="J932" s="222">
        <v>1450</v>
      </c>
      <c r="K932" s="222" t="s">
        <v>104</v>
      </c>
      <c r="L932" s="222">
        <v>5</v>
      </c>
      <c r="M932" s="222" t="s">
        <v>197</v>
      </c>
      <c r="N932" s="90" t="s">
        <v>197</v>
      </c>
      <c r="O932" s="222"/>
      <c r="Q932" s="208" t="str">
        <f t="shared" si="14"/>
        <v>FEAC (T)Domestic Intermodal</v>
      </c>
      <c r="R932" s="204" t="s">
        <v>687</v>
      </c>
      <c r="S932" s="204" t="s">
        <v>351</v>
      </c>
      <c r="T932" s="205">
        <v>1.1373</v>
      </c>
      <c r="U932" s="205">
        <v>1.2882</v>
      </c>
    </row>
    <row r="933" spans="2:21" ht="12.75" customHeight="1" x14ac:dyDescent="0.3">
      <c r="B933" s="222" t="s">
        <v>690</v>
      </c>
      <c r="C933" s="222" t="s">
        <v>26</v>
      </c>
      <c r="D933" s="222" t="s">
        <v>345</v>
      </c>
      <c r="E933" s="223">
        <v>1</v>
      </c>
      <c r="F933" s="223">
        <v>1</v>
      </c>
      <c r="G933" s="224">
        <v>83</v>
      </c>
      <c r="H933" s="222">
        <v>29</v>
      </c>
      <c r="I933" s="222">
        <v>4</v>
      </c>
      <c r="J933" s="222">
        <v>1450</v>
      </c>
      <c r="K933" s="222" t="s">
        <v>103</v>
      </c>
      <c r="L933" s="222">
        <v>5</v>
      </c>
      <c r="M933" s="222" t="s">
        <v>197</v>
      </c>
      <c r="N933" s="90" t="s">
        <v>197</v>
      </c>
      <c r="O933" s="222"/>
      <c r="Q933" s="208" t="str">
        <f t="shared" si="14"/>
        <v>FEAD (L)Construction Materials</v>
      </c>
      <c r="R933" s="204" t="s">
        <v>690</v>
      </c>
      <c r="S933" s="204" t="s">
        <v>345</v>
      </c>
      <c r="T933" s="205">
        <v>1.9306000000000001</v>
      </c>
      <c r="U933" s="205">
        <v>3.5367000000000002</v>
      </c>
    </row>
    <row r="934" spans="2:21" ht="12.75" customHeight="1" x14ac:dyDescent="0.3">
      <c r="B934" s="222" t="s">
        <v>690</v>
      </c>
      <c r="C934" s="222" t="s">
        <v>26</v>
      </c>
      <c r="D934" s="222" t="s">
        <v>351</v>
      </c>
      <c r="E934" s="223">
        <v>1</v>
      </c>
      <c r="F934" s="223">
        <v>1</v>
      </c>
      <c r="G934" s="224">
        <v>39</v>
      </c>
      <c r="H934" s="222">
        <v>33</v>
      </c>
      <c r="I934" s="222">
        <v>4</v>
      </c>
      <c r="J934" s="222">
        <v>1450</v>
      </c>
      <c r="K934" s="222" t="s">
        <v>103</v>
      </c>
      <c r="L934" s="222">
        <v>5</v>
      </c>
      <c r="M934" s="222" t="s">
        <v>197</v>
      </c>
      <c r="N934" s="90" t="s">
        <v>197</v>
      </c>
      <c r="O934" s="222"/>
      <c r="Q934" s="208" t="str">
        <f t="shared" si="14"/>
        <v>FEAD (L)Domestic Intermodal</v>
      </c>
      <c r="R934" s="204" t="s">
        <v>690</v>
      </c>
      <c r="S934" s="204" t="s">
        <v>351</v>
      </c>
      <c r="T934" s="205">
        <v>1.4253</v>
      </c>
      <c r="U934" s="205">
        <v>1.6141000000000001</v>
      </c>
    </row>
    <row r="935" spans="2:21" ht="12.75" customHeight="1" x14ac:dyDescent="0.3">
      <c r="B935" s="222" t="s">
        <v>689</v>
      </c>
      <c r="C935" s="222" t="s">
        <v>1177</v>
      </c>
      <c r="D935" s="222" t="s">
        <v>345</v>
      </c>
      <c r="E935" s="223">
        <v>1</v>
      </c>
      <c r="F935" s="223">
        <v>1</v>
      </c>
      <c r="G935" s="224">
        <v>20.164510166358596</v>
      </c>
      <c r="H935" s="222">
        <v>29</v>
      </c>
      <c r="I935" s="222">
        <v>4</v>
      </c>
      <c r="J935" s="222">
        <v>1450</v>
      </c>
      <c r="K935" s="222" t="s">
        <v>104</v>
      </c>
      <c r="L935" s="222">
        <v>5</v>
      </c>
      <c r="M935" s="222" t="s">
        <v>197</v>
      </c>
      <c r="N935" s="90" t="s">
        <v>197</v>
      </c>
      <c r="O935" s="222"/>
      <c r="Q935" s="208" t="str">
        <f t="shared" si="14"/>
        <v>FEAD (T)Construction Materials</v>
      </c>
      <c r="R935" s="204" t="s">
        <v>689</v>
      </c>
      <c r="S935" s="204" t="s">
        <v>345</v>
      </c>
      <c r="T935" s="205">
        <v>1.0691999999999999</v>
      </c>
      <c r="U935" s="205">
        <v>1.2103999999999999</v>
      </c>
    </row>
    <row r="936" spans="2:21" ht="12.75" customHeight="1" x14ac:dyDescent="0.3">
      <c r="B936" s="222" t="s">
        <v>692</v>
      </c>
      <c r="C936" s="222" t="s">
        <v>26</v>
      </c>
      <c r="D936" s="222" t="s">
        <v>345</v>
      </c>
      <c r="E936" s="223">
        <v>1</v>
      </c>
      <c r="F936" s="223">
        <v>1</v>
      </c>
      <c r="G936" s="224">
        <v>52.21408378308918</v>
      </c>
      <c r="H936" s="222">
        <v>29</v>
      </c>
      <c r="I936" s="222">
        <v>4</v>
      </c>
      <c r="J936" s="222">
        <v>1450</v>
      </c>
      <c r="K936" s="222" t="s">
        <v>103</v>
      </c>
      <c r="L936" s="222">
        <v>5</v>
      </c>
      <c r="M936" s="222" t="s">
        <v>197</v>
      </c>
      <c r="N936" s="90" t="s">
        <v>197</v>
      </c>
      <c r="O936" s="222"/>
      <c r="Q936" s="208" t="str">
        <f t="shared" si="14"/>
        <v>FEAE (L)Construction Materials</v>
      </c>
      <c r="R936" s="204" t="s">
        <v>692</v>
      </c>
      <c r="S936" s="204" t="s">
        <v>345</v>
      </c>
      <c r="T936" s="205">
        <v>1.3852</v>
      </c>
      <c r="U936" s="205">
        <v>1.8645</v>
      </c>
    </row>
    <row r="937" spans="2:21" ht="12.75" customHeight="1" x14ac:dyDescent="0.3">
      <c r="B937" s="222" t="s">
        <v>692</v>
      </c>
      <c r="C937" s="222" t="s">
        <v>26</v>
      </c>
      <c r="D937" s="222" t="s">
        <v>351</v>
      </c>
      <c r="E937" s="223">
        <v>3816926</v>
      </c>
      <c r="F937" s="223">
        <v>183832.28700000001</v>
      </c>
      <c r="G937" s="224">
        <v>51.91973786251755</v>
      </c>
      <c r="H937" s="222">
        <v>33</v>
      </c>
      <c r="I937" s="222">
        <v>4</v>
      </c>
      <c r="J937" s="222">
        <v>1450</v>
      </c>
      <c r="K937" s="222" t="s">
        <v>103</v>
      </c>
      <c r="L937" s="222">
        <v>5</v>
      </c>
      <c r="M937" s="222" t="s">
        <v>197</v>
      </c>
      <c r="N937" s="90" t="s">
        <v>197</v>
      </c>
      <c r="O937" s="222"/>
      <c r="Q937" s="208" t="str">
        <f t="shared" si="14"/>
        <v>FEAE (L)Domestic Intermodal</v>
      </c>
      <c r="R937" s="204" t="s">
        <v>692</v>
      </c>
      <c r="S937" s="204" t="s">
        <v>351</v>
      </c>
      <c r="T937" s="205">
        <v>1.6296999999999999</v>
      </c>
      <c r="U937" s="205">
        <v>1.9154</v>
      </c>
    </row>
    <row r="938" spans="2:21" ht="12.75" customHeight="1" x14ac:dyDescent="0.3">
      <c r="B938" s="222" t="s">
        <v>692</v>
      </c>
      <c r="C938" s="222" t="s">
        <v>26</v>
      </c>
      <c r="D938" s="222" t="s">
        <v>371</v>
      </c>
      <c r="E938" s="223">
        <v>1</v>
      </c>
      <c r="F938" s="223">
        <v>1</v>
      </c>
      <c r="G938" s="224">
        <v>53.701657816694848</v>
      </c>
      <c r="H938" s="222">
        <v>24</v>
      </c>
      <c r="I938" s="222">
        <v>4</v>
      </c>
      <c r="J938" s="222">
        <v>1450</v>
      </c>
      <c r="K938" s="222" t="s">
        <v>103</v>
      </c>
      <c r="L938" s="222">
        <v>5</v>
      </c>
      <c r="M938" s="222" t="s">
        <v>197</v>
      </c>
      <c r="N938" s="90" t="s">
        <v>197</v>
      </c>
      <c r="O938" s="222"/>
      <c r="Q938" s="208" t="str">
        <f t="shared" si="14"/>
        <v>FEAE (L)Domestic Waste</v>
      </c>
      <c r="R938" s="204" t="s">
        <v>692</v>
      </c>
      <c r="S938" s="204" t="s">
        <v>371</v>
      </c>
      <c r="T938" s="205">
        <v>1.4338</v>
      </c>
      <c r="U938" s="205">
        <v>1.8382000000000001</v>
      </c>
    </row>
    <row r="939" spans="2:21" ht="12.75" customHeight="1" x14ac:dyDescent="0.3">
      <c r="B939" s="222" t="s">
        <v>691</v>
      </c>
      <c r="C939" s="222" t="s">
        <v>1177</v>
      </c>
      <c r="D939" s="222" t="s">
        <v>345</v>
      </c>
      <c r="E939" s="223">
        <v>94</v>
      </c>
      <c r="F939" s="223">
        <v>1.9740000000000002</v>
      </c>
      <c r="G939" s="224">
        <v>21</v>
      </c>
      <c r="H939" s="222">
        <v>29</v>
      </c>
      <c r="I939" s="222">
        <v>4</v>
      </c>
      <c r="J939" s="222">
        <v>1450</v>
      </c>
      <c r="K939" s="222" t="s">
        <v>104</v>
      </c>
      <c r="L939" s="222">
        <v>5</v>
      </c>
      <c r="M939" s="222" t="s">
        <v>197</v>
      </c>
      <c r="N939" s="90" t="s">
        <v>197</v>
      </c>
      <c r="O939" s="222"/>
      <c r="Q939" s="208" t="str">
        <f t="shared" si="14"/>
        <v>FEAE (T)Construction Materials</v>
      </c>
      <c r="R939" s="204" t="s">
        <v>691</v>
      </c>
      <c r="S939" s="204" t="s">
        <v>345</v>
      </c>
      <c r="T939" s="205">
        <v>1.0578000000000001</v>
      </c>
      <c r="U939" s="205">
        <v>1.2050000000000001</v>
      </c>
    </row>
    <row r="940" spans="2:21" ht="12.75" customHeight="1" x14ac:dyDescent="0.3">
      <c r="B940" s="222" t="s">
        <v>691</v>
      </c>
      <c r="C940" s="222" t="s">
        <v>1177</v>
      </c>
      <c r="D940" s="222" t="s">
        <v>351</v>
      </c>
      <c r="E940" s="223">
        <v>790539</v>
      </c>
      <c r="F940" s="223">
        <v>16601.205000000002</v>
      </c>
      <c r="G940" s="224">
        <v>20.999936841720363</v>
      </c>
      <c r="H940" s="222">
        <v>33</v>
      </c>
      <c r="I940" s="222">
        <v>4</v>
      </c>
      <c r="J940" s="222">
        <v>1450</v>
      </c>
      <c r="K940" s="222" t="s">
        <v>104</v>
      </c>
      <c r="L940" s="222">
        <v>5</v>
      </c>
      <c r="M940" s="222" t="s">
        <v>197</v>
      </c>
      <c r="N940" s="90" t="s">
        <v>197</v>
      </c>
      <c r="O940" s="222"/>
      <c r="Q940" s="208" t="str">
        <f t="shared" si="14"/>
        <v>FEAE (T)Domestic Intermodal</v>
      </c>
      <c r="R940" s="204" t="s">
        <v>691</v>
      </c>
      <c r="S940" s="204" t="s">
        <v>351</v>
      </c>
      <c r="T940" s="205">
        <v>1.1365000000000001</v>
      </c>
      <c r="U940" s="205">
        <v>1.2882</v>
      </c>
    </row>
    <row r="941" spans="2:21" ht="12.75" customHeight="1" x14ac:dyDescent="0.3">
      <c r="B941" s="222" t="s">
        <v>691</v>
      </c>
      <c r="C941" s="222" t="s">
        <v>1177</v>
      </c>
      <c r="D941" s="222" t="s">
        <v>371</v>
      </c>
      <c r="E941" s="223">
        <v>1</v>
      </c>
      <c r="F941" s="223">
        <v>1</v>
      </c>
      <c r="G941" s="224">
        <v>21</v>
      </c>
      <c r="H941" s="222">
        <v>24</v>
      </c>
      <c r="I941" s="222">
        <v>4</v>
      </c>
      <c r="J941" s="222">
        <v>1450</v>
      </c>
      <c r="K941" s="222" t="s">
        <v>104</v>
      </c>
      <c r="L941" s="222">
        <v>5</v>
      </c>
      <c r="M941" s="222" t="s">
        <v>197</v>
      </c>
      <c r="N941" s="90" t="s">
        <v>197</v>
      </c>
      <c r="O941" s="222"/>
      <c r="Q941" s="208" t="str">
        <f t="shared" si="14"/>
        <v>FEAE (T)Domestic Waste</v>
      </c>
      <c r="R941" s="204" t="s">
        <v>691</v>
      </c>
      <c r="S941" s="204" t="s">
        <v>371</v>
      </c>
      <c r="T941" s="205">
        <v>1.0933999999999999</v>
      </c>
      <c r="U941" s="205">
        <v>1.1012</v>
      </c>
    </row>
    <row r="942" spans="2:21" ht="12.75" customHeight="1" x14ac:dyDescent="0.3">
      <c r="B942" s="222" t="s">
        <v>693</v>
      </c>
      <c r="C942" s="222" t="s">
        <v>26</v>
      </c>
      <c r="D942" s="222" t="s">
        <v>372</v>
      </c>
      <c r="E942" s="223">
        <v>1</v>
      </c>
      <c r="F942" s="223">
        <v>1</v>
      </c>
      <c r="G942" s="224">
        <v>58</v>
      </c>
      <c r="H942" s="222">
        <v>31</v>
      </c>
      <c r="I942" s="222">
        <v>4</v>
      </c>
      <c r="J942" s="222">
        <v>1450</v>
      </c>
      <c r="K942" s="222" t="s">
        <v>103</v>
      </c>
      <c r="L942" s="222">
        <v>5</v>
      </c>
      <c r="M942" s="222" t="s">
        <v>197</v>
      </c>
      <c r="N942" s="90" t="s">
        <v>197</v>
      </c>
      <c r="O942" s="222"/>
      <c r="Q942" s="208" t="str">
        <f t="shared" si="14"/>
        <v>FEAF (L)European Conventional</v>
      </c>
      <c r="R942" s="204" t="s">
        <v>693</v>
      </c>
      <c r="S942" s="204" t="s">
        <v>372</v>
      </c>
      <c r="T942" s="205">
        <v>1.8832</v>
      </c>
      <c r="U942" s="205">
        <v>2.1006999999999998</v>
      </c>
    </row>
    <row r="943" spans="2:21" ht="12.75" customHeight="1" x14ac:dyDescent="0.3">
      <c r="B943" s="222" t="s">
        <v>693</v>
      </c>
      <c r="C943" s="222" t="s">
        <v>26</v>
      </c>
      <c r="D943" s="222" t="s">
        <v>348</v>
      </c>
      <c r="E943" s="223">
        <v>1</v>
      </c>
      <c r="F943" s="223">
        <v>1</v>
      </c>
      <c r="G943" s="224">
        <v>66.751592356687894</v>
      </c>
      <c r="H943" s="222">
        <v>18</v>
      </c>
      <c r="I943" s="222">
        <v>4</v>
      </c>
      <c r="J943" s="222">
        <v>1450</v>
      </c>
      <c r="K943" s="222" t="s">
        <v>103</v>
      </c>
      <c r="L943" s="222">
        <v>5</v>
      </c>
      <c r="M943" s="222" t="s">
        <v>197</v>
      </c>
      <c r="N943" s="90" t="s">
        <v>197</v>
      </c>
      <c r="O943" s="222"/>
      <c r="Q943" s="208" t="str">
        <f t="shared" si="14"/>
        <v>FEAF (L)Industrial Minerals</v>
      </c>
      <c r="R943" s="204" t="s">
        <v>693</v>
      </c>
      <c r="S943" s="204" t="s">
        <v>348</v>
      </c>
      <c r="T943" s="205">
        <v>1.91</v>
      </c>
      <c r="U943" s="205">
        <v>2.2549000000000001</v>
      </c>
    </row>
    <row r="944" spans="2:21" ht="12.75" customHeight="1" x14ac:dyDescent="0.3">
      <c r="B944" s="222" t="s">
        <v>693</v>
      </c>
      <c r="C944" s="222" t="s">
        <v>26</v>
      </c>
      <c r="D944" s="222" t="s">
        <v>343</v>
      </c>
      <c r="E944" s="223">
        <v>1</v>
      </c>
      <c r="F944" s="223">
        <v>0</v>
      </c>
      <c r="G944" s="224">
        <v>69.159669649002069</v>
      </c>
      <c r="H944" s="222">
        <v>25</v>
      </c>
      <c r="I944" s="222">
        <v>4</v>
      </c>
      <c r="J944" s="222">
        <v>1450</v>
      </c>
      <c r="K944" s="222" t="s">
        <v>103</v>
      </c>
      <c r="L944" s="222">
        <v>5</v>
      </c>
      <c r="M944" s="222" t="s">
        <v>197</v>
      </c>
      <c r="N944" s="90" t="s">
        <v>197</v>
      </c>
      <c r="O944" s="222"/>
      <c r="Q944" s="208" t="str">
        <f t="shared" si="14"/>
        <v>FEAF (L)Other</v>
      </c>
      <c r="R944" s="204" t="s">
        <v>693</v>
      </c>
      <c r="S944" s="204" t="s">
        <v>343</v>
      </c>
      <c r="T944" s="205">
        <v>1.9894000000000001</v>
      </c>
      <c r="U944" s="205">
        <v>2.5070999999999999</v>
      </c>
    </row>
    <row r="945" spans="2:21" ht="12.75" customHeight="1" x14ac:dyDescent="0.3">
      <c r="B945" s="222" t="s">
        <v>693</v>
      </c>
      <c r="C945" s="222" t="s">
        <v>26</v>
      </c>
      <c r="D945" s="222" t="s">
        <v>353</v>
      </c>
      <c r="E945" s="223">
        <v>1</v>
      </c>
      <c r="F945" s="223">
        <v>1</v>
      </c>
      <c r="G945" s="224">
        <v>58</v>
      </c>
      <c r="H945" s="222">
        <v>25</v>
      </c>
      <c r="I945" s="222">
        <v>4</v>
      </c>
      <c r="J945" s="222">
        <v>1450</v>
      </c>
      <c r="K945" s="222" t="s">
        <v>103</v>
      </c>
      <c r="L945" s="222">
        <v>5</v>
      </c>
      <c r="M945" s="222" t="s">
        <v>197</v>
      </c>
      <c r="N945" s="90" t="s">
        <v>197</v>
      </c>
      <c r="O945" s="222"/>
      <c r="Q945" s="208" t="str">
        <f t="shared" si="14"/>
        <v>FEAF (L)Steel</v>
      </c>
      <c r="R945" s="204" t="s">
        <v>693</v>
      </c>
      <c r="S945" s="204" t="s">
        <v>353</v>
      </c>
      <c r="T945" s="205">
        <v>1.8264</v>
      </c>
      <c r="U945" s="205">
        <v>2.0026999999999999</v>
      </c>
    </row>
    <row r="946" spans="2:21" ht="12.75" customHeight="1" x14ac:dyDescent="0.3">
      <c r="B946" s="222" t="s">
        <v>695</v>
      </c>
      <c r="C946" s="222" t="s">
        <v>26</v>
      </c>
      <c r="D946" s="222" t="s">
        <v>345</v>
      </c>
      <c r="E946" s="223">
        <v>1485708</v>
      </c>
      <c r="F946" s="223">
        <v>76945.688999999998</v>
      </c>
      <c r="G946" s="224">
        <v>56.380894396551724</v>
      </c>
      <c r="H946" s="222">
        <v>29</v>
      </c>
      <c r="I946" s="222">
        <v>4</v>
      </c>
      <c r="J946" s="222">
        <v>1450</v>
      </c>
      <c r="K946" s="222" t="s">
        <v>103</v>
      </c>
      <c r="L946" s="222">
        <v>5</v>
      </c>
      <c r="M946" s="222" t="s">
        <v>197</v>
      </c>
      <c r="N946" s="90" t="s">
        <v>197</v>
      </c>
      <c r="O946" s="222"/>
      <c r="Q946" s="208" t="str">
        <f t="shared" si="14"/>
        <v>FEAS (L)Construction Materials</v>
      </c>
      <c r="R946" s="204" t="s">
        <v>695</v>
      </c>
      <c r="S946" s="204" t="s">
        <v>345</v>
      </c>
      <c r="T946" s="205">
        <v>1.4347000000000001</v>
      </c>
      <c r="U946" s="205">
        <v>2.0062000000000002</v>
      </c>
    </row>
    <row r="947" spans="2:21" ht="12.75" customHeight="1" x14ac:dyDescent="0.3">
      <c r="B947" s="222" t="s">
        <v>695</v>
      </c>
      <c r="C947" s="222" t="s">
        <v>26</v>
      </c>
      <c r="D947" s="222" t="s">
        <v>351</v>
      </c>
      <c r="E947" s="223">
        <v>3359919</v>
      </c>
      <c r="F947" s="223">
        <v>167824.416</v>
      </c>
      <c r="G947" s="224">
        <v>51.127334040877813</v>
      </c>
      <c r="H947" s="222">
        <v>33</v>
      </c>
      <c r="I947" s="222">
        <v>4</v>
      </c>
      <c r="J947" s="222">
        <v>1450</v>
      </c>
      <c r="K947" s="222" t="s">
        <v>103</v>
      </c>
      <c r="L947" s="222">
        <v>5</v>
      </c>
      <c r="M947" s="222" t="s">
        <v>197</v>
      </c>
      <c r="N947" s="90" t="s">
        <v>197</v>
      </c>
      <c r="O947" s="222"/>
      <c r="Q947" s="208" t="str">
        <f t="shared" si="14"/>
        <v>FEAS (L)Domestic Intermodal</v>
      </c>
      <c r="R947" s="204" t="s">
        <v>695</v>
      </c>
      <c r="S947" s="204" t="s">
        <v>351</v>
      </c>
      <c r="T947" s="205">
        <v>1.5507</v>
      </c>
      <c r="U947" s="205">
        <v>1.8906000000000001</v>
      </c>
    </row>
    <row r="948" spans="2:21" ht="12.75" customHeight="1" x14ac:dyDescent="0.3">
      <c r="B948" s="222" t="s">
        <v>694</v>
      </c>
      <c r="C948" s="222" t="s">
        <v>1177</v>
      </c>
      <c r="D948" s="222" t="s">
        <v>345</v>
      </c>
      <c r="E948" s="223">
        <v>29557</v>
      </c>
      <c r="F948" s="223">
        <v>614.35199999999998</v>
      </c>
      <c r="G948" s="224">
        <v>22.222305017386983</v>
      </c>
      <c r="H948" s="222">
        <v>29</v>
      </c>
      <c r="I948" s="222">
        <v>4</v>
      </c>
      <c r="J948" s="222">
        <v>1450</v>
      </c>
      <c r="K948" s="222" t="s">
        <v>104</v>
      </c>
      <c r="L948" s="222">
        <v>5</v>
      </c>
      <c r="M948" s="222" t="s">
        <v>197</v>
      </c>
      <c r="N948" s="90" t="s">
        <v>197</v>
      </c>
      <c r="O948" s="222"/>
      <c r="Q948" s="208" t="str">
        <f t="shared" si="14"/>
        <v>FEAS (T)Construction Materials</v>
      </c>
      <c r="R948" s="204" t="s">
        <v>694</v>
      </c>
      <c r="S948" s="204" t="s">
        <v>345</v>
      </c>
      <c r="T948" s="205">
        <v>1.0643</v>
      </c>
      <c r="U948" s="205">
        <v>1.2001999999999999</v>
      </c>
    </row>
    <row r="949" spans="2:21" ht="12.75" customHeight="1" x14ac:dyDescent="0.3">
      <c r="B949" s="222" t="s">
        <v>694</v>
      </c>
      <c r="C949" s="222" t="s">
        <v>1177</v>
      </c>
      <c r="D949" s="222" t="s">
        <v>351</v>
      </c>
      <c r="E949" s="223">
        <v>407674</v>
      </c>
      <c r="F949" s="223">
        <v>8153.4800000000005</v>
      </c>
      <c r="G949" s="224">
        <v>20</v>
      </c>
      <c r="H949" s="222">
        <v>33</v>
      </c>
      <c r="I949" s="222">
        <v>4</v>
      </c>
      <c r="J949" s="222">
        <v>1450</v>
      </c>
      <c r="K949" s="222" t="s">
        <v>104</v>
      </c>
      <c r="L949" s="222">
        <v>5</v>
      </c>
      <c r="M949" s="222" t="s">
        <v>197</v>
      </c>
      <c r="N949" s="90" t="s">
        <v>197</v>
      </c>
      <c r="O949" s="222"/>
      <c r="Q949" s="208" t="str">
        <f t="shared" si="14"/>
        <v>FEAS (T)Domestic Intermodal</v>
      </c>
      <c r="R949" s="204" t="s">
        <v>694</v>
      </c>
      <c r="S949" s="204" t="s">
        <v>351</v>
      </c>
      <c r="T949" s="205">
        <v>1.1409</v>
      </c>
      <c r="U949" s="205">
        <v>1.2986</v>
      </c>
    </row>
    <row r="950" spans="2:21" ht="12.75" customHeight="1" x14ac:dyDescent="0.3">
      <c r="B950" s="222" t="s">
        <v>696</v>
      </c>
      <c r="C950" s="222" t="s">
        <v>1177</v>
      </c>
      <c r="D950" s="222" t="s">
        <v>351</v>
      </c>
      <c r="E950" s="223">
        <v>1</v>
      </c>
      <c r="F950" s="223">
        <v>1</v>
      </c>
      <c r="G950" s="224">
        <v>61</v>
      </c>
      <c r="H950" s="222">
        <v>33</v>
      </c>
      <c r="I950" s="222">
        <v>10</v>
      </c>
      <c r="J950" s="222">
        <v>1652</v>
      </c>
      <c r="K950" s="222" t="s">
        <v>405</v>
      </c>
      <c r="L950" s="222">
        <v>4</v>
      </c>
      <c r="M950" s="222" t="s">
        <v>197</v>
      </c>
      <c r="N950" s="90" t="s">
        <v>197</v>
      </c>
      <c r="O950" s="222"/>
      <c r="Q950" s="208" t="str">
        <f t="shared" si="14"/>
        <v>FHAA (T)Domestic Intermodal</v>
      </c>
      <c r="R950" s="204" t="s">
        <v>696</v>
      </c>
      <c r="S950" s="204" t="s">
        <v>351</v>
      </c>
      <c r="T950" s="205">
        <v>1.2608999999999999</v>
      </c>
      <c r="U950" s="205">
        <v>1.2309000000000001</v>
      </c>
    </row>
    <row r="951" spans="2:21" ht="12.75" customHeight="1" x14ac:dyDescent="0.3">
      <c r="B951" s="222" t="s">
        <v>696</v>
      </c>
      <c r="C951" s="222" t="s">
        <v>1177</v>
      </c>
      <c r="D951" s="222" t="s">
        <v>343</v>
      </c>
      <c r="E951" s="223">
        <v>1</v>
      </c>
      <c r="F951" s="223">
        <v>1</v>
      </c>
      <c r="G951" s="224">
        <v>61</v>
      </c>
      <c r="H951" s="222">
        <v>25</v>
      </c>
      <c r="I951" s="222">
        <v>10</v>
      </c>
      <c r="J951" s="222">
        <v>1652</v>
      </c>
      <c r="K951" s="222" t="s">
        <v>405</v>
      </c>
      <c r="L951" s="222">
        <v>4</v>
      </c>
      <c r="M951" s="222" t="s">
        <v>197</v>
      </c>
      <c r="N951" s="90" t="s">
        <v>197</v>
      </c>
      <c r="O951" s="222"/>
      <c r="Q951" s="208" t="str">
        <f t="shared" si="14"/>
        <v>FHAA (T)Other</v>
      </c>
      <c r="R951" s="204" t="s">
        <v>696</v>
      </c>
      <c r="S951" s="204" t="s">
        <v>343</v>
      </c>
      <c r="T951" s="205">
        <v>1.1474</v>
      </c>
      <c r="U951" s="205">
        <v>1.0447</v>
      </c>
    </row>
    <row r="952" spans="2:21" ht="12.75" customHeight="1" x14ac:dyDescent="0.3">
      <c r="B952" s="222" t="s">
        <v>698</v>
      </c>
      <c r="C952" s="222" t="s">
        <v>26</v>
      </c>
      <c r="D952" s="222" t="s">
        <v>351</v>
      </c>
      <c r="E952" s="223">
        <v>1</v>
      </c>
      <c r="F952" s="223">
        <v>1</v>
      </c>
      <c r="G952" s="224">
        <v>88.338783151326069</v>
      </c>
      <c r="H952" s="222">
        <v>33</v>
      </c>
      <c r="I952" s="222">
        <v>10</v>
      </c>
      <c r="J952" s="222">
        <v>1652</v>
      </c>
      <c r="K952" s="222" t="s">
        <v>103</v>
      </c>
      <c r="L952" s="222">
        <v>5</v>
      </c>
      <c r="M952" s="222" t="s">
        <v>197</v>
      </c>
      <c r="N952" s="90" t="s">
        <v>197</v>
      </c>
      <c r="O952" s="222"/>
      <c r="Q952" s="208" t="str">
        <f t="shared" si="14"/>
        <v>FHAB (L)Domestic Intermodal</v>
      </c>
      <c r="R952" s="204" t="s">
        <v>698</v>
      </c>
      <c r="S952" s="204" t="s">
        <v>351</v>
      </c>
      <c r="T952" s="205">
        <v>1.8120000000000001</v>
      </c>
      <c r="U952" s="205">
        <v>1.3223</v>
      </c>
    </row>
    <row r="953" spans="2:21" ht="12.75" customHeight="1" x14ac:dyDescent="0.3">
      <c r="B953" s="222" t="s">
        <v>697</v>
      </c>
      <c r="C953" s="222" t="s">
        <v>1177</v>
      </c>
      <c r="D953" s="222" t="s">
        <v>355</v>
      </c>
      <c r="E953" s="223">
        <v>1</v>
      </c>
      <c r="F953" s="223">
        <v>1</v>
      </c>
      <c r="G953" s="224">
        <v>62.00709219858156</v>
      </c>
      <c r="H953" s="222">
        <v>25</v>
      </c>
      <c r="I953" s="222">
        <v>10</v>
      </c>
      <c r="J953" s="222">
        <v>1652</v>
      </c>
      <c r="K953" s="222" t="s">
        <v>104</v>
      </c>
      <c r="L953" s="222">
        <v>5</v>
      </c>
      <c r="M953" s="222" t="s">
        <v>197</v>
      </c>
      <c r="N953" s="90" t="s">
        <v>197</v>
      </c>
      <c r="O953" s="222"/>
      <c r="Q953" s="208" t="str">
        <f t="shared" si="14"/>
        <v>FHAB (T)Domestic Automotive</v>
      </c>
      <c r="R953" s="204" t="s">
        <v>697</v>
      </c>
      <c r="S953" s="204" t="s">
        <v>355</v>
      </c>
      <c r="T953" s="205">
        <v>1.0458000000000001</v>
      </c>
      <c r="U953" s="205">
        <v>0.92369999999999997</v>
      </c>
    </row>
    <row r="954" spans="2:21" ht="12.75" customHeight="1" x14ac:dyDescent="0.3">
      <c r="B954" s="222" t="s">
        <v>697</v>
      </c>
      <c r="C954" s="222" t="s">
        <v>1177</v>
      </c>
      <c r="D954" s="222" t="s">
        <v>351</v>
      </c>
      <c r="E954" s="223">
        <v>1</v>
      </c>
      <c r="F954" s="223">
        <v>1</v>
      </c>
      <c r="G954" s="224">
        <v>62.119152506817713</v>
      </c>
      <c r="H954" s="222">
        <v>33</v>
      </c>
      <c r="I954" s="222">
        <v>10</v>
      </c>
      <c r="J954" s="222">
        <v>1652</v>
      </c>
      <c r="K954" s="222" t="s">
        <v>104</v>
      </c>
      <c r="L954" s="222">
        <v>5</v>
      </c>
      <c r="M954" s="222" t="s">
        <v>197</v>
      </c>
      <c r="N954" s="90" t="s">
        <v>197</v>
      </c>
      <c r="O954" s="222"/>
      <c r="Q954" s="208" t="str">
        <f t="shared" si="14"/>
        <v>FHAB (T)Domestic Intermodal</v>
      </c>
      <c r="R954" s="204" t="s">
        <v>697</v>
      </c>
      <c r="S954" s="204" t="s">
        <v>351</v>
      </c>
      <c r="T954" s="205">
        <v>1.1054999999999999</v>
      </c>
      <c r="U954" s="205">
        <v>1.1003000000000001</v>
      </c>
    </row>
    <row r="955" spans="2:21" ht="12.75" customHeight="1" x14ac:dyDescent="0.3">
      <c r="B955" s="222" t="s">
        <v>697</v>
      </c>
      <c r="C955" s="222" t="s">
        <v>1177</v>
      </c>
      <c r="D955" s="222" t="s">
        <v>343</v>
      </c>
      <c r="E955" s="223">
        <v>1</v>
      </c>
      <c r="F955" s="223">
        <v>1</v>
      </c>
      <c r="G955" s="224">
        <v>62.495896834701064</v>
      </c>
      <c r="H955" s="222">
        <v>25</v>
      </c>
      <c r="I955" s="222">
        <v>10</v>
      </c>
      <c r="J955" s="222">
        <v>1652</v>
      </c>
      <c r="K955" s="222" t="s">
        <v>104</v>
      </c>
      <c r="L955" s="222">
        <v>5</v>
      </c>
      <c r="M955" s="222" t="s">
        <v>197</v>
      </c>
      <c r="N955" s="90" t="s">
        <v>197</v>
      </c>
      <c r="O955" s="222"/>
      <c r="Q955" s="208" t="str">
        <f t="shared" si="14"/>
        <v>FHAB (T)Other</v>
      </c>
      <c r="R955" s="204" t="s">
        <v>697</v>
      </c>
      <c r="S955" s="204" t="s">
        <v>343</v>
      </c>
      <c r="T955" s="205">
        <v>0.99790000000000001</v>
      </c>
      <c r="U955" s="205">
        <v>0.92620000000000002</v>
      </c>
    </row>
    <row r="956" spans="2:21" ht="12.75" customHeight="1" x14ac:dyDescent="0.3">
      <c r="B956" s="222" t="s">
        <v>700</v>
      </c>
      <c r="C956" s="222" t="s">
        <v>26</v>
      </c>
      <c r="D956" s="222" t="s">
        <v>351</v>
      </c>
      <c r="E956" s="223">
        <v>1670857</v>
      </c>
      <c r="F956" s="223">
        <v>107967.93000000001</v>
      </c>
      <c r="G956" s="224">
        <v>65.653650507843423</v>
      </c>
      <c r="H956" s="222">
        <v>33</v>
      </c>
      <c r="I956" s="222">
        <v>8</v>
      </c>
      <c r="J956" s="222">
        <v>1292</v>
      </c>
      <c r="K956" s="222" t="s">
        <v>103</v>
      </c>
      <c r="L956" s="222">
        <v>5</v>
      </c>
      <c r="M956" s="222" t="s">
        <v>197</v>
      </c>
      <c r="N956" s="90" t="s">
        <v>197</v>
      </c>
      <c r="O956" s="222"/>
      <c r="Q956" s="208" t="str">
        <f t="shared" si="14"/>
        <v>FIAB (L)Domestic Intermodal</v>
      </c>
      <c r="R956" s="204" t="s">
        <v>700</v>
      </c>
      <c r="S956" s="204" t="s">
        <v>351</v>
      </c>
      <c r="T956" s="205">
        <v>1.7114</v>
      </c>
      <c r="U956" s="205">
        <v>1.2592000000000001</v>
      </c>
    </row>
    <row r="957" spans="2:21" ht="12.75" customHeight="1" x14ac:dyDescent="0.3">
      <c r="B957" s="222" t="s">
        <v>700</v>
      </c>
      <c r="C957" s="222" t="s">
        <v>26</v>
      </c>
      <c r="D957" s="222" t="s">
        <v>356</v>
      </c>
      <c r="E957" s="223">
        <v>1</v>
      </c>
      <c r="F957" s="223">
        <v>1</v>
      </c>
      <c r="G957" s="224">
        <v>48</v>
      </c>
      <c r="H957" s="222">
        <v>27</v>
      </c>
      <c r="I957" s="222">
        <v>8</v>
      </c>
      <c r="J957" s="222">
        <v>1292</v>
      </c>
      <c r="K957" s="222" t="s">
        <v>103</v>
      </c>
      <c r="L957" s="222">
        <v>5</v>
      </c>
      <c r="M957" s="222" t="s">
        <v>197</v>
      </c>
      <c r="N957" s="90" t="s">
        <v>197</v>
      </c>
      <c r="O957" s="222"/>
      <c r="Q957" s="208" t="str">
        <f t="shared" si="14"/>
        <v>FIAB (L)Enterprise</v>
      </c>
      <c r="R957" s="204" t="s">
        <v>700</v>
      </c>
      <c r="S957" s="204" t="s">
        <v>356</v>
      </c>
      <c r="T957" s="205">
        <v>1.5330999999999999</v>
      </c>
      <c r="U957" s="205">
        <v>1.0934999999999999</v>
      </c>
    </row>
    <row r="958" spans="2:21" ht="12.75" customHeight="1" x14ac:dyDescent="0.3">
      <c r="B958" s="222" t="s">
        <v>700</v>
      </c>
      <c r="C958" s="222" t="s">
        <v>26</v>
      </c>
      <c r="D958" s="222" t="s">
        <v>372</v>
      </c>
      <c r="E958" s="223">
        <v>704461</v>
      </c>
      <c r="F958" s="223">
        <v>52222.864000000001</v>
      </c>
      <c r="G958" s="224">
        <v>43</v>
      </c>
      <c r="H958" s="222">
        <v>31</v>
      </c>
      <c r="I958" s="222">
        <v>8</v>
      </c>
      <c r="J958" s="222">
        <v>1292</v>
      </c>
      <c r="K958" s="222" t="s">
        <v>103</v>
      </c>
      <c r="L958" s="222">
        <v>5</v>
      </c>
      <c r="M958" s="222" t="s">
        <v>197</v>
      </c>
      <c r="N958" s="90" t="s">
        <v>197</v>
      </c>
      <c r="O958" s="222"/>
      <c r="Q958" s="208" t="str">
        <f t="shared" si="14"/>
        <v>FIAB (L)European Conventional</v>
      </c>
      <c r="R958" s="204" t="s">
        <v>700</v>
      </c>
      <c r="S958" s="204" t="s">
        <v>372</v>
      </c>
      <c r="T958" s="205">
        <v>1.504</v>
      </c>
      <c r="U958" s="205">
        <v>1.1521999999999999</v>
      </c>
    </row>
    <row r="959" spans="2:21" ht="12.75" customHeight="1" x14ac:dyDescent="0.3">
      <c r="B959" s="222" t="s">
        <v>700</v>
      </c>
      <c r="C959" s="222" t="s">
        <v>26</v>
      </c>
      <c r="D959" s="222" t="s">
        <v>368</v>
      </c>
      <c r="E959" s="223">
        <v>1399264</v>
      </c>
      <c r="F959" s="223">
        <v>124878.541</v>
      </c>
      <c r="G959" s="224">
        <v>88.906433259083911</v>
      </c>
      <c r="H959" s="222">
        <v>38</v>
      </c>
      <c r="I959" s="222">
        <v>8</v>
      </c>
      <c r="J959" s="222">
        <v>1292</v>
      </c>
      <c r="K959" s="222" t="s">
        <v>103</v>
      </c>
      <c r="L959" s="222">
        <v>5</v>
      </c>
      <c r="M959" s="222" t="s">
        <v>197</v>
      </c>
      <c r="N959" s="90" t="s">
        <v>197</v>
      </c>
      <c r="O959" s="222"/>
      <c r="Q959" s="208" t="str">
        <f t="shared" si="14"/>
        <v>FIAB (L)European Intermodal</v>
      </c>
      <c r="R959" s="204" t="s">
        <v>700</v>
      </c>
      <c r="S959" s="204" t="s">
        <v>368</v>
      </c>
      <c r="T959" s="205">
        <v>1.7551000000000001</v>
      </c>
      <c r="U959" s="205">
        <v>1.5603</v>
      </c>
    </row>
    <row r="960" spans="2:21" ht="12.75" customHeight="1" x14ac:dyDescent="0.3">
      <c r="B960" s="222" t="s">
        <v>700</v>
      </c>
      <c r="C960" s="222" t="s">
        <v>26</v>
      </c>
      <c r="D960" s="222" t="s">
        <v>343</v>
      </c>
      <c r="E960" s="223">
        <v>1</v>
      </c>
      <c r="F960" s="223">
        <v>1</v>
      </c>
      <c r="G960" s="224">
        <v>45.6</v>
      </c>
      <c r="H960" s="222">
        <v>25</v>
      </c>
      <c r="I960" s="222">
        <v>8</v>
      </c>
      <c r="J960" s="222">
        <v>1292</v>
      </c>
      <c r="K960" s="222" t="s">
        <v>103</v>
      </c>
      <c r="L960" s="222">
        <v>5</v>
      </c>
      <c r="M960" s="222" t="s">
        <v>197</v>
      </c>
      <c r="N960" s="90" t="s">
        <v>197</v>
      </c>
      <c r="O960" s="222"/>
      <c r="Q960" s="208" t="str">
        <f t="shared" si="14"/>
        <v>FIAB (L)Other</v>
      </c>
      <c r="R960" s="204" t="s">
        <v>700</v>
      </c>
      <c r="S960" s="204" t="s">
        <v>343</v>
      </c>
      <c r="T960" s="205">
        <v>1.4265000000000001</v>
      </c>
      <c r="U960" s="205">
        <v>1.0569</v>
      </c>
    </row>
    <row r="961" spans="2:21" ht="12.75" customHeight="1" x14ac:dyDescent="0.3">
      <c r="B961" s="222" t="s">
        <v>700</v>
      </c>
      <c r="C961" s="222" t="s">
        <v>26</v>
      </c>
      <c r="D961" s="222" t="s">
        <v>353</v>
      </c>
      <c r="E961" s="223">
        <v>1</v>
      </c>
      <c r="F961" s="223">
        <v>1</v>
      </c>
      <c r="G961" s="224">
        <v>44.233870967741936</v>
      </c>
      <c r="H961" s="222">
        <v>25</v>
      </c>
      <c r="I961" s="222">
        <v>8</v>
      </c>
      <c r="J961" s="222">
        <v>1292</v>
      </c>
      <c r="K961" s="222" t="s">
        <v>103</v>
      </c>
      <c r="L961" s="222">
        <v>5</v>
      </c>
      <c r="M961" s="222" t="s">
        <v>197</v>
      </c>
      <c r="N961" s="90" t="s">
        <v>197</v>
      </c>
      <c r="O961" s="222"/>
      <c r="Q961" s="208" t="str">
        <f t="shared" si="14"/>
        <v>FIAB (L)Steel</v>
      </c>
      <c r="R961" s="204" t="s">
        <v>700</v>
      </c>
      <c r="S961" s="204" t="s">
        <v>353</v>
      </c>
      <c r="T961" s="205">
        <v>1.5377000000000001</v>
      </c>
      <c r="U961" s="205">
        <v>1.0542</v>
      </c>
    </row>
    <row r="962" spans="2:21" ht="12.75" customHeight="1" x14ac:dyDescent="0.3">
      <c r="B962" s="222" t="s">
        <v>699</v>
      </c>
      <c r="C962" s="222" t="s">
        <v>1177</v>
      </c>
      <c r="D962" s="222" t="s">
        <v>355</v>
      </c>
      <c r="E962" s="223">
        <v>1</v>
      </c>
      <c r="F962" s="223">
        <v>0</v>
      </c>
      <c r="G962" s="224">
        <v>37</v>
      </c>
      <c r="H962" s="222">
        <v>25</v>
      </c>
      <c r="I962" s="222">
        <v>8</v>
      </c>
      <c r="J962" s="222">
        <v>1292</v>
      </c>
      <c r="K962" s="222" t="s">
        <v>104</v>
      </c>
      <c r="L962" s="222">
        <v>5</v>
      </c>
      <c r="M962" s="222" t="s">
        <v>197</v>
      </c>
      <c r="N962" s="90" t="s">
        <v>197</v>
      </c>
      <c r="O962" s="222"/>
      <c r="Q962" s="208" t="str">
        <f t="shared" si="14"/>
        <v>FIAB (T)Domestic Automotive</v>
      </c>
      <c r="R962" s="204" t="s">
        <v>699</v>
      </c>
      <c r="S962" s="204" t="s">
        <v>355</v>
      </c>
      <c r="T962" s="205">
        <v>0.97960000000000003</v>
      </c>
      <c r="U962" s="205">
        <v>0.85070000000000001</v>
      </c>
    </row>
    <row r="963" spans="2:21" ht="12.75" customHeight="1" x14ac:dyDescent="0.3">
      <c r="B963" s="222" t="s">
        <v>699</v>
      </c>
      <c r="C963" s="222" t="s">
        <v>1177</v>
      </c>
      <c r="D963" s="222" t="s">
        <v>351</v>
      </c>
      <c r="E963" s="223">
        <v>570630</v>
      </c>
      <c r="F963" s="223">
        <v>21113.31</v>
      </c>
      <c r="G963" s="224">
        <v>37</v>
      </c>
      <c r="H963" s="222">
        <v>33</v>
      </c>
      <c r="I963" s="222">
        <v>8</v>
      </c>
      <c r="J963" s="222">
        <v>1292</v>
      </c>
      <c r="K963" s="222" t="s">
        <v>104</v>
      </c>
      <c r="L963" s="222">
        <v>5</v>
      </c>
      <c r="M963" s="222" t="s">
        <v>197</v>
      </c>
      <c r="N963" s="90" t="s">
        <v>197</v>
      </c>
      <c r="O963" s="222"/>
      <c r="Q963" s="208" t="str">
        <f t="shared" si="14"/>
        <v>FIAB (T)Domestic Intermodal</v>
      </c>
      <c r="R963" s="204" t="s">
        <v>699</v>
      </c>
      <c r="S963" s="204" t="s">
        <v>351</v>
      </c>
      <c r="T963" s="205">
        <v>1.0307999999999999</v>
      </c>
      <c r="U963" s="205">
        <v>1.0035000000000001</v>
      </c>
    </row>
    <row r="964" spans="2:21" ht="12.75" customHeight="1" x14ac:dyDescent="0.3">
      <c r="B964" s="222" t="s">
        <v>699</v>
      </c>
      <c r="C964" s="222" t="s">
        <v>1177</v>
      </c>
      <c r="D964" s="222" t="s">
        <v>356</v>
      </c>
      <c r="E964" s="223">
        <v>4006</v>
      </c>
      <c r="F964" s="223">
        <v>148.22200000000001</v>
      </c>
      <c r="G964" s="224">
        <v>37</v>
      </c>
      <c r="H964" s="222">
        <v>27</v>
      </c>
      <c r="I964" s="222">
        <v>8</v>
      </c>
      <c r="J964" s="222">
        <v>1292</v>
      </c>
      <c r="K964" s="222" t="s">
        <v>104</v>
      </c>
      <c r="L964" s="222">
        <v>5</v>
      </c>
      <c r="M964" s="222" t="s">
        <v>197</v>
      </c>
      <c r="N964" s="90" t="s">
        <v>197</v>
      </c>
      <c r="O964" s="222"/>
      <c r="Q964" s="208" t="str">
        <f t="shared" si="14"/>
        <v>FIAB (T)Enterprise</v>
      </c>
      <c r="R964" s="204" t="s">
        <v>699</v>
      </c>
      <c r="S964" s="204" t="s">
        <v>356</v>
      </c>
      <c r="T964" s="205">
        <v>1.0113000000000001</v>
      </c>
      <c r="U964" s="205">
        <v>0.88890000000000002</v>
      </c>
    </row>
    <row r="965" spans="2:21" ht="12.75" customHeight="1" x14ac:dyDescent="0.3">
      <c r="B965" s="222" t="s">
        <v>699</v>
      </c>
      <c r="C965" s="222" t="s">
        <v>1177</v>
      </c>
      <c r="D965" s="222" t="s">
        <v>372</v>
      </c>
      <c r="E965" s="223">
        <v>4981</v>
      </c>
      <c r="F965" s="223">
        <v>182.715</v>
      </c>
      <c r="G965" s="224">
        <v>37</v>
      </c>
      <c r="H965" s="222">
        <v>31</v>
      </c>
      <c r="I965" s="222">
        <v>8</v>
      </c>
      <c r="J965" s="222">
        <v>1292</v>
      </c>
      <c r="K965" s="222" t="s">
        <v>104</v>
      </c>
      <c r="L965" s="222">
        <v>5</v>
      </c>
      <c r="M965" s="222" t="s">
        <v>197</v>
      </c>
      <c r="N965" s="90" t="s">
        <v>197</v>
      </c>
      <c r="O965" s="222"/>
      <c r="Q965" s="208" t="str">
        <f t="shared" ref="Q965:Q1028" si="15">R965&amp;S965</f>
        <v>FIAB (T)European Conventional</v>
      </c>
      <c r="R965" s="204" t="s">
        <v>699</v>
      </c>
      <c r="S965" s="204" t="s">
        <v>372</v>
      </c>
      <c r="T965" s="205">
        <v>1.0378000000000001</v>
      </c>
      <c r="U965" s="205">
        <v>0.96530000000000005</v>
      </c>
    </row>
    <row r="966" spans="2:21" ht="12.75" customHeight="1" x14ac:dyDescent="0.3">
      <c r="B966" s="222" t="s">
        <v>699</v>
      </c>
      <c r="C966" s="222" t="s">
        <v>1177</v>
      </c>
      <c r="D966" s="222" t="s">
        <v>368</v>
      </c>
      <c r="E966" s="223">
        <v>3685</v>
      </c>
      <c r="F966" s="223">
        <v>136.267</v>
      </c>
      <c r="G966" s="224">
        <v>37</v>
      </c>
      <c r="H966" s="222">
        <v>38</v>
      </c>
      <c r="I966" s="222">
        <v>8</v>
      </c>
      <c r="J966" s="222">
        <v>1292</v>
      </c>
      <c r="K966" s="222" t="s">
        <v>104</v>
      </c>
      <c r="L966" s="222">
        <v>5</v>
      </c>
      <c r="M966" s="222" t="s">
        <v>197</v>
      </c>
      <c r="N966" s="90" t="s">
        <v>197</v>
      </c>
      <c r="O966" s="222"/>
      <c r="Q966" s="208" t="str">
        <f t="shared" si="15"/>
        <v>FIAB (T)European Intermodal</v>
      </c>
      <c r="R966" s="204" t="s">
        <v>699</v>
      </c>
      <c r="S966" s="204" t="s">
        <v>368</v>
      </c>
      <c r="T966" s="205">
        <v>1.0645</v>
      </c>
      <c r="U966" s="205">
        <v>1.0992</v>
      </c>
    </row>
    <row r="967" spans="2:21" ht="12.75" customHeight="1" x14ac:dyDescent="0.3">
      <c r="B967" s="222" t="s">
        <v>699</v>
      </c>
      <c r="C967" s="222" t="s">
        <v>1177</v>
      </c>
      <c r="D967" s="222" t="s">
        <v>348</v>
      </c>
      <c r="E967" s="223">
        <v>1</v>
      </c>
      <c r="F967" s="223">
        <v>1</v>
      </c>
      <c r="G967" s="224">
        <v>37</v>
      </c>
      <c r="H967" s="222">
        <v>18</v>
      </c>
      <c r="I967" s="222">
        <v>8</v>
      </c>
      <c r="J967" s="222">
        <v>1292</v>
      </c>
      <c r="K967" s="222" t="s">
        <v>104</v>
      </c>
      <c r="L967" s="222">
        <v>5</v>
      </c>
      <c r="M967" s="222" t="s">
        <v>197</v>
      </c>
      <c r="N967" s="90" t="s">
        <v>197</v>
      </c>
      <c r="O967" s="222"/>
      <c r="Q967" s="208" t="str">
        <f t="shared" si="15"/>
        <v>FIAB (T)Industrial Minerals</v>
      </c>
      <c r="R967" s="204" t="s">
        <v>699</v>
      </c>
      <c r="S967" s="204" t="s">
        <v>348</v>
      </c>
      <c r="T967" s="205">
        <v>0.89470000000000005</v>
      </c>
      <c r="U967" s="205">
        <v>0.71730000000000005</v>
      </c>
    </row>
    <row r="968" spans="2:21" ht="12.75" customHeight="1" x14ac:dyDescent="0.3">
      <c r="B968" s="222" t="s">
        <v>699</v>
      </c>
      <c r="C968" s="222" t="s">
        <v>1177</v>
      </c>
      <c r="D968" s="222" t="s">
        <v>343</v>
      </c>
      <c r="E968" s="223">
        <v>1767</v>
      </c>
      <c r="F968" s="223">
        <v>65.379000000000005</v>
      </c>
      <c r="G968" s="224">
        <v>37</v>
      </c>
      <c r="H968" s="222">
        <v>25</v>
      </c>
      <c r="I968" s="222">
        <v>8</v>
      </c>
      <c r="J968" s="222">
        <v>1292</v>
      </c>
      <c r="K968" s="222" t="s">
        <v>104</v>
      </c>
      <c r="L968" s="222">
        <v>5</v>
      </c>
      <c r="M968" s="222" t="s">
        <v>197</v>
      </c>
      <c r="N968" s="90" t="s">
        <v>197</v>
      </c>
      <c r="O968" s="222"/>
      <c r="Q968" s="208" t="str">
        <f t="shared" si="15"/>
        <v>FIAB (T)Other</v>
      </c>
      <c r="R968" s="204" t="s">
        <v>699</v>
      </c>
      <c r="S968" s="204" t="s">
        <v>343</v>
      </c>
      <c r="T968" s="205">
        <v>0.93899999999999995</v>
      </c>
      <c r="U968" s="205">
        <v>0.85070000000000001</v>
      </c>
    </row>
    <row r="969" spans="2:21" ht="12.75" customHeight="1" x14ac:dyDescent="0.3">
      <c r="B969" s="222" t="s">
        <v>699</v>
      </c>
      <c r="C969" s="222" t="s">
        <v>1177</v>
      </c>
      <c r="D969" s="222" t="s">
        <v>353</v>
      </c>
      <c r="E969" s="223">
        <v>931</v>
      </c>
      <c r="F969" s="223">
        <v>34.447000000000003</v>
      </c>
      <c r="G969" s="224">
        <v>37</v>
      </c>
      <c r="H969" s="222">
        <v>25</v>
      </c>
      <c r="I969" s="222">
        <v>8</v>
      </c>
      <c r="J969" s="222">
        <v>1292</v>
      </c>
      <c r="K969" s="222" t="s">
        <v>104</v>
      </c>
      <c r="L969" s="222">
        <v>5</v>
      </c>
      <c r="M969" s="222" t="s">
        <v>197</v>
      </c>
      <c r="N969" s="90" t="s">
        <v>197</v>
      </c>
      <c r="O969" s="222"/>
      <c r="Q969" s="208" t="str">
        <f t="shared" si="15"/>
        <v>FIAB (T)Steel</v>
      </c>
      <c r="R969" s="204" t="s">
        <v>699</v>
      </c>
      <c r="S969" s="204" t="s">
        <v>353</v>
      </c>
      <c r="T969" s="205">
        <v>0.94310000000000005</v>
      </c>
      <c r="U969" s="205">
        <v>0.85070000000000001</v>
      </c>
    </row>
    <row r="970" spans="2:21" ht="12.75" customHeight="1" x14ac:dyDescent="0.3">
      <c r="B970" s="222" t="s">
        <v>701</v>
      </c>
      <c r="C970" s="222" t="s">
        <v>26</v>
      </c>
      <c r="D970" s="222" t="s">
        <v>355</v>
      </c>
      <c r="E970" s="223">
        <v>1</v>
      </c>
      <c r="F970" s="223">
        <v>1</v>
      </c>
      <c r="G970" s="224">
        <v>45</v>
      </c>
      <c r="H970" s="222">
        <v>25</v>
      </c>
      <c r="I970" s="222">
        <v>4</v>
      </c>
      <c r="J970" s="222">
        <v>1292</v>
      </c>
      <c r="K970" s="222" t="s">
        <v>103</v>
      </c>
      <c r="L970" s="222">
        <v>5</v>
      </c>
      <c r="M970" s="222" t="s">
        <v>197</v>
      </c>
      <c r="N970" s="90" t="s">
        <v>197</v>
      </c>
      <c r="O970" s="222"/>
      <c r="Q970" s="208" t="str">
        <f t="shared" si="15"/>
        <v>FIAD (L)Domestic Automotive</v>
      </c>
      <c r="R970" s="204" t="s">
        <v>701</v>
      </c>
      <c r="S970" s="204" t="s">
        <v>355</v>
      </c>
      <c r="T970" s="205">
        <v>1.7364999999999999</v>
      </c>
      <c r="U970" s="205">
        <v>1.6057999999999999</v>
      </c>
    </row>
    <row r="971" spans="2:21" ht="12.75" customHeight="1" x14ac:dyDescent="0.3">
      <c r="B971" s="222" t="s">
        <v>701</v>
      </c>
      <c r="C971" s="222" t="s">
        <v>26</v>
      </c>
      <c r="D971" s="222" t="s">
        <v>356</v>
      </c>
      <c r="E971" s="223">
        <v>1</v>
      </c>
      <c r="F971" s="223">
        <v>1</v>
      </c>
      <c r="G971" s="224">
        <v>44.020475020475018</v>
      </c>
      <c r="H971" s="222">
        <v>27</v>
      </c>
      <c r="I971" s="222">
        <v>4</v>
      </c>
      <c r="J971" s="222">
        <v>1292</v>
      </c>
      <c r="K971" s="222" t="s">
        <v>103</v>
      </c>
      <c r="L971" s="222">
        <v>5</v>
      </c>
      <c r="M971" s="222" t="s">
        <v>197</v>
      </c>
      <c r="N971" s="90" t="s">
        <v>197</v>
      </c>
      <c r="O971" s="222"/>
      <c r="Q971" s="208" t="str">
        <f t="shared" si="15"/>
        <v>FIAD (L)Enterprise</v>
      </c>
      <c r="R971" s="204" t="s">
        <v>701</v>
      </c>
      <c r="S971" s="204" t="s">
        <v>356</v>
      </c>
      <c r="T971" s="205">
        <v>1.6781999999999999</v>
      </c>
      <c r="U971" s="205">
        <v>1.6077999999999999</v>
      </c>
    </row>
    <row r="972" spans="2:21" ht="12.75" customHeight="1" x14ac:dyDescent="0.3">
      <c r="B972" s="222" t="s">
        <v>701</v>
      </c>
      <c r="C972" s="222" t="s">
        <v>26</v>
      </c>
      <c r="D972" s="222" t="s">
        <v>372</v>
      </c>
      <c r="E972" s="223">
        <v>1</v>
      </c>
      <c r="F972" s="223">
        <v>1</v>
      </c>
      <c r="G972" s="224">
        <v>44</v>
      </c>
      <c r="H972" s="222">
        <v>31</v>
      </c>
      <c r="I972" s="222">
        <v>4</v>
      </c>
      <c r="J972" s="222">
        <v>1292</v>
      </c>
      <c r="K972" s="222" t="s">
        <v>103</v>
      </c>
      <c r="L972" s="222">
        <v>5</v>
      </c>
      <c r="M972" s="222" t="s">
        <v>197</v>
      </c>
      <c r="N972" s="90" t="s">
        <v>197</v>
      </c>
      <c r="O972" s="222"/>
      <c r="Q972" s="208" t="str">
        <f t="shared" si="15"/>
        <v>FIAD (L)European Conventional</v>
      </c>
      <c r="R972" s="204" t="s">
        <v>701</v>
      </c>
      <c r="S972" s="204" t="s">
        <v>372</v>
      </c>
      <c r="T972" s="205">
        <v>1.6930000000000001</v>
      </c>
      <c r="U972" s="205">
        <v>1.6549</v>
      </c>
    </row>
    <row r="973" spans="2:21" ht="12.75" customHeight="1" x14ac:dyDescent="0.3">
      <c r="B973" s="222" t="s">
        <v>701</v>
      </c>
      <c r="C973" s="222" t="s">
        <v>26</v>
      </c>
      <c r="D973" s="222" t="s">
        <v>368</v>
      </c>
      <c r="E973" s="223">
        <v>1</v>
      </c>
      <c r="F973" s="223">
        <v>1</v>
      </c>
      <c r="G973" s="224">
        <v>44.100511073253834</v>
      </c>
      <c r="H973" s="222">
        <v>38</v>
      </c>
      <c r="I973" s="222">
        <v>4</v>
      </c>
      <c r="J973" s="222">
        <v>1292</v>
      </c>
      <c r="K973" s="222" t="s">
        <v>103</v>
      </c>
      <c r="L973" s="222">
        <v>5</v>
      </c>
      <c r="M973" s="222" t="s">
        <v>197</v>
      </c>
      <c r="N973" s="90" t="s">
        <v>197</v>
      </c>
      <c r="O973" s="222"/>
      <c r="Q973" s="208" t="str">
        <f t="shared" si="15"/>
        <v>FIAD (L)European Intermodal</v>
      </c>
      <c r="R973" s="204" t="s">
        <v>701</v>
      </c>
      <c r="S973" s="204" t="s">
        <v>368</v>
      </c>
      <c r="T973" s="205">
        <v>1.8327</v>
      </c>
      <c r="U973" s="205">
        <v>1.7431000000000001</v>
      </c>
    </row>
    <row r="974" spans="2:21" ht="12.75" customHeight="1" x14ac:dyDescent="0.3">
      <c r="B974" s="222" t="s">
        <v>701</v>
      </c>
      <c r="C974" s="222" t="s">
        <v>26</v>
      </c>
      <c r="D974" s="222" t="s">
        <v>343</v>
      </c>
      <c r="E974" s="223">
        <v>1</v>
      </c>
      <c r="F974" s="223">
        <v>1</v>
      </c>
      <c r="G974" s="224">
        <v>44.642301313943108</v>
      </c>
      <c r="H974" s="222">
        <v>25</v>
      </c>
      <c r="I974" s="222">
        <v>4</v>
      </c>
      <c r="J974" s="222">
        <v>1292</v>
      </c>
      <c r="K974" s="222" t="s">
        <v>103</v>
      </c>
      <c r="L974" s="222">
        <v>5</v>
      </c>
      <c r="M974" s="222" t="s">
        <v>197</v>
      </c>
      <c r="N974" s="90" t="s">
        <v>197</v>
      </c>
      <c r="O974" s="222"/>
      <c r="Q974" s="208" t="str">
        <f t="shared" si="15"/>
        <v>FIAD (L)Other</v>
      </c>
      <c r="R974" s="204" t="s">
        <v>701</v>
      </c>
      <c r="S974" s="204" t="s">
        <v>343</v>
      </c>
      <c r="T974" s="205">
        <v>1.5768</v>
      </c>
      <c r="U974" s="205">
        <v>1.5978000000000001</v>
      </c>
    </row>
    <row r="975" spans="2:21" ht="12.75" customHeight="1" x14ac:dyDescent="0.3">
      <c r="B975" s="222" t="s">
        <v>702</v>
      </c>
      <c r="C975" s="222" t="s">
        <v>1177</v>
      </c>
      <c r="D975" s="222" t="s">
        <v>372</v>
      </c>
      <c r="E975" s="223">
        <v>1</v>
      </c>
      <c r="F975" s="223">
        <v>1</v>
      </c>
      <c r="G975" s="224">
        <v>19</v>
      </c>
      <c r="H975" s="222">
        <v>31</v>
      </c>
      <c r="I975" s="222">
        <v>4</v>
      </c>
      <c r="J975" s="222">
        <v>1292</v>
      </c>
      <c r="K975" s="222" t="s">
        <v>104</v>
      </c>
      <c r="L975" s="222">
        <v>5</v>
      </c>
      <c r="M975" s="222" t="s">
        <v>197</v>
      </c>
      <c r="N975" s="90" t="s">
        <v>197</v>
      </c>
      <c r="O975" s="222"/>
      <c r="Q975" s="208" t="str">
        <f t="shared" si="15"/>
        <v>FIAD (T)European Conventional</v>
      </c>
      <c r="R975" s="204" t="s">
        <v>702</v>
      </c>
      <c r="S975" s="204" t="s">
        <v>372</v>
      </c>
      <c r="T975" s="205">
        <v>1.1234</v>
      </c>
      <c r="U975" s="205">
        <v>1.2161</v>
      </c>
    </row>
    <row r="976" spans="2:21" ht="12.75" customHeight="1" x14ac:dyDescent="0.3">
      <c r="B976" s="222" t="s">
        <v>703</v>
      </c>
      <c r="C976" s="222" t="s">
        <v>1177</v>
      </c>
      <c r="D976" s="222" t="s">
        <v>351</v>
      </c>
      <c r="E976" s="223">
        <v>1</v>
      </c>
      <c r="F976" s="223">
        <v>1</v>
      </c>
      <c r="G976" s="224">
        <v>20</v>
      </c>
      <c r="H976" s="222">
        <v>33</v>
      </c>
      <c r="I976" s="222">
        <v>4</v>
      </c>
      <c r="J976" s="222">
        <v>1820</v>
      </c>
      <c r="K976" s="222" t="s">
        <v>104</v>
      </c>
      <c r="L976" s="222">
        <v>5</v>
      </c>
      <c r="M976" s="222" t="s">
        <v>197</v>
      </c>
      <c r="N976" s="90" t="s">
        <v>197</v>
      </c>
      <c r="O976" s="222"/>
      <c r="Q976" s="208" t="str">
        <f t="shared" si="15"/>
        <v>FJAS (T)Domestic Intermodal</v>
      </c>
      <c r="R976" s="204" t="s">
        <v>703</v>
      </c>
      <c r="S976" s="204" t="s">
        <v>351</v>
      </c>
      <c r="T976" s="205">
        <v>1.2040999999999999</v>
      </c>
      <c r="U976" s="205">
        <v>1.4295</v>
      </c>
    </row>
    <row r="977" spans="2:21" ht="12.75" customHeight="1" x14ac:dyDescent="0.3">
      <c r="B977" s="222" t="s">
        <v>705</v>
      </c>
      <c r="C977" s="222" t="s">
        <v>26</v>
      </c>
      <c r="D977" s="222" t="s">
        <v>351</v>
      </c>
      <c r="E977" s="223">
        <v>8681686</v>
      </c>
      <c r="F977" s="223">
        <v>674090.00199999998</v>
      </c>
      <c r="G977" s="224">
        <v>76.618245541271875</v>
      </c>
      <c r="H977" s="222">
        <v>33</v>
      </c>
      <c r="I977" s="222">
        <v>8</v>
      </c>
      <c r="J977" s="222">
        <v>1077</v>
      </c>
      <c r="K977" s="222" t="s">
        <v>103</v>
      </c>
      <c r="L977" s="222">
        <v>5</v>
      </c>
      <c r="M977" s="222" t="s">
        <v>197</v>
      </c>
      <c r="N977" s="90" t="s">
        <v>197</v>
      </c>
      <c r="O977" s="222"/>
      <c r="Q977" s="208" t="str">
        <f t="shared" si="15"/>
        <v>FKAA (L)Domestic Intermodal</v>
      </c>
      <c r="R977" s="204" t="s">
        <v>705</v>
      </c>
      <c r="S977" s="204" t="s">
        <v>351</v>
      </c>
      <c r="T977" s="205">
        <v>1.6142000000000001</v>
      </c>
      <c r="U977" s="205">
        <v>1.3140000000000001</v>
      </c>
    </row>
    <row r="978" spans="2:21" ht="12.75" customHeight="1" x14ac:dyDescent="0.3">
      <c r="B978" s="222" t="s">
        <v>705</v>
      </c>
      <c r="C978" s="222" t="s">
        <v>26</v>
      </c>
      <c r="D978" s="222" t="s">
        <v>356</v>
      </c>
      <c r="E978" s="223">
        <v>8</v>
      </c>
      <c r="F978" s="223">
        <v>0.42400000000000004</v>
      </c>
      <c r="G978" s="224">
        <v>85.092749171146536</v>
      </c>
      <c r="H978" s="222">
        <v>27</v>
      </c>
      <c r="I978" s="222">
        <v>8</v>
      </c>
      <c r="J978" s="222">
        <v>1077</v>
      </c>
      <c r="K978" s="222" t="s">
        <v>103</v>
      </c>
      <c r="L978" s="222">
        <v>5</v>
      </c>
      <c r="M978" s="222" t="s">
        <v>197</v>
      </c>
      <c r="N978" s="90" t="s">
        <v>197</v>
      </c>
      <c r="O978" s="222"/>
      <c r="Q978" s="208" t="str">
        <f t="shared" si="15"/>
        <v>FKAA (L)Enterprise</v>
      </c>
      <c r="R978" s="204" t="s">
        <v>705</v>
      </c>
      <c r="S978" s="204" t="s">
        <v>356</v>
      </c>
      <c r="T978" s="205">
        <v>1.5202</v>
      </c>
      <c r="U978" s="205">
        <v>1.3574999999999999</v>
      </c>
    </row>
    <row r="979" spans="2:21" ht="12.75" customHeight="1" x14ac:dyDescent="0.3">
      <c r="B979" s="222" t="s">
        <v>705</v>
      </c>
      <c r="C979" s="222" t="s">
        <v>26</v>
      </c>
      <c r="D979" s="222" t="s">
        <v>367</v>
      </c>
      <c r="E979" s="223">
        <v>1</v>
      </c>
      <c r="F979" s="223">
        <v>1</v>
      </c>
      <c r="G979" s="224">
        <v>108</v>
      </c>
      <c r="H979" s="222">
        <v>31</v>
      </c>
      <c r="I979" s="222">
        <v>8</v>
      </c>
      <c r="J979" s="222">
        <v>1077</v>
      </c>
      <c r="K979" s="222" t="s">
        <v>103</v>
      </c>
      <c r="L979" s="222">
        <v>5</v>
      </c>
      <c r="M979" s="222" t="s">
        <v>197</v>
      </c>
      <c r="N979" s="90" t="s">
        <v>197</v>
      </c>
      <c r="O979" s="222"/>
      <c r="Q979" s="208" t="str">
        <f t="shared" si="15"/>
        <v>FKAA (L)European Automotive</v>
      </c>
      <c r="R979" s="204" t="s">
        <v>705</v>
      </c>
      <c r="S979" s="204" t="s">
        <v>367</v>
      </c>
      <c r="T979" s="205">
        <v>1.6880999999999999</v>
      </c>
      <c r="U979" s="205">
        <v>1.7543</v>
      </c>
    </row>
    <row r="980" spans="2:21" ht="12.75" customHeight="1" x14ac:dyDescent="0.3">
      <c r="B980" s="222" t="s">
        <v>705</v>
      </c>
      <c r="C980" s="222" t="s">
        <v>26</v>
      </c>
      <c r="D980" s="222" t="s">
        <v>372</v>
      </c>
      <c r="E980" s="223">
        <v>1</v>
      </c>
      <c r="F980" s="223">
        <v>1</v>
      </c>
      <c r="G980" s="224">
        <v>90.9375</v>
      </c>
      <c r="H980" s="222">
        <v>31</v>
      </c>
      <c r="I980" s="222">
        <v>8</v>
      </c>
      <c r="J980" s="222">
        <v>1077</v>
      </c>
      <c r="K980" s="222" t="s">
        <v>103</v>
      </c>
      <c r="L980" s="222">
        <v>5</v>
      </c>
      <c r="M980" s="222" t="s">
        <v>197</v>
      </c>
      <c r="N980" s="90" t="s">
        <v>197</v>
      </c>
      <c r="O980" s="222"/>
      <c r="Q980" s="208" t="str">
        <f t="shared" si="15"/>
        <v>FKAA (L)European Conventional</v>
      </c>
      <c r="R980" s="204" t="s">
        <v>705</v>
      </c>
      <c r="S980" s="204" t="s">
        <v>372</v>
      </c>
      <c r="T980" s="205">
        <v>1.6220000000000001</v>
      </c>
      <c r="U980" s="205">
        <v>1.4729000000000001</v>
      </c>
    </row>
    <row r="981" spans="2:21" ht="12.75" customHeight="1" x14ac:dyDescent="0.3">
      <c r="B981" s="222" t="s">
        <v>705</v>
      </c>
      <c r="C981" s="222" t="s">
        <v>26</v>
      </c>
      <c r="D981" s="222" t="s">
        <v>368</v>
      </c>
      <c r="E981" s="223">
        <v>1</v>
      </c>
      <c r="F981" s="223">
        <v>1</v>
      </c>
      <c r="G981" s="224">
        <v>77.167194092827003</v>
      </c>
      <c r="H981" s="222">
        <v>38</v>
      </c>
      <c r="I981" s="222">
        <v>8</v>
      </c>
      <c r="J981" s="222">
        <v>1077</v>
      </c>
      <c r="K981" s="222" t="s">
        <v>103</v>
      </c>
      <c r="L981" s="222">
        <v>5</v>
      </c>
      <c r="M981" s="222" t="s">
        <v>197</v>
      </c>
      <c r="N981" s="90" t="s">
        <v>197</v>
      </c>
      <c r="O981" s="222"/>
      <c r="Q981" s="208" t="str">
        <f t="shared" si="15"/>
        <v>FKAA (L)European Intermodal</v>
      </c>
      <c r="R981" s="204" t="s">
        <v>705</v>
      </c>
      <c r="S981" s="204" t="s">
        <v>368</v>
      </c>
      <c r="T981" s="205">
        <v>1.6367</v>
      </c>
      <c r="U981" s="205">
        <v>1.3658999999999999</v>
      </c>
    </row>
    <row r="982" spans="2:21" ht="12.75" customHeight="1" x14ac:dyDescent="0.3">
      <c r="B982" s="222" t="s">
        <v>705</v>
      </c>
      <c r="C982" s="222" t="s">
        <v>26</v>
      </c>
      <c r="D982" s="222" t="s">
        <v>348</v>
      </c>
      <c r="E982" s="223">
        <v>1</v>
      </c>
      <c r="F982" s="223">
        <v>1</v>
      </c>
      <c r="G982" s="224">
        <v>80.776353276353262</v>
      </c>
      <c r="H982" s="222">
        <v>18</v>
      </c>
      <c r="I982" s="222">
        <v>8</v>
      </c>
      <c r="J982" s="222">
        <v>1077</v>
      </c>
      <c r="K982" s="222" t="s">
        <v>103</v>
      </c>
      <c r="L982" s="222">
        <v>5</v>
      </c>
      <c r="M982" s="222" t="s">
        <v>197</v>
      </c>
      <c r="N982" s="90" t="s">
        <v>197</v>
      </c>
      <c r="O982" s="222"/>
      <c r="Q982" s="208" t="str">
        <f t="shared" si="15"/>
        <v>FKAA (L)Industrial Minerals</v>
      </c>
      <c r="R982" s="204" t="s">
        <v>705</v>
      </c>
      <c r="S982" s="204" t="s">
        <v>348</v>
      </c>
      <c r="T982" s="205">
        <v>1.3617999999999999</v>
      </c>
      <c r="U982" s="205">
        <v>1.2282</v>
      </c>
    </row>
    <row r="983" spans="2:21" ht="12.75" customHeight="1" x14ac:dyDescent="0.3">
      <c r="B983" s="222" t="s">
        <v>705</v>
      </c>
      <c r="C983" s="222" t="s">
        <v>26</v>
      </c>
      <c r="D983" s="222" t="s">
        <v>343</v>
      </c>
      <c r="E983" s="223">
        <v>1</v>
      </c>
      <c r="F983" s="223">
        <v>1</v>
      </c>
      <c r="G983" s="224">
        <v>80.449760402765989</v>
      </c>
      <c r="H983" s="222">
        <v>25</v>
      </c>
      <c r="I983" s="222">
        <v>8</v>
      </c>
      <c r="J983" s="222">
        <v>1077</v>
      </c>
      <c r="K983" s="222" t="s">
        <v>103</v>
      </c>
      <c r="L983" s="222">
        <v>5</v>
      </c>
      <c r="M983" s="222" t="s">
        <v>197</v>
      </c>
      <c r="N983" s="90" t="s">
        <v>197</v>
      </c>
      <c r="O983" s="222"/>
      <c r="Q983" s="208" t="str">
        <f t="shared" si="15"/>
        <v>FKAA (L)Other</v>
      </c>
      <c r="R983" s="204" t="s">
        <v>705</v>
      </c>
      <c r="S983" s="204" t="s">
        <v>343</v>
      </c>
      <c r="T983" s="205">
        <v>1.4174</v>
      </c>
      <c r="U983" s="205">
        <v>1.2845</v>
      </c>
    </row>
    <row r="984" spans="2:21" ht="12.75" customHeight="1" x14ac:dyDescent="0.3">
      <c r="B984" s="222" t="s">
        <v>704</v>
      </c>
      <c r="C984" s="222" t="s">
        <v>1177</v>
      </c>
      <c r="D984" s="222" t="s">
        <v>355</v>
      </c>
      <c r="E984" s="223">
        <v>1</v>
      </c>
      <c r="F984" s="223">
        <v>1</v>
      </c>
      <c r="G984" s="224">
        <v>48.943654413737598</v>
      </c>
      <c r="H984" s="222">
        <v>25</v>
      </c>
      <c r="I984" s="222">
        <v>8</v>
      </c>
      <c r="J984" s="222">
        <v>1077</v>
      </c>
      <c r="K984" s="222" t="s">
        <v>104</v>
      </c>
      <c r="L984" s="222">
        <v>5</v>
      </c>
      <c r="M984" s="222" t="s">
        <v>197</v>
      </c>
      <c r="N984" s="90" t="s">
        <v>197</v>
      </c>
      <c r="O984" s="222"/>
      <c r="Q984" s="208" t="str">
        <f t="shared" si="15"/>
        <v>FKAA (T)Domestic Automotive</v>
      </c>
      <c r="R984" s="204" t="s">
        <v>704</v>
      </c>
      <c r="S984" s="204" t="s">
        <v>355</v>
      </c>
      <c r="T984" s="205">
        <v>1.0005999999999999</v>
      </c>
      <c r="U984" s="205">
        <v>0.88660000000000005</v>
      </c>
    </row>
    <row r="985" spans="2:21" ht="12.75" customHeight="1" x14ac:dyDescent="0.3">
      <c r="B985" s="222" t="s">
        <v>704</v>
      </c>
      <c r="C985" s="222" t="s">
        <v>1177</v>
      </c>
      <c r="D985" s="222" t="s">
        <v>351</v>
      </c>
      <c r="E985" s="223">
        <v>1702985</v>
      </c>
      <c r="F985" s="223">
        <v>83384.557000000001</v>
      </c>
      <c r="G985" s="224">
        <v>48.970771016812137</v>
      </c>
      <c r="H985" s="222">
        <v>33</v>
      </c>
      <c r="I985" s="222">
        <v>8</v>
      </c>
      <c r="J985" s="222">
        <v>1077</v>
      </c>
      <c r="K985" s="222" t="s">
        <v>104</v>
      </c>
      <c r="L985" s="222">
        <v>5</v>
      </c>
      <c r="M985" s="222" t="s">
        <v>197</v>
      </c>
      <c r="N985" s="90" t="s">
        <v>197</v>
      </c>
      <c r="O985" s="222"/>
      <c r="Q985" s="208" t="str">
        <f t="shared" si="15"/>
        <v>FKAA (T)Domestic Intermodal</v>
      </c>
      <c r="R985" s="204" t="s">
        <v>704</v>
      </c>
      <c r="S985" s="204" t="s">
        <v>351</v>
      </c>
      <c r="T985" s="205">
        <v>1.0288999999999999</v>
      </c>
      <c r="U985" s="205">
        <v>0.97060000000000002</v>
      </c>
    </row>
    <row r="986" spans="2:21" ht="12.75" customHeight="1" x14ac:dyDescent="0.3">
      <c r="B986" s="222" t="s">
        <v>704</v>
      </c>
      <c r="C986" s="222" t="s">
        <v>1177</v>
      </c>
      <c r="D986" s="222" t="s">
        <v>356</v>
      </c>
      <c r="E986" s="223">
        <v>33307</v>
      </c>
      <c r="F986" s="223">
        <v>1630.443</v>
      </c>
      <c r="G986" s="224">
        <v>48.957532725376048</v>
      </c>
      <c r="H986" s="222">
        <v>27</v>
      </c>
      <c r="I986" s="222">
        <v>8</v>
      </c>
      <c r="J986" s="222">
        <v>1077</v>
      </c>
      <c r="K986" s="222" t="s">
        <v>104</v>
      </c>
      <c r="L986" s="222">
        <v>5</v>
      </c>
      <c r="M986" s="222" t="s">
        <v>197</v>
      </c>
      <c r="N986" s="90" t="s">
        <v>197</v>
      </c>
      <c r="O986" s="222"/>
      <c r="Q986" s="208" t="str">
        <f t="shared" si="15"/>
        <v>FKAA (T)Enterprise</v>
      </c>
      <c r="R986" s="204" t="s">
        <v>704</v>
      </c>
      <c r="S986" s="204" t="s">
        <v>356</v>
      </c>
      <c r="T986" s="205">
        <v>1.0297000000000001</v>
      </c>
      <c r="U986" s="205">
        <v>0.90749999999999997</v>
      </c>
    </row>
    <row r="987" spans="2:21" ht="12.75" customHeight="1" x14ac:dyDescent="0.3">
      <c r="B987" s="222" t="s">
        <v>704</v>
      </c>
      <c r="C987" s="222" t="s">
        <v>1177</v>
      </c>
      <c r="D987" s="222" t="s">
        <v>368</v>
      </c>
      <c r="E987" s="223">
        <v>1</v>
      </c>
      <c r="F987" s="223">
        <v>1</v>
      </c>
      <c r="G987" s="224">
        <v>48.865238095238098</v>
      </c>
      <c r="H987" s="222">
        <v>38</v>
      </c>
      <c r="I987" s="222">
        <v>8</v>
      </c>
      <c r="J987" s="222">
        <v>1077</v>
      </c>
      <c r="K987" s="222" t="s">
        <v>104</v>
      </c>
      <c r="L987" s="222">
        <v>5</v>
      </c>
      <c r="M987" s="222" t="s">
        <v>197</v>
      </c>
      <c r="N987" s="90" t="s">
        <v>197</v>
      </c>
      <c r="O987" s="222"/>
      <c r="Q987" s="208" t="str">
        <f t="shared" si="15"/>
        <v>FKAA (T)European Intermodal</v>
      </c>
      <c r="R987" s="204" t="s">
        <v>704</v>
      </c>
      <c r="S987" s="204" t="s">
        <v>368</v>
      </c>
      <c r="T987" s="205">
        <v>1.0466</v>
      </c>
      <c r="U987" s="205">
        <v>1.0227999999999999</v>
      </c>
    </row>
    <row r="988" spans="2:21" ht="12.75" customHeight="1" x14ac:dyDescent="0.3">
      <c r="B988" s="222" t="s">
        <v>704</v>
      </c>
      <c r="C988" s="222" t="s">
        <v>1177</v>
      </c>
      <c r="D988" s="222" t="s">
        <v>348</v>
      </c>
      <c r="E988" s="223">
        <v>236</v>
      </c>
      <c r="F988" s="223">
        <v>11.564</v>
      </c>
      <c r="G988" s="224">
        <v>49</v>
      </c>
      <c r="H988" s="222">
        <v>18</v>
      </c>
      <c r="I988" s="222">
        <v>8</v>
      </c>
      <c r="J988" s="222">
        <v>1077</v>
      </c>
      <c r="K988" s="222" t="s">
        <v>104</v>
      </c>
      <c r="L988" s="222">
        <v>5</v>
      </c>
      <c r="M988" s="222" t="s">
        <v>197</v>
      </c>
      <c r="N988" s="90" t="s">
        <v>197</v>
      </c>
      <c r="O988" s="222"/>
      <c r="Q988" s="208" t="str">
        <f t="shared" si="15"/>
        <v>FKAA (T)Industrial Minerals</v>
      </c>
      <c r="R988" s="204" t="s">
        <v>704</v>
      </c>
      <c r="S988" s="204" t="s">
        <v>348</v>
      </c>
      <c r="T988" s="205">
        <v>0.93110000000000004</v>
      </c>
      <c r="U988" s="205">
        <v>0.81430000000000002</v>
      </c>
    </row>
    <row r="989" spans="2:21" ht="12.75" customHeight="1" x14ac:dyDescent="0.3">
      <c r="B989" s="222" t="s">
        <v>704</v>
      </c>
      <c r="C989" s="222" t="s">
        <v>1177</v>
      </c>
      <c r="D989" s="222" t="s">
        <v>343</v>
      </c>
      <c r="E989" s="223">
        <v>3452</v>
      </c>
      <c r="F989" s="223">
        <v>168.97300000000001</v>
      </c>
      <c r="G989" s="224">
        <v>48.983821660426614</v>
      </c>
      <c r="H989" s="222">
        <v>25</v>
      </c>
      <c r="I989" s="222">
        <v>8</v>
      </c>
      <c r="J989" s="222">
        <v>1077</v>
      </c>
      <c r="K989" s="222" t="s">
        <v>104</v>
      </c>
      <c r="L989" s="222">
        <v>5</v>
      </c>
      <c r="M989" s="222" t="s">
        <v>197</v>
      </c>
      <c r="N989" s="90" t="s">
        <v>197</v>
      </c>
      <c r="O989" s="222"/>
      <c r="Q989" s="208" t="str">
        <f t="shared" si="15"/>
        <v>FKAA (T)Other</v>
      </c>
      <c r="R989" s="204" t="s">
        <v>704</v>
      </c>
      <c r="S989" s="204" t="s">
        <v>343</v>
      </c>
      <c r="T989" s="205">
        <v>0.95530000000000004</v>
      </c>
      <c r="U989" s="205">
        <v>0.88680000000000003</v>
      </c>
    </row>
    <row r="990" spans="2:21" ht="12.75" customHeight="1" x14ac:dyDescent="0.3">
      <c r="B990" s="222" t="s">
        <v>707</v>
      </c>
      <c r="C990" s="222" t="s">
        <v>26</v>
      </c>
      <c r="D990" s="222" t="s">
        <v>351</v>
      </c>
      <c r="E990" s="223">
        <v>3966354</v>
      </c>
      <c r="F990" s="223">
        <v>133129.51</v>
      </c>
      <c r="G990" s="224">
        <v>33.453937422956024</v>
      </c>
      <c r="H990" s="222">
        <v>33</v>
      </c>
      <c r="I990" s="222">
        <v>4</v>
      </c>
      <c r="J990" s="222">
        <v>720</v>
      </c>
      <c r="K990" s="222" t="s">
        <v>103</v>
      </c>
      <c r="L990" s="222">
        <v>5</v>
      </c>
      <c r="M990" s="222" t="s">
        <v>197</v>
      </c>
      <c r="N990" s="90" t="s">
        <v>197</v>
      </c>
      <c r="O990" s="222"/>
      <c r="Q990" s="208" t="str">
        <f t="shared" si="15"/>
        <v>FLAB (L)Domestic Intermodal</v>
      </c>
      <c r="R990" s="204" t="s">
        <v>707</v>
      </c>
      <c r="S990" s="204" t="s">
        <v>351</v>
      </c>
      <c r="T990" s="205">
        <v>1.2132000000000001</v>
      </c>
      <c r="U990" s="205">
        <v>1.4011</v>
      </c>
    </row>
    <row r="991" spans="2:21" ht="12.75" customHeight="1" x14ac:dyDescent="0.3">
      <c r="B991" s="222" t="s">
        <v>706</v>
      </c>
      <c r="C991" s="222" t="s">
        <v>1177</v>
      </c>
      <c r="D991" s="222" t="s">
        <v>351</v>
      </c>
      <c r="E991" s="223">
        <v>933057</v>
      </c>
      <c r="F991" s="223">
        <v>15859.253000000001</v>
      </c>
      <c r="G991" s="224">
        <v>16.999968756771466</v>
      </c>
      <c r="H991" s="222">
        <v>33</v>
      </c>
      <c r="I991" s="222">
        <v>4</v>
      </c>
      <c r="J991" s="222">
        <v>720</v>
      </c>
      <c r="K991" s="222" t="s">
        <v>104</v>
      </c>
      <c r="L991" s="222">
        <v>5</v>
      </c>
      <c r="M991" s="222" t="s">
        <v>197</v>
      </c>
      <c r="N991" s="90" t="s">
        <v>197</v>
      </c>
      <c r="O991" s="222"/>
      <c r="Q991" s="208" t="str">
        <f t="shared" si="15"/>
        <v>FLAB (T)Domestic Intermodal</v>
      </c>
      <c r="R991" s="204" t="s">
        <v>706</v>
      </c>
      <c r="S991" s="204" t="s">
        <v>351</v>
      </c>
      <c r="T991" s="205">
        <v>0.98440000000000005</v>
      </c>
      <c r="U991" s="205">
        <v>1.0471999999999999</v>
      </c>
    </row>
    <row r="992" spans="2:21" ht="12.75" customHeight="1" x14ac:dyDescent="0.3">
      <c r="B992" s="222" t="s">
        <v>709</v>
      </c>
      <c r="C992" s="222" t="s">
        <v>26</v>
      </c>
      <c r="D992" s="222" t="s">
        <v>351</v>
      </c>
      <c r="E992" s="223">
        <v>1752245</v>
      </c>
      <c r="F992" s="223">
        <v>57252.396000000001</v>
      </c>
      <c r="G992" s="224">
        <v>33.28732046910519</v>
      </c>
      <c r="H992" s="222">
        <v>33</v>
      </c>
      <c r="I992" s="222">
        <v>4</v>
      </c>
      <c r="J992" s="222">
        <v>850</v>
      </c>
      <c r="K992" s="222" t="s">
        <v>103</v>
      </c>
      <c r="L992" s="222">
        <v>6</v>
      </c>
      <c r="M992" s="222" t="s">
        <v>197</v>
      </c>
      <c r="N992" s="90" t="s">
        <v>197</v>
      </c>
      <c r="O992" s="222"/>
      <c r="Q992" s="208" t="str">
        <f t="shared" si="15"/>
        <v>FLAI (L)Domestic Intermodal</v>
      </c>
      <c r="R992" s="204" t="s">
        <v>709</v>
      </c>
      <c r="S992" s="204" t="s">
        <v>351</v>
      </c>
      <c r="T992" s="205">
        <v>1.1972</v>
      </c>
      <c r="U992" s="205">
        <v>1.3895</v>
      </c>
    </row>
    <row r="993" spans="2:21" ht="12.75" customHeight="1" x14ac:dyDescent="0.3">
      <c r="B993" s="222" t="s">
        <v>708</v>
      </c>
      <c r="C993" s="222" t="s">
        <v>1177</v>
      </c>
      <c r="D993" s="222" t="s">
        <v>351</v>
      </c>
      <c r="E993" s="223">
        <v>296000</v>
      </c>
      <c r="F993" s="223">
        <v>5032</v>
      </c>
      <c r="G993" s="224">
        <v>17</v>
      </c>
      <c r="H993" s="222">
        <v>33</v>
      </c>
      <c r="I993" s="222">
        <v>4</v>
      </c>
      <c r="J993" s="222">
        <v>850</v>
      </c>
      <c r="K993" s="222" t="s">
        <v>104</v>
      </c>
      <c r="L993" s="222">
        <v>6</v>
      </c>
      <c r="M993" s="222" t="s">
        <v>197</v>
      </c>
      <c r="N993" s="90" t="s">
        <v>197</v>
      </c>
      <c r="O993" s="222"/>
      <c r="Q993" s="208" t="str">
        <f t="shared" si="15"/>
        <v>FLAI (T)Domestic Intermodal</v>
      </c>
      <c r="R993" s="204" t="s">
        <v>708</v>
      </c>
      <c r="S993" s="204" t="s">
        <v>351</v>
      </c>
      <c r="T993" s="205">
        <v>1.0021</v>
      </c>
      <c r="U993" s="205">
        <v>1.0783</v>
      </c>
    </row>
    <row r="994" spans="2:21" ht="12.75" customHeight="1" x14ac:dyDescent="0.3">
      <c r="B994" s="222" t="s">
        <v>711</v>
      </c>
      <c r="C994" s="222" t="s">
        <v>26</v>
      </c>
      <c r="D994" s="222" t="s">
        <v>351</v>
      </c>
      <c r="E994" s="223">
        <v>72708</v>
      </c>
      <c r="F994" s="223">
        <v>2355.076</v>
      </c>
      <c r="G994" s="224">
        <v>33.251565248887509</v>
      </c>
      <c r="H994" s="222">
        <v>33</v>
      </c>
      <c r="I994" s="222">
        <v>4</v>
      </c>
      <c r="J994" s="222">
        <v>850</v>
      </c>
      <c r="K994" s="222" t="s">
        <v>103</v>
      </c>
      <c r="L994" s="222">
        <v>6</v>
      </c>
      <c r="M994" s="222" t="s">
        <v>197</v>
      </c>
      <c r="N994" s="90" t="s">
        <v>197</v>
      </c>
      <c r="O994" s="222"/>
      <c r="Q994" s="208" t="str">
        <f t="shared" si="15"/>
        <v>FLAJ (L)Domestic Intermodal</v>
      </c>
      <c r="R994" s="204" t="s">
        <v>711</v>
      </c>
      <c r="S994" s="204" t="s">
        <v>351</v>
      </c>
      <c r="T994" s="205">
        <v>1.2005999999999999</v>
      </c>
      <c r="U994" s="205">
        <v>1.3892</v>
      </c>
    </row>
    <row r="995" spans="2:21" ht="12.75" customHeight="1" x14ac:dyDescent="0.3">
      <c r="B995" s="222" t="s">
        <v>710</v>
      </c>
      <c r="C995" s="222" t="s">
        <v>1177</v>
      </c>
      <c r="D995" s="222" t="s">
        <v>351</v>
      </c>
      <c r="E995" s="223">
        <v>13310</v>
      </c>
      <c r="F995" s="223">
        <v>226.27</v>
      </c>
      <c r="G995" s="224">
        <v>17</v>
      </c>
      <c r="H995" s="222">
        <v>33</v>
      </c>
      <c r="I995" s="222">
        <v>4</v>
      </c>
      <c r="J995" s="222">
        <v>850</v>
      </c>
      <c r="K995" s="222" t="s">
        <v>104</v>
      </c>
      <c r="L995" s="222">
        <v>6</v>
      </c>
      <c r="M995" s="222" t="s">
        <v>197</v>
      </c>
      <c r="N995" s="90" t="s">
        <v>197</v>
      </c>
      <c r="O995" s="222"/>
      <c r="Q995" s="208" t="str">
        <f t="shared" si="15"/>
        <v>FLAJ (T)Domestic Intermodal</v>
      </c>
      <c r="R995" s="204" t="s">
        <v>710</v>
      </c>
      <c r="S995" s="204" t="s">
        <v>351</v>
      </c>
      <c r="T995" s="205">
        <v>1.0021</v>
      </c>
      <c r="U995" s="205">
        <v>1.0783</v>
      </c>
    </row>
    <row r="996" spans="2:21" ht="12.75" customHeight="1" x14ac:dyDescent="0.3">
      <c r="B996" s="222" t="s">
        <v>713</v>
      </c>
      <c r="C996" s="222" t="s">
        <v>26</v>
      </c>
      <c r="D996" s="222" t="s">
        <v>351</v>
      </c>
      <c r="E996" s="223">
        <v>1168138</v>
      </c>
      <c r="F996" s="223">
        <v>38281.207999999999</v>
      </c>
      <c r="G996" s="224">
        <v>33.425028720307985</v>
      </c>
      <c r="H996" s="222">
        <v>33</v>
      </c>
      <c r="I996" s="222">
        <v>4</v>
      </c>
      <c r="J996" s="222">
        <v>850</v>
      </c>
      <c r="K996" s="222" t="s">
        <v>103</v>
      </c>
      <c r="L996" s="222">
        <v>6</v>
      </c>
      <c r="M996" s="222" t="s">
        <v>197</v>
      </c>
      <c r="N996" s="90" t="s">
        <v>197</v>
      </c>
      <c r="O996" s="222"/>
      <c r="Q996" s="208" t="str">
        <f t="shared" si="15"/>
        <v>FLAO (L)Domestic Intermodal</v>
      </c>
      <c r="R996" s="204" t="s">
        <v>713</v>
      </c>
      <c r="S996" s="204" t="s">
        <v>351</v>
      </c>
      <c r="T996" s="205">
        <v>1.1982999999999999</v>
      </c>
      <c r="U996" s="205">
        <v>1.3908</v>
      </c>
    </row>
    <row r="997" spans="2:21" ht="12.75" customHeight="1" x14ac:dyDescent="0.3">
      <c r="B997" s="222" t="s">
        <v>712</v>
      </c>
      <c r="C997" s="222" t="s">
        <v>1177</v>
      </c>
      <c r="D997" s="222" t="s">
        <v>351</v>
      </c>
      <c r="E997" s="223">
        <v>203440</v>
      </c>
      <c r="F997" s="223">
        <v>3458.48</v>
      </c>
      <c r="G997" s="224">
        <v>17</v>
      </c>
      <c r="H997" s="222">
        <v>33</v>
      </c>
      <c r="I997" s="222">
        <v>4</v>
      </c>
      <c r="J997" s="222">
        <v>850</v>
      </c>
      <c r="K997" s="222" t="s">
        <v>104</v>
      </c>
      <c r="L997" s="222">
        <v>6</v>
      </c>
      <c r="M997" s="222" t="s">
        <v>197</v>
      </c>
      <c r="N997" s="90" t="s">
        <v>197</v>
      </c>
      <c r="O997" s="222"/>
      <c r="Q997" s="208" t="str">
        <f t="shared" si="15"/>
        <v>FLAO (T)Domestic Intermodal</v>
      </c>
      <c r="R997" s="204" t="s">
        <v>712</v>
      </c>
      <c r="S997" s="204" t="s">
        <v>351</v>
      </c>
      <c r="T997" s="205">
        <v>1.0021</v>
      </c>
      <c r="U997" s="205">
        <v>1.0783</v>
      </c>
    </row>
    <row r="998" spans="2:21" ht="12.75" customHeight="1" x14ac:dyDescent="0.3">
      <c r="B998" s="222" t="s">
        <v>715</v>
      </c>
      <c r="C998" s="222" t="s">
        <v>26</v>
      </c>
      <c r="D998" s="222" t="s">
        <v>351</v>
      </c>
      <c r="E998" s="223">
        <v>145209</v>
      </c>
      <c r="F998" s="223">
        <v>4742.95</v>
      </c>
      <c r="G998" s="224">
        <v>33.623953608915386</v>
      </c>
      <c r="H998" s="222">
        <v>33</v>
      </c>
      <c r="I998" s="222">
        <v>4</v>
      </c>
      <c r="J998" s="222">
        <v>850</v>
      </c>
      <c r="K998" s="222" t="s">
        <v>103</v>
      </c>
      <c r="L998" s="222">
        <v>6</v>
      </c>
      <c r="M998" s="222" t="s">
        <v>197</v>
      </c>
      <c r="N998" s="90" t="s">
        <v>197</v>
      </c>
      <c r="O998" s="222"/>
      <c r="Q998" s="208" t="str">
        <f t="shared" si="15"/>
        <v>FLAP (L)Domestic Intermodal</v>
      </c>
      <c r="R998" s="204" t="s">
        <v>715</v>
      </c>
      <c r="S998" s="204" t="s">
        <v>351</v>
      </c>
      <c r="T998" s="205">
        <v>1.2022999999999999</v>
      </c>
      <c r="U998" s="205">
        <v>1.3926000000000001</v>
      </c>
    </row>
    <row r="999" spans="2:21" ht="12.75" customHeight="1" x14ac:dyDescent="0.3">
      <c r="B999" s="222" t="s">
        <v>714</v>
      </c>
      <c r="C999" s="222" t="s">
        <v>1177</v>
      </c>
      <c r="D999" s="222" t="s">
        <v>351</v>
      </c>
      <c r="E999" s="223">
        <v>26827</v>
      </c>
      <c r="F999" s="223">
        <v>456.05900000000003</v>
      </c>
      <c r="G999" s="224">
        <v>17</v>
      </c>
      <c r="H999" s="222">
        <v>33</v>
      </c>
      <c r="I999" s="222">
        <v>4</v>
      </c>
      <c r="J999" s="222">
        <v>850</v>
      </c>
      <c r="K999" s="222" t="s">
        <v>104</v>
      </c>
      <c r="L999" s="222">
        <v>6</v>
      </c>
      <c r="M999" s="222" t="s">
        <v>197</v>
      </c>
      <c r="N999" s="90" t="s">
        <v>197</v>
      </c>
      <c r="O999" s="222"/>
      <c r="Q999" s="208" t="str">
        <f t="shared" si="15"/>
        <v>FLAP (T)Domestic Intermodal</v>
      </c>
      <c r="R999" s="204" t="s">
        <v>714</v>
      </c>
      <c r="S999" s="204" t="s">
        <v>351</v>
      </c>
      <c r="T999" s="205">
        <v>1.0021</v>
      </c>
      <c r="U999" s="205">
        <v>1.0783</v>
      </c>
    </row>
    <row r="1000" spans="2:21" ht="12.75" customHeight="1" x14ac:dyDescent="0.3">
      <c r="B1000" s="222" t="s">
        <v>717</v>
      </c>
      <c r="C1000" s="222" t="s">
        <v>26</v>
      </c>
      <c r="D1000" s="222" t="s">
        <v>343</v>
      </c>
      <c r="E1000" s="223">
        <v>1</v>
      </c>
      <c r="F1000" s="223">
        <v>1</v>
      </c>
      <c r="G1000" s="224">
        <v>77.490205735980709</v>
      </c>
      <c r="H1000" s="222">
        <v>25</v>
      </c>
      <c r="I1000" s="222">
        <v>4</v>
      </c>
      <c r="J1000" s="222">
        <v>1764</v>
      </c>
      <c r="K1000" s="222" t="s">
        <v>103</v>
      </c>
      <c r="L1000" s="222">
        <v>5</v>
      </c>
      <c r="M1000" s="222" t="s">
        <v>197</v>
      </c>
      <c r="N1000" s="90" t="s">
        <v>197</v>
      </c>
      <c r="O1000" s="222"/>
      <c r="Q1000" s="208" t="str">
        <f t="shared" si="15"/>
        <v>FNAB (L)Other</v>
      </c>
      <c r="R1000" s="204" t="s">
        <v>717</v>
      </c>
      <c r="S1000" s="204" t="s">
        <v>343</v>
      </c>
      <c r="T1000" s="205">
        <v>2.0985999999999998</v>
      </c>
      <c r="U1000" s="205">
        <v>3.0221</v>
      </c>
    </row>
    <row r="1001" spans="2:21" ht="12.75" customHeight="1" x14ac:dyDescent="0.3">
      <c r="B1001" s="222" t="s">
        <v>716</v>
      </c>
      <c r="C1001" s="222" t="s">
        <v>1177</v>
      </c>
      <c r="D1001" s="222" t="s">
        <v>343</v>
      </c>
      <c r="E1001" s="223">
        <v>1</v>
      </c>
      <c r="F1001" s="223">
        <v>1</v>
      </c>
      <c r="G1001" s="224">
        <v>24.546805100356455</v>
      </c>
      <c r="H1001" s="222">
        <v>25</v>
      </c>
      <c r="I1001" s="222">
        <v>4</v>
      </c>
      <c r="J1001" s="222">
        <v>1764</v>
      </c>
      <c r="K1001" s="222" t="s">
        <v>104</v>
      </c>
      <c r="L1001" s="222">
        <v>5</v>
      </c>
      <c r="M1001" s="222" t="s">
        <v>197</v>
      </c>
      <c r="N1001" s="90" t="s">
        <v>197</v>
      </c>
      <c r="O1001" s="222"/>
      <c r="Q1001" s="208" t="str">
        <f t="shared" si="15"/>
        <v>FNAB (T)Other</v>
      </c>
      <c r="R1001" s="204" t="s">
        <v>716</v>
      </c>
      <c r="S1001" s="204" t="s">
        <v>343</v>
      </c>
      <c r="T1001" s="205">
        <v>1.0866</v>
      </c>
      <c r="U1001" s="205">
        <v>1.1661999999999999</v>
      </c>
    </row>
    <row r="1002" spans="2:21" ht="12.75" customHeight="1" x14ac:dyDescent="0.3">
      <c r="B1002" s="222" t="s">
        <v>719</v>
      </c>
      <c r="C1002" s="222" t="s">
        <v>26</v>
      </c>
      <c r="D1002" s="222" t="s">
        <v>343</v>
      </c>
      <c r="E1002" s="223">
        <v>139329</v>
      </c>
      <c r="F1002" s="223">
        <v>10976.196</v>
      </c>
      <c r="G1002" s="224">
        <v>77.761000133087776</v>
      </c>
      <c r="H1002" s="222">
        <v>25</v>
      </c>
      <c r="I1002" s="222">
        <v>4</v>
      </c>
      <c r="J1002" s="222">
        <v>1764</v>
      </c>
      <c r="K1002" s="222" t="s">
        <v>103</v>
      </c>
      <c r="L1002" s="222">
        <v>5</v>
      </c>
      <c r="M1002" s="222" t="s">
        <v>197</v>
      </c>
      <c r="N1002" s="90" t="s">
        <v>197</v>
      </c>
      <c r="O1002" s="222"/>
      <c r="Q1002" s="208" t="str">
        <f t="shared" si="15"/>
        <v>FNAC (L)Other</v>
      </c>
      <c r="R1002" s="204" t="s">
        <v>719</v>
      </c>
      <c r="S1002" s="204" t="s">
        <v>343</v>
      </c>
      <c r="T1002" s="205">
        <v>2.1046999999999998</v>
      </c>
      <c r="U1002" s="205">
        <v>3.0405000000000002</v>
      </c>
    </row>
    <row r="1003" spans="2:21" ht="12.75" customHeight="1" x14ac:dyDescent="0.3">
      <c r="B1003" s="222" t="s">
        <v>718</v>
      </c>
      <c r="C1003" s="222" t="s">
        <v>1177</v>
      </c>
      <c r="D1003" s="222" t="s">
        <v>343</v>
      </c>
      <c r="E1003" s="223">
        <v>92083</v>
      </c>
      <c r="F1003" s="223">
        <v>2302.0750000000003</v>
      </c>
      <c r="G1003" s="224">
        <v>25</v>
      </c>
      <c r="H1003" s="222">
        <v>25</v>
      </c>
      <c r="I1003" s="222">
        <v>4</v>
      </c>
      <c r="J1003" s="222">
        <v>1764</v>
      </c>
      <c r="K1003" s="222" t="s">
        <v>104</v>
      </c>
      <c r="L1003" s="222">
        <v>5</v>
      </c>
      <c r="M1003" s="222" t="s">
        <v>197</v>
      </c>
      <c r="N1003" s="90" t="s">
        <v>197</v>
      </c>
      <c r="O1003" s="222"/>
      <c r="Q1003" s="208" t="str">
        <f t="shared" si="15"/>
        <v>FNAC (T)Other</v>
      </c>
      <c r="R1003" s="204" t="s">
        <v>718</v>
      </c>
      <c r="S1003" s="204" t="s">
        <v>343</v>
      </c>
      <c r="T1003" s="205">
        <v>1.0899000000000001</v>
      </c>
      <c r="U1003" s="205">
        <v>1.1677</v>
      </c>
    </row>
    <row r="1004" spans="2:21" ht="12.75" customHeight="1" x14ac:dyDescent="0.3">
      <c r="B1004" s="222" t="s">
        <v>733</v>
      </c>
      <c r="C1004" s="222" t="s">
        <v>26</v>
      </c>
      <c r="D1004" s="222" t="s">
        <v>343</v>
      </c>
      <c r="E1004" s="223">
        <v>34070</v>
      </c>
      <c r="F1004" s="223">
        <v>2587.8040000000001</v>
      </c>
      <c r="G1004" s="224">
        <v>75.599999999999994</v>
      </c>
      <c r="H1004" s="222">
        <v>25</v>
      </c>
      <c r="I1004" s="222">
        <v>4</v>
      </c>
      <c r="J1004" s="222">
        <v>1473</v>
      </c>
      <c r="K1004" s="222" t="s">
        <v>1180</v>
      </c>
      <c r="L1004" s="222">
        <v>6</v>
      </c>
      <c r="M1004" s="222" t="s">
        <v>195</v>
      </c>
      <c r="N1004" s="90">
        <v>0.86321999999999999</v>
      </c>
      <c r="O1004" s="222"/>
      <c r="Q1004" s="208" t="str">
        <f t="shared" si="15"/>
        <v>FNAD (L)Other</v>
      </c>
      <c r="R1004" s="204" t="s">
        <v>733</v>
      </c>
      <c r="S1004" s="204" t="s">
        <v>343</v>
      </c>
      <c r="T1004" s="205">
        <v>1.8358000000000001</v>
      </c>
      <c r="U1004" s="205">
        <v>2.6983999999999999</v>
      </c>
    </row>
    <row r="1005" spans="2:21" ht="12.75" customHeight="1" x14ac:dyDescent="0.3">
      <c r="B1005" s="222" t="s">
        <v>734</v>
      </c>
      <c r="C1005" s="222" t="s">
        <v>1177</v>
      </c>
      <c r="D1005" s="222" t="s">
        <v>343</v>
      </c>
      <c r="E1005" s="223">
        <v>24253</v>
      </c>
      <c r="F1005" s="223">
        <v>557.81900000000007</v>
      </c>
      <c r="G1005" s="224">
        <v>22.3</v>
      </c>
      <c r="H1005" s="222">
        <v>25</v>
      </c>
      <c r="I1005" s="222">
        <v>4</v>
      </c>
      <c r="J1005" s="222">
        <v>1473</v>
      </c>
      <c r="K1005" s="222" t="s">
        <v>1181</v>
      </c>
      <c r="L1005" s="222">
        <v>6</v>
      </c>
      <c r="M1005" s="222" t="s">
        <v>195</v>
      </c>
      <c r="N1005" s="90">
        <v>0.85587000000000002</v>
      </c>
      <c r="O1005" s="222"/>
      <c r="Q1005" s="208" t="str">
        <f t="shared" si="15"/>
        <v>FNAD (T)Other</v>
      </c>
      <c r="R1005" s="204" t="s">
        <v>734</v>
      </c>
      <c r="S1005" s="204" t="s">
        <v>343</v>
      </c>
      <c r="T1005" s="205">
        <v>0.98329999999999995</v>
      </c>
      <c r="U1005" s="205">
        <v>1.0640000000000001</v>
      </c>
    </row>
    <row r="1006" spans="2:21" ht="12.75" customHeight="1" x14ac:dyDescent="0.3">
      <c r="B1006" s="222" t="s">
        <v>720</v>
      </c>
      <c r="C1006" s="222" t="s">
        <v>26</v>
      </c>
      <c r="D1006" s="222" t="s">
        <v>353</v>
      </c>
      <c r="E1006" s="223">
        <v>1</v>
      </c>
      <c r="F1006" s="223">
        <v>1</v>
      </c>
      <c r="G1006" s="224">
        <v>17.551724137931036</v>
      </c>
      <c r="H1006" s="222">
        <v>25</v>
      </c>
      <c r="I1006" s="222">
        <v>2</v>
      </c>
      <c r="J1006" s="222">
        <v>1614</v>
      </c>
      <c r="K1006" s="222" t="s">
        <v>108</v>
      </c>
      <c r="L1006" s="222">
        <v>2</v>
      </c>
      <c r="M1006" s="222" t="s">
        <v>197</v>
      </c>
      <c r="N1006" s="90" t="s">
        <v>197</v>
      </c>
      <c r="O1006" s="222"/>
      <c r="Q1006" s="208" t="str">
        <f t="shared" si="15"/>
        <v>FPAB (L)Steel</v>
      </c>
      <c r="R1006" s="204" t="s">
        <v>720</v>
      </c>
      <c r="S1006" s="204" t="s">
        <v>353</v>
      </c>
      <c r="T1006" s="205">
        <v>2.2504</v>
      </c>
      <c r="U1006" s="205">
        <v>2.2425999999999999</v>
      </c>
    </row>
    <row r="1007" spans="2:21" ht="12.75" customHeight="1" x14ac:dyDescent="0.3">
      <c r="B1007" s="225" t="s">
        <v>735</v>
      </c>
      <c r="C1007" s="225" t="s">
        <v>26</v>
      </c>
      <c r="D1007" s="225" t="s">
        <v>351</v>
      </c>
      <c r="E1007" s="227">
        <v>925019</v>
      </c>
      <c r="F1007" s="227">
        <v>41440.042999999998</v>
      </c>
      <c r="G1007" s="226">
        <v>44.9</v>
      </c>
      <c r="H1007" s="225">
        <v>33</v>
      </c>
      <c r="I1007" s="225">
        <v>4</v>
      </c>
      <c r="J1007" s="225">
        <v>1820</v>
      </c>
      <c r="K1007" s="225" t="s">
        <v>105</v>
      </c>
      <c r="L1007" s="225">
        <v>4</v>
      </c>
      <c r="M1007" s="225" t="s">
        <v>197</v>
      </c>
      <c r="N1007" s="234" t="s">
        <v>197</v>
      </c>
      <c r="O1007" s="236" t="s">
        <v>472</v>
      </c>
      <c r="Q1007" s="208" t="str">
        <f t="shared" si="15"/>
        <v>FQAO (L)Domestic Intermodal</v>
      </c>
      <c r="R1007" s="204" t="s">
        <v>735</v>
      </c>
      <c r="S1007" s="204" t="s">
        <v>351</v>
      </c>
      <c r="T1007" s="205">
        <v>2.8148</v>
      </c>
      <c r="U1007" s="205">
        <v>3.8218999999999999</v>
      </c>
    </row>
    <row r="1008" spans="2:21" ht="12.75" customHeight="1" x14ac:dyDescent="0.3">
      <c r="B1008" s="225" t="s">
        <v>735</v>
      </c>
      <c r="C1008" s="225" t="s">
        <v>26</v>
      </c>
      <c r="D1008" s="225" t="s">
        <v>356</v>
      </c>
      <c r="E1008" s="227">
        <v>5391</v>
      </c>
      <c r="F1008" s="227">
        <v>241.31300000000002</v>
      </c>
      <c r="G1008" s="226">
        <v>42.74</v>
      </c>
      <c r="H1008" s="225">
        <v>27</v>
      </c>
      <c r="I1008" s="225">
        <v>4</v>
      </c>
      <c r="J1008" s="225">
        <v>1820</v>
      </c>
      <c r="K1008" s="225" t="s">
        <v>105</v>
      </c>
      <c r="L1008" s="225">
        <v>4</v>
      </c>
      <c r="M1008" s="225" t="s">
        <v>197</v>
      </c>
      <c r="N1008" s="234" t="s">
        <v>197</v>
      </c>
      <c r="O1008" s="236" t="s">
        <v>472</v>
      </c>
      <c r="Q1008" s="208" t="str">
        <f t="shared" si="15"/>
        <v>FQAO (L)Enterprise</v>
      </c>
      <c r="R1008" s="204" t="s">
        <v>735</v>
      </c>
      <c r="S1008" s="204" t="s">
        <v>356</v>
      </c>
      <c r="T1008" s="205">
        <v>2.7399</v>
      </c>
      <c r="U1008" s="205">
        <v>3.7652000000000001</v>
      </c>
    </row>
    <row r="1009" spans="2:21" ht="12.75" customHeight="1" x14ac:dyDescent="0.3">
      <c r="B1009" s="225" t="s">
        <v>736</v>
      </c>
      <c r="C1009" s="225" t="s">
        <v>1177</v>
      </c>
      <c r="D1009" s="225" t="s">
        <v>351</v>
      </c>
      <c r="E1009" s="227">
        <v>347485</v>
      </c>
      <c r="F1009" s="227">
        <v>8687.1134000000002</v>
      </c>
      <c r="G1009" s="226">
        <v>25</v>
      </c>
      <c r="H1009" s="225">
        <v>33</v>
      </c>
      <c r="I1009" s="225">
        <v>4</v>
      </c>
      <c r="J1009" s="225">
        <v>1820</v>
      </c>
      <c r="K1009" s="225" t="s">
        <v>106</v>
      </c>
      <c r="L1009" s="225">
        <v>4</v>
      </c>
      <c r="M1009" s="225" t="s">
        <v>197</v>
      </c>
      <c r="N1009" s="234" t="s">
        <v>197</v>
      </c>
      <c r="O1009" s="236" t="s">
        <v>472</v>
      </c>
      <c r="Q1009" s="208" t="str">
        <f t="shared" si="15"/>
        <v>FQAO (T)Domestic Intermodal</v>
      </c>
      <c r="R1009" s="204" t="s">
        <v>736</v>
      </c>
      <c r="S1009" s="204" t="s">
        <v>351</v>
      </c>
      <c r="T1009" s="205">
        <v>1.4092</v>
      </c>
      <c r="U1009" s="205">
        <v>1.6479999999999999</v>
      </c>
    </row>
    <row r="1010" spans="2:21" ht="12.75" customHeight="1" x14ac:dyDescent="0.3">
      <c r="B1010" s="225" t="s">
        <v>736</v>
      </c>
      <c r="C1010" s="225" t="s">
        <v>1177</v>
      </c>
      <c r="D1010" s="225" t="s">
        <v>356</v>
      </c>
      <c r="E1010" s="227">
        <v>3214</v>
      </c>
      <c r="F1010" s="227">
        <v>80.350000000000009</v>
      </c>
      <c r="G1010" s="226">
        <v>25</v>
      </c>
      <c r="H1010" s="225">
        <v>27</v>
      </c>
      <c r="I1010" s="225">
        <v>4</v>
      </c>
      <c r="J1010" s="225">
        <v>1820</v>
      </c>
      <c r="K1010" s="225" t="s">
        <v>106</v>
      </c>
      <c r="L1010" s="225">
        <v>4</v>
      </c>
      <c r="M1010" s="225" t="s">
        <v>197</v>
      </c>
      <c r="N1010" s="234" t="s">
        <v>197</v>
      </c>
      <c r="O1010" s="236" t="s">
        <v>472</v>
      </c>
      <c r="Q1010" s="208" t="str">
        <f t="shared" si="15"/>
        <v>FQAO (T)Enterprise</v>
      </c>
      <c r="R1010" s="204" t="s">
        <v>736</v>
      </c>
      <c r="S1010" s="204" t="s">
        <v>356</v>
      </c>
      <c r="T1010" s="205">
        <v>1.3804000000000001</v>
      </c>
      <c r="U1010" s="205">
        <v>1.4901</v>
      </c>
    </row>
    <row r="1011" spans="2:21" ht="12.75" customHeight="1" x14ac:dyDescent="0.3">
      <c r="B1011" s="222" t="s">
        <v>721</v>
      </c>
      <c r="C1011" s="222" t="s">
        <v>26</v>
      </c>
      <c r="D1011" s="222" t="s">
        <v>371</v>
      </c>
      <c r="E1011" s="223">
        <v>212738</v>
      </c>
      <c r="F1011" s="223">
        <v>10542.287</v>
      </c>
      <c r="G1011" s="224">
        <v>53.7</v>
      </c>
      <c r="H1011" s="222">
        <v>24</v>
      </c>
      <c r="I1011" s="222">
        <v>4</v>
      </c>
      <c r="J1011" s="222">
        <v>1344</v>
      </c>
      <c r="K1011" s="222" t="s">
        <v>103</v>
      </c>
      <c r="L1011" s="222">
        <v>5</v>
      </c>
      <c r="M1011" s="222" t="s">
        <v>197</v>
      </c>
      <c r="N1011" s="90" t="s">
        <v>197</v>
      </c>
      <c r="O1011" s="222"/>
      <c r="Q1011" s="208" t="str">
        <f t="shared" si="15"/>
        <v>FRAA (L)Domestic Waste</v>
      </c>
      <c r="R1011" s="204" t="s">
        <v>721</v>
      </c>
      <c r="S1011" s="204" t="s">
        <v>371</v>
      </c>
      <c r="T1011" s="205">
        <v>1.492</v>
      </c>
      <c r="U1011" s="205">
        <v>1.8331</v>
      </c>
    </row>
    <row r="1012" spans="2:21" ht="12.75" customHeight="1" x14ac:dyDescent="0.3">
      <c r="B1012" s="222" t="s">
        <v>722</v>
      </c>
      <c r="C1012" s="222" t="s">
        <v>1177</v>
      </c>
      <c r="D1012" s="222" t="s">
        <v>371</v>
      </c>
      <c r="E1012" s="223">
        <v>15808</v>
      </c>
      <c r="F1012" s="223">
        <v>304.11600000000004</v>
      </c>
      <c r="G1012" s="224">
        <v>19</v>
      </c>
      <c r="H1012" s="222">
        <v>24</v>
      </c>
      <c r="I1012" s="222">
        <v>4</v>
      </c>
      <c r="J1012" s="222">
        <v>1344</v>
      </c>
      <c r="K1012" s="222" t="s">
        <v>104</v>
      </c>
      <c r="L1012" s="222">
        <v>5</v>
      </c>
      <c r="M1012" s="222" t="s">
        <v>197</v>
      </c>
      <c r="N1012" s="90" t="s">
        <v>197</v>
      </c>
      <c r="O1012" s="222"/>
      <c r="Q1012" s="208" t="str">
        <f t="shared" si="15"/>
        <v>FRAA (T)Domestic Waste</v>
      </c>
      <c r="R1012" s="204" t="s">
        <v>722</v>
      </c>
      <c r="S1012" s="204" t="s">
        <v>371</v>
      </c>
      <c r="T1012" s="205">
        <v>1.0818000000000001</v>
      </c>
      <c r="U1012" s="205">
        <v>1.0928</v>
      </c>
    </row>
    <row r="1013" spans="2:21" ht="12.75" customHeight="1" x14ac:dyDescent="0.3">
      <c r="B1013" s="222" t="s">
        <v>724</v>
      </c>
      <c r="C1013" s="222" t="s">
        <v>26</v>
      </c>
      <c r="D1013" s="222" t="s">
        <v>351</v>
      </c>
      <c r="E1013" s="223">
        <v>35389319</v>
      </c>
      <c r="F1013" s="223">
        <v>1603871.7087999999</v>
      </c>
      <c r="G1013" s="224">
        <v>46.394997682277079</v>
      </c>
      <c r="H1013" s="222">
        <v>33</v>
      </c>
      <c r="I1013" s="222">
        <v>4</v>
      </c>
      <c r="J1013" s="222">
        <v>1500</v>
      </c>
      <c r="K1013" s="222" t="s">
        <v>103</v>
      </c>
      <c r="L1013" s="222">
        <v>5</v>
      </c>
      <c r="M1013" s="222" t="s">
        <v>197</v>
      </c>
      <c r="N1013" s="90" t="s">
        <v>197</v>
      </c>
      <c r="O1013" s="222"/>
      <c r="Q1013" s="208" t="str">
        <f t="shared" si="15"/>
        <v>FSAO (L)Domestic Intermodal</v>
      </c>
      <c r="R1013" s="204" t="s">
        <v>724</v>
      </c>
      <c r="S1013" s="204" t="s">
        <v>351</v>
      </c>
      <c r="T1013" s="205">
        <v>1.4442999999999999</v>
      </c>
      <c r="U1013" s="205">
        <v>1.7672000000000001</v>
      </c>
    </row>
    <row r="1014" spans="2:21" ht="12.75" customHeight="1" x14ac:dyDescent="0.3">
      <c r="B1014" s="222" t="s">
        <v>723</v>
      </c>
      <c r="C1014" s="222" t="s">
        <v>1177</v>
      </c>
      <c r="D1014" s="222" t="s">
        <v>351</v>
      </c>
      <c r="E1014" s="223">
        <v>5694969</v>
      </c>
      <c r="F1014" s="223">
        <v>119594.349</v>
      </c>
      <c r="G1014" s="224">
        <v>21</v>
      </c>
      <c r="H1014" s="222">
        <v>33</v>
      </c>
      <c r="I1014" s="222">
        <v>4</v>
      </c>
      <c r="J1014" s="222">
        <v>1500</v>
      </c>
      <c r="K1014" s="222" t="s">
        <v>104</v>
      </c>
      <c r="L1014" s="222">
        <v>5</v>
      </c>
      <c r="M1014" s="222" t="s">
        <v>197</v>
      </c>
      <c r="N1014" s="90" t="s">
        <v>197</v>
      </c>
      <c r="O1014" s="222"/>
      <c r="Q1014" s="208" t="str">
        <f t="shared" si="15"/>
        <v>FSAO (T)Domestic Intermodal</v>
      </c>
      <c r="R1014" s="204" t="s">
        <v>723</v>
      </c>
      <c r="S1014" s="204" t="s">
        <v>351</v>
      </c>
      <c r="T1014" s="205">
        <v>1.1463000000000001</v>
      </c>
      <c r="U1014" s="205">
        <v>1.3049999999999999</v>
      </c>
    </row>
    <row r="1015" spans="2:21" ht="12.75" customHeight="1" x14ac:dyDescent="0.3">
      <c r="B1015" s="222" t="s">
        <v>726</v>
      </c>
      <c r="C1015" s="222" t="s">
        <v>26</v>
      </c>
      <c r="D1015" s="222" t="s">
        <v>351</v>
      </c>
      <c r="E1015" s="223">
        <v>8771422</v>
      </c>
      <c r="F1015" s="223">
        <v>397099.837</v>
      </c>
      <c r="G1015" s="224">
        <v>42.327189967149074</v>
      </c>
      <c r="H1015" s="222">
        <v>33</v>
      </c>
      <c r="I1015" s="222">
        <v>4</v>
      </c>
      <c r="J1015" s="222">
        <v>1500</v>
      </c>
      <c r="K1015" s="222" t="s">
        <v>103</v>
      </c>
      <c r="L1015" s="222">
        <v>5</v>
      </c>
      <c r="M1015" s="222" t="s">
        <v>197</v>
      </c>
      <c r="N1015" s="90" t="s">
        <v>197</v>
      </c>
      <c r="O1015" s="222"/>
      <c r="Q1015" s="208" t="str">
        <f t="shared" si="15"/>
        <v>FTAI (L)Domestic Intermodal</v>
      </c>
      <c r="R1015" s="204" t="s">
        <v>726</v>
      </c>
      <c r="S1015" s="204" t="s">
        <v>351</v>
      </c>
      <c r="T1015" s="205">
        <v>1.3824000000000001</v>
      </c>
      <c r="U1015" s="205">
        <v>1.6789000000000001</v>
      </c>
    </row>
    <row r="1016" spans="2:21" ht="12.75" customHeight="1" x14ac:dyDescent="0.3">
      <c r="B1016" s="222" t="s">
        <v>725</v>
      </c>
      <c r="C1016" s="222" t="s">
        <v>1177</v>
      </c>
      <c r="D1016" s="222" t="s">
        <v>351</v>
      </c>
      <c r="E1016" s="223">
        <v>1529595</v>
      </c>
      <c r="F1016" s="223">
        <v>32121.494999999999</v>
      </c>
      <c r="G1016" s="224">
        <v>21</v>
      </c>
      <c r="H1016" s="222">
        <v>33</v>
      </c>
      <c r="I1016" s="222">
        <v>4</v>
      </c>
      <c r="J1016" s="222">
        <v>1500</v>
      </c>
      <c r="K1016" s="222" t="s">
        <v>104</v>
      </c>
      <c r="L1016" s="222">
        <v>5</v>
      </c>
      <c r="M1016" s="222" t="s">
        <v>197</v>
      </c>
      <c r="N1016" s="90" t="s">
        <v>197</v>
      </c>
      <c r="O1016" s="222"/>
      <c r="Q1016" s="208" t="str">
        <f t="shared" si="15"/>
        <v>FTAI (T)Domestic Intermodal</v>
      </c>
      <c r="R1016" s="204" t="s">
        <v>725</v>
      </c>
      <c r="S1016" s="204" t="s">
        <v>351</v>
      </c>
      <c r="T1016" s="205">
        <v>1.1464000000000001</v>
      </c>
      <c r="U1016" s="205">
        <v>1.3049999999999999</v>
      </c>
    </row>
    <row r="1017" spans="2:21" ht="12.75" customHeight="1" x14ac:dyDescent="0.3">
      <c r="B1017" s="222" t="s">
        <v>727</v>
      </c>
      <c r="C1017" s="222" t="s">
        <v>26</v>
      </c>
      <c r="D1017" s="222" t="s">
        <v>351</v>
      </c>
      <c r="E1017" s="223">
        <v>12131383</v>
      </c>
      <c r="F1017" s="223">
        <v>440631.77399999998</v>
      </c>
      <c r="G1017" s="224">
        <v>37.9</v>
      </c>
      <c r="H1017" s="222">
        <v>33</v>
      </c>
      <c r="I1017" s="222">
        <v>4</v>
      </c>
      <c r="J1017" s="222">
        <v>1380</v>
      </c>
      <c r="K1017" s="222" t="s">
        <v>103</v>
      </c>
      <c r="L1017" s="222">
        <v>6</v>
      </c>
      <c r="M1017" s="222" t="s">
        <v>195</v>
      </c>
      <c r="N1017" s="90">
        <v>0.86799999999999999</v>
      </c>
      <c r="O1017" s="222"/>
      <c r="Q1017" s="208" t="str">
        <f t="shared" si="15"/>
        <v>FWAA (L)Domestic Intermodal</v>
      </c>
      <c r="R1017" s="204" t="s">
        <v>727</v>
      </c>
      <c r="S1017" s="204" t="s">
        <v>351</v>
      </c>
      <c r="T1017" s="205">
        <v>1.3467</v>
      </c>
      <c r="U1017" s="205">
        <v>1.5053000000000001</v>
      </c>
    </row>
    <row r="1018" spans="2:21" ht="12.75" customHeight="1" x14ac:dyDescent="0.3">
      <c r="B1018" s="222" t="s">
        <v>728</v>
      </c>
      <c r="C1018" s="222" t="s">
        <v>1177</v>
      </c>
      <c r="D1018" s="222" t="s">
        <v>351</v>
      </c>
      <c r="E1018" s="223">
        <v>1895257</v>
      </c>
      <c r="F1018" s="223">
        <v>41441.622000000003</v>
      </c>
      <c r="G1018" s="224">
        <v>21.9</v>
      </c>
      <c r="H1018" s="222">
        <v>33</v>
      </c>
      <c r="I1018" s="222">
        <v>4</v>
      </c>
      <c r="J1018" s="222">
        <v>1380</v>
      </c>
      <c r="K1018" s="222" t="s">
        <v>104</v>
      </c>
      <c r="L1018" s="222">
        <v>6</v>
      </c>
      <c r="M1018" s="222" t="s">
        <v>195</v>
      </c>
      <c r="N1018" s="90">
        <v>0.85599999999999998</v>
      </c>
      <c r="O1018" s="222"/>
      <c r="Q1018" s="208" t="str">
        <f t="shared" si="15"/>
        <v>FWAA (T)Domestic Intermodal</v>
      </c>
      <c r="R1018" s="204" t="s">
        <v>728</v>
      </c>
      <c r="S1018" s="204" t="s">
        <v>351</v>
      </c>
      <c r="T1018" s="205">
        <v>1.0787</v>
      </c>
      <c r="U1018" s="205">
        <v>1.1875</v>
      </c>
    </row>
    <row r="1019" spans="2:21" ht="12.75" customHeight="1" x14ac:dyDescent="0.3">
      <c r="B1019" s="222" t="s">
        <v>741</v>
      </c>
      <c r="C1019" s="222" t="s">
        <v>26</v>
      </c>
      <c r="D1019" s="222" t="s">
        <v>351</v>
      </c>
      <c r="E1019" s="223">
        <v>2555432</v>
      </c>
      <c r="F1019" s="223">
        <v>112370.932</v>
      </c>
      <c r="G1019" s="224">
        <v>55</v>
      </c>
      <c r="H1019" s="222">
        <v>33</v>
      </c>
      <c r="I1019" s="222">
        <v>4</v>
      </c>
      <c r="J1019" s="222">
        <v>1377</v>
      </c>
      <c r="K1019" s="222" t="s">
        <v>1180</v>
      </c>
      <c r="L1019" s="222">
        <v>6</v>
      </c>
      <c r="M1019" s="222" t="s">
        <v>195</v>
      </c>
      <c r="N1019" s="90">
        <v>0.875</v>
      </c>
      <c r="O1019" s="222"/>
      <c r="Q1019" s="208" t="str">
        <f t="shared" si="15"/>
        <v>FWAB (L)Domestic Intermodal</v>
      </c>
      <c r="R1019" s="204" t="s">
        <v>741</v>
      </c>
      <c r="S1019" s="204" t="s">
        <v>351</v>
      </c>
      <c r="T1019" s="205">
        <v>1.5515000000000001</v>
      </c>
      <c r="U1019" s="205">
        <v>1.9085000000000001</v>
      </c>
    </row>
    <row r="1020" spans="2:21" ht="12.75" customHeight="1" x14ac:dyDescent="0.3">
      <c r="B1020" s="222" t="s">
        <v>742</v>
      </c>
      <c r="C1020" s="222" t="s">
        <v>1177</v>
      </c>
      <c r="D1020" s="222" t="s">
        <v>351</v>
      </c>
      <c r="E1020" s="223">
        <v>205058</v>
      </c>
      <c r="F1020" s="223">
        <v>4388.2170000000006</v>
      </c>
      <c r="G1020" s="224">
        <v>21</v>
      </c>
      <c r="H1020" s="222">
        <v>33</v>
      </c>
      <c r="I1020" s="222">
        <v>4</v>
      </c>
      <c r="J1020" s="222">
        <v>1377</v>
      </c>
      <c r="K1020" s="222" t="s">
        <v>1181</v>
      </c>
      <c r="L1020" s="222">
        <v>6</v>
      </c>
      <c r="M1020" s="222" t="s">
        <v>195</v>
      </c>
      <c r="N1020" s="90">
        <v>0.85599999999999998</v>
      </c>
      <c r="O1020" s="222"/>
      <c r="Q1020" s="208" t="str">
        <f t="shared" si="15"/>
        <v>FWAB (T)Domestic Intermodal</v>
      </c>
      <c r="R1020" s="204" t="s">
        <v>742</v>
      </c>
      <c r="S1020" s="204" t="s">
        <v>351</v>
      </c>
      <c r="T1020" s="205">
        <v>1.0588</v>
      </c>
      <c r="U1020" s="205">
        <v>1.1935</v>
      </c>
    </row>
    <row r="1021" spans="2:21" ht="12.75" customHeight="1" x14ac:dyDescent="0.3">
      <c r="B1021" s="222" t="s">
        <v>729</v>
      </c>
      <c r="C1021" s="222" t="s">
        <v>26</v>
      </c>
      <c r="D1021" s="222" t="s">
        <v>351</v>
      </c>
      <c r="E1021" s="223">
        <v>2762177</v>
      </c>
      <c r="F1021" s="223">
        <v>123039.416</v>
      </c>
      <c r="G1021" s="224">
        <v>48.45</v>
      </c>
      <c r="H1021" s="222">
        <v>33</v>
      </c>
      <c r="I1021" s="222">
        <v>4</v>
      </c>
      <c r="J1021" s="222">
        <v>1820</v>
      </c>
      <c r="K1021" s="222" t="s">
        <v>105</v>
      </c>
      <c r="L1021" s="222">
        <v>4</v>
      </c>
      <c r="M1021" s="222" t="s">
        <v>197</v>
      </c>
      <c r="N1021" s="90" t="s">
        <v>197</v>
      </c>
      <c r="O1021" s="222"/>
      <c r="Q1021" s="208" t="str">
        <f t="shared" si="15"/>
        <v>FXAC (L)Domestic Intermodal</v>
      </c>
      <c r="R1021" s="204" t="s">
        <v>729</v>
      </c>
      <c r="S1021" s="204" t="s">
        <v>351</v>
      </c>
      <c r="T1021" s="205">
        <v>2.7810000000000001</v>
      </c>
      <c r="U1021" s="205">
        <v>3.7645</v>
      </c>
    </row>
    <row r="1022" spans="2:21" ht="12.75" customHeight="1" x14ac:dyDescent="0.3">
      <c r="B1022" s="222" t="s">
        <v>729</v>
      </c>
      <c r="C1022" s="222" t="s">
        <v>26</v>
      </c>
      <c r="D1022" s="222" t="s">
        <v>371</v>
      </c>
      <c r="E1022" s="223">
        <v>254904</v>
      </c>
      <c r="F1022" s="223">
        <v>15147.794</v>
      </c>
      <c r="G1022" s="224">
        <v>58.6</v>
      </c>
      <c r="H1022" s="222">
        <v>24</v>
      </c>
      <c r="I1022" s="222">
        <v>4</v>
      </c>
      <c r="J1022" s="222">
        <v>1820</v>
      </c>
      <c r="K1022" s="222" t="s">
        <v>105</v>
      </c>
      <c r="L1022" s="222">
        <v>4</v>
      </c>
      <c r="M1022" s="222" t="s">
        <v>197</v>
      </c>
      <c r="N1022" s="90" t="s">
        <v>197</v>
      </c>
      <c r="O1022" s="225" t="s">
        <v>1182</v>
      </c>
      <c r="Q1022" s="208" t="str">
        <f t="shared" si="15"/>
        <v>FXAC (L)Domestic Waste</v>
      </c>
      <c r="R1022" s="204" t="s">
        <v>729</v>
      </c>
      <c r="S1022" s="204" t="s">
        <v>371</v>
      </c>
      <c r="T1022" s="205">
        <v>2.6423000000000001</v>
      </c>
      <c r="U1022" s="205">
        <v>3.6137999999999999</v>
      </c>
    </row>
    <row r="1023" spans="2:21" ht="12.75" customHeight="1" x14ac:dyDescent="0.3">
      <c r="B1023" s="222" t="s">
        <v>729</v>
      </c>
      <c r="C1023" s="222" t="s">
        <v>26</v>
      </c>
      <c r="D1023" s="222" t="s">
        <v>356</v>
      </c>
      <c r="E1023" s="223">
        <v>40028</v>
      </c>
      <c r="F1023" s="223">
        <v>2255.8070000000002</v>
      </c>
      <c r="G1023" s="224">
        <v>48.45</v>
      </c>
      <c r="H1023" s="222">
        <v>27</v>
      </c>
      <c r="I1023" s="222">
        <v>4</v>
      </c>
      <c r="J1023" s="222">
        <v>1820</v>
      </c>
      <c r="K1023" s="222" t="s">
        <v>105</v>
      </c>
      <c r="L1023" s="222">
        <v>4</v>
      </c>
      <c r="M1023" s="222" t="s">
        <v>197</v>
      </c>
      <c r="N1023" s="90" t="s">
        <v>197</v>
      </c>
      <c r="O1023" s="222"/>
      <c r="Q1023" s="208" t="str">
        <f t="shared" si="15"/>
        <v>FXAC (L)Enterprise</v>
      </c>
      <c r="R1023" s="204" t="s">
        <v>729</v>
      </c>
      <c r="S1023" s="204" t="s">
        <v>356</v>
      </c>
      <c r="T1023" s="205">
        <v>2.6680999999999999</v>
      </c>
      <c r="U1023" s="205">
        <v>3.6528</v>
      </c>
    </row>
    <row r="1024" spans="2:21" ht="12.75" customHeight="1" x14ac:dyDescent="0.3">
      <c r="B1024" s="222" t="s">
        <v>729</v>
      </c>
      <c r="C1024" s="222" t="s">
        <v>26</v>
      </c>
      <c r="D1024" s="222" t="s">
        <v>368</v>
      </c>
      <c r="E1024" s="223">
        <v>1</v>
      </c>
      <c r="F1024" s="223">
        <v>1</v>
      </c>
      <c r="G1024" s="224">
        <v>48.45</v>
      </c>
      <c r="H1024" s="222">
        <v>38</v>
      </c>
      <c r="I1024" s="222">
        <v>4</v>
      </c>
      <c r="J1024" s="222">
        <v>1820</v>
      </c>
      <c r="K1024" s="222" t="s">
        <v>105</v>
      </c>
      <c r="L1024" s="222">
        <v>4</v>
      </c>
      <c r="M1024" s="222" t="s">
        <v>197</v>
      </c>
      <c r="N1024" s="90" t="s">
        <v>197</v>
      </c>
      <c r="O1024" s="222"/>
      <c r="Q1024" s="208" t="str">
        <f t="shared" si="15"/>
        <v>FXAC (L)European Intermodal</v>
      </c>
      <c r="R1024" s="204" t="s">
        <v>729</v>
      </c>
      <c r="S1024" s="204" t="s">
        <v>368</v>
      </c>
      <c r="T1024" s="205">
        <v>2.8117000000000001</v>
      </c>
      <c r="U1024" s="205">
        <v>3.8601000000000001</v>
      </c>
    </row>
    <row r="1025" spans="2:21" ht="12.75" customHeight="1" x14ac:dyDescent="0.3">
      <c r="B1025" s="222" t="s">
        <v>729</v>
      </c>
      <c r="C1025" s="222" t="s">
        <v>26</v>
      </c>
      <c r="D1025" s="222" t="s">
        <v>343</v>
      </c>
      <c r="E1025" s="223">
        <v>1</v>
      </c>
      <c r="F1025" s="223">
        <v>1</v>
      </c>
      <c r="G1025" s="224">
        <v>48.45</v>
      </c>
      <c r="H1025" s="222">
        <v>25</v>
      </c>
      <c r="I1025" s="222">
        <v>4</v>
      </c>
      <c r="J1025" s="222">
        <v>1820</v>
      </c>
      <c r="K1025" s="222" t="s">
        <v>105</v>
      </c>
      <c r="L1025" s="222">
        <v>4</v>
      </c>
      <c r="M1025" s="222" t="s">
        <v>197</v>
      </c>
      <c r="N1025" s="90" t="s">
        <v>197</v>
      </c>
      <c r="O1025" s="222"/>
      <c r="Q1025" s="208" t="str">
        <f t="shared" si="15"/>
        <v>FXAC (L)Other</v>
      </c>
      <c r="R1025" s="204" t="s">
        <v>729</v>
      </c>
      <c r="S1025" s="204" t="s">
        <v>343</v>
      </c>
      <c r="T1025" s="205">
        <v>2.5897000000000001</v>
      </c>
      <c r="U1025" s="205">
        <v>3.6162999999999998</v>
      </c>
    </row>
    <row r="1026" spans="2:21" ht="12.75" customHeight="1" x14ac:dyDescent="0.3">
      <c r="B1026" s="222" t="s">
        <v>730</v>
      </c>
      <c r="C1026" s="222" t="s">
        <v>1177</v>
      </c>
      <c r="D1026" s="222" t="s">
        <v>351</v>
      </c>
      <c r="E1026" s="223">
        <v>1218775</v>
      </c>
      <c r="F1026" s="223">
        <v>30469.3518</v>
      </c>
      <c r="G1026" s="224">
        <v>24.9</v>
      </c>
      <c r="H1026" s="222">
        <v>33</v>
      </c>
      <c r="I1026" s="222">
        <v>4</v>
      </c>
      <c r="J1026" s="222">
        <v>1820</v>
      </c>
      <c r="K1026" s="222" t="s">
        <v>106</v>
      </c>
      <c r="L1026" s="222">
        <v>4</v>
      </c>
      <c r="M1026" s="222" t="s">
        <v>197</v>
      </c>
      <c r="N1026" s="90" t="s">
        <v>197</v>
      </c>
      <c r="O1026" s="222"/>
      <c r="Q1026" s="208" t="str">
        <f t="shared" si="15"/>
        <v>FXAC (T)Domestic Intermodal</v>
      </c>
      <c r="R1026" s="204" t="s">
        <v>730</v>
      </c>
      <c r="S1026" s="204" t="s">
        <v>351</v>
      </c>
      <c r="T1026" s="205">
        <v>1.4094</v>
      </c>
      <c r="U1026" s="205">
        <v>1.6493</v>
      </c>
    </row>
    <row r="1027" spans="2:21" ht="12.75" customHeight="1" x14ac:dyDescent="0.3">
      <c r="B1027" s="222" t="s">
        <v>730</v>
      </c>
      <c r="C1027" s="222" t="s">
        <v>1177</v>
      </c>
      <c r="D1027" s="222" t="s">
        <v>371</v>
      </c>
      <c r="E1027" s="223">
        <v>56968</v>
      </c>
      <c r="F1027" s="223">
        <v>1424.2</v>
      </c>
      <c r="G1027" s="224">
        <v>24.9</v>
      </c>
      <c r="H1027" s="222">
        <v>24</v>
      </c>
      <c r="I1027" s="222">
        <v>4</v>
      </c>
      <c r="J1027" s="222">
        <v>1820</v>
      </c>
      <c r="K1027" s="222" t="s">
        <v>106</v>
      </c>
      <c r="L1027" s="222">
        <v>4</v>
      </c>
      <c r="M1027" s="222" t="s">
        <v>197</v>
      </c>
      <c r="N1027" s="90" t="s">
        <v>197</v>
      </c>
      <c r="O1027" s="225" t="s">
        <v>1182</v>
      </c>
      <c r="Q1027" s="208" t="str">
        <f t="shared" si="15"/>
        <v>FXAC (T)Domestic Waste</v>
      </c>
      <c r="R1027" s="204" t="s">
        <v>730</v>
      </c>
      <c r="S1027" s="204" t="s">
        <v>371</v>
      </c>
      <c r="T1027" s="205">
        <v>1.3535999999999999</v>
      </c>
      <c r="U1027" s="205">
        <v>1.4117</v>
      </c>
    </row>
    <row r="1028" spans="2:21" ht="12.75" customHeight="1" x14ac:dyDescent="0.3">
      <c r="B1028" s="222" t="s">
        <v>730</v>
      </c>
      <c r="C1028" s="222" t="s">
        <v>1177</v>
      </c>
      <c r="D1028" s="222" t="s">
        <v>356</v>
      </c>
      <c r="E1028" s="223">
        <v>16638</v>
      </c>
      <c r="F1028" s="223">
        <v>415.95</v>
      </c>
      <c r="G1028" s="224">
        <v>24.9</v>
      </c>
      <c r="H1028" s="222">
        <v>27</v>
      </c>
      <c r="I1028" s="222">
        <v>4</v>
      </c>
      <c r="J1028" s="222">
        <v>1820</v>
      </c>
      <c r="K1028" s="222" t="s">
        <v>106</v>
      </c>
      <c r="L1028" s="222">
        <v>4</v>
      </c>
      <c r="M1028" s="222" t="s">
        <v>197</v>
      </c>
      <c r="N1028" s="90" t="s">
        <v>197</v>
      </c>
      <c r="O1028" s="222"/>
      <c r="Q1028" s="208" t="str">
        <f t="shared" si="15"/>
        <v>FXAC (T)Enterprise</v>
      </c>
      <c r="R1028" s="204" t="s">
        <v>730</v>
      </c>
      <c r="S1028" s="204" t="s">
        <v>356</v>
      </c>
      <c r="T1028" s="205">
        <v>1.3804000000000001</v>
      </c>
      <c r="U1028" s="205">
        <v>1.4907999999999999</v>
      </c>
    </row>
    <row r="1029" spans="2:21" ht="12.75" customHeight="1" x14ac:dyDescent="0.3">
      <c r="B1029" s="222" t="s">
        <v>730</v>
      </c>
      <c r="C1029" s="222" t="s">
        <v>1177</v>
      </c>
      <c r="D1029" s="222" t="s">
        <v>368</v>
      </c>
      <c r="E1029" s="223">
        <v>1</v>
      </c>
      <c r="F1029" s="223">
        <v>1</v>
      </c>
      <c r="G1029" s="224">
        <v>24.9</v>
      </c>
      <c r="H1029" s="222">
        <v>38</v>
      </c>
      <c r="I1029" s="222">
        <v>4</v>
      </c>
      <c r="J1029" s="222">
        <v>1820</v>
      </c>
      <c r="K1029" s="222" t="s">
        <v>106</v>
      </c>
      <c r="L1029" s="222">
        <v>4</v>
      </c>
      <c r="M1029" s="222" t="s">
        <v>197</v>
      </c>
      <c r="N1029" s="90" t="s">
        <v>197</v>
      </c>
      <c r="O1029" s="222"/>
      <c r="Q1029" s="208" t="str">
        <f t="shared" ref="Q1029:Q1092" si="16">R1029&amp;S1029</f>
        <v>FXAC (T)European Intermodal</v>
      </c>
      <c r="R1029" s="204" t="s">
        <v>730</v>
      </c>
      <c r="S1029" s="204" t="s">
        <v>368</v>
      </c>
      <c r="T1029" s="205">
        <v>1.4541999999999999</v>
      </c>
      <c r="U1029" s="205">
        <v>1.7817000000000001</v>
      </c>
    </row>
    <row r="1030" spans="2:21" ht="12.75" customHeight="1" x14ac:dyDescent="0.3">
      <c r="B1030" s="222" t="s">
        <v>730</v>
      </c>
      <c r="C1030" s="222" t="s">
        <v>1177</v>
      </c>
      <c r="D1030" s="222" t="s">
        <v>343</v>
      </c>
      <c r="E1030" s="223">
        <v>1624</v>
      </c>
      <c r="F1030" s="223">
        <v>40.6</v>
      </c>
      <c r="G1030" s="224">
        <v>24.9</v>
      </c>
      <c r="H1030" s="222">
        <v>25</v>
      </c>
      <c r="I1030" s="222">
        <v>4</v>
      </c>
      <c r="J1030" s="222">
        <v>1820</v>
      </c>
      <c r="K1030" s="222" t="s">
        <v>106</v>
      </c>
      <c r="L1030" s="222">
        <v>4</v>
      </c>
      <c r="M1030" s="222" t="s">
        <v>197</v>
      </c>
      <c r="N1030" s="90" t="s">
        <v>197</v>
      </c>
      <c r="O1030" s="222"/>
      <c r="Q1030" s="208" t="str">
        <f t="shared" si="16"/>
        <v>FXAC (T)Other</v>
      </c>
      <c r="R1030" s="204" t="s">
        <v>730</v>
      </c>
      <c r="S1030" s="204" t="s">
        <v>343</v>
      </c>
      <c r="T1030" s="205">
        <v>1.2871999999999999</v>
      </c>
      <c r="U1030" s="205">
        <v>1.4380999999999999</v>
      </c>
    </row>
    <row r="1031" spans="2:21" ht="12.75" customHeight="1" x14ac:dyDescent="0.3">
      <c r="B1031" s="222" t="s">
        <v>732</v>
      </c>
      <c r="C1031" s="222" t="s">
        <v>26</v>
      </c>
      <c r="D1031" s="222" t="s">
        <v>351</v>
      </c>
      <c r="E1031" s="223">
        <v>1</v>
      </c>
      <c r="F1031" s="223">
        <v>1</v>
      </c>
      <c r="G1031" s="224">
        <v>43.949506063630672</v>
      </c>
      <c r="H1031" s="222">
        <v>33</v>
      </c>
      <c r="I1031" s="222">
        <v>4</v>
      </c>
      <c r="J1031" s="222">
        <v>1820</v>
      </c>
      <c r="K1031" s="222" t="s">
        <v>105</v>
      </c>
      <c r="L1031" s="222">
        <v>4</v>
      </c>
      <c r="M1031" s="222" t="s">
        <v>197</v>
      </c>
      <c r="N1031" s="90" t="s">
        <v>197</v>
      </c>
      <c r="O1031" s="222"/>
      <c r="Q1031" s="208" t="str">
        <f t="shared" si="16"/>
        <v>FYAB (L)Domestic Intermodal</v>
      </c>
      <c r="R1031" s="204" t="s">
        <v>732</v>
      </c>
      <c r="S1031" s="204" t="s">
        <v>351</v>
      </c>
      <c r="T1031" s="205">
        <v>2.8052999999999999</v>
      </c>
      <c r="U1031" s="205">
        <v>3.8441999999999998</v>
      </c>
    </row>
    <row r="1032" spans="2:21" ht="12.75" customHeight="1" x14ac:dyDescent="0.3">
      <c r="B1032" s="222" t="s">
        <v>732</v>
      </c>
      <c r="C1032" s="222" t="s">
        <v>26</v>
      </c>
      <c r="D1032" s="222" t="s">
        <v>371</v>
      </c>
      <c r="E1032" s="223">
        <v>375104</v>
      </c>
      <c r="F1032" s="223">
        <v>21090.617999999999</v>
      </c>
      <c r="G1032" s="224">
        <v>48.49647887323944</v>
      </c>
      <c r="H1032" s="222">
        <v>24</v>
      </c>
      <c r="I1032" s="222">
        <v>4</v>
      </c>
      <c r="J1032" s="222">
        <v>1820</v>
      </c>
      <c r="K1032" s="222" t="s">
        <v>105</v>
      </c>
      <c r="L1032" s="222">
        <v>4</v>
      </c>
      <c r="M1032" s="222" t="s">
        <v>197</v>
      </c>
      <c r="N1032" s="90" t="s">
        <v>197</v>
      </c>
      <c r="O1032" s="222"/>
      <c r="Q1032" s="208" t="str">
        <f t="shared" si="16"/>
        <v>FYAB (L)Domestic Waste</v>
      </c>
      <c r="R1032" s="204" t="s">
        <v>732</v>
      </c>
      <c r="S1032" s="204" t="s">
        <v>371</v>
      </c>
      <c r="T1032" s="205">
        <v>2.6503999999999999</v>
      </c>
      <c r="U1032" s="205">
        <v>3.5977999999999999</v>
      </c>
    </row>
    <row r="1033" spans="2:21" ht="12.75" customHeight="1" x14ac:dyDescent="0.3">
      <c r="B1033" s="222" t="s">
        <v>732</v>
      </c>
      <c r="C1033" s="222" t="s">
        <v>26</v>
      </c>
      <c r="D1033" s="222" t="s">
        <v>356</v>
      </c>
      <c r="E1033" s="223">
        <v>121480</v>
      </c>
      <c r="F1033" s="223">
        <v>6067.0309999999999</v>
      </c>
      <c r="G1033" s="224">
        <v>61.210321636089127</v>
      </c>
      <c r="H1033" s="222">
        <v>27</v>
      </c>
      <c r="I1033" s="222">
        <v>4</v>
      </c>
      <c r="J1033" s="222">
        <v>1820</v>
      </c>
      <c r="K1033" s="222" t="s">
        <v>105</v>
      </c>
      <c r="L1033" s="222">
        <v>4</v>
      </c>
      <c r="M1033" s="222" t="s">
        <v>197</v>
      </c>
      <c r="N1033" s="90" t="s">
        <v>197</v>
      </c>
      <c r="O1033" s="222"/>
      <c r="Q1033" s="208" t="str">
        <f t="shared" si="16"/>
        <v>FYAB (L)Enterprise</v>
      </c>
      <c r="R1033" s="204" t="s">
        <v>732</v>
      </c>
      <c r="S1033" s="204" t="s">
        <v>356</v>
      </c>
      <c r="T1033" s="205">
        <v>2.6943000000000001</v>
      </c>
      <c r="U1033" s="205">
        <v>3.7176</v>
      </c>
    </row>
    <row r="1034" spans="2:21" ht="12.75" customHeight="1" x14ac:dyDescent="0.3">
      <c r="B1034" s="222" t="s">
        <v>732</v>
      </c>
      <c r="C1034" s="222" t="s">
        <v>26</v>
      </c>
      <c r="D1034" s="222" t="s">
        <v>368</v>
      </c>
      <c r="E1034" s="223">
        <v>1</v>
      </c>
      <c r="F1034" s="223">
        <v>1</v>
      </c>
      <c r="G1034" s="224">
        <v>38.367954911433173</v>
      </c>
      <c r="H1034" s="222">
        <v>38</v>
      </c>
      <c r="I1034" s="222">
        <v>4</v>
      </c>
      <c r="J1034" s="222">
        <v>1820</v>
      </c>
      <c r="K1034" s="222" t="s">
        <v>105</v>
      </c>
      <c r="L1034" s="222">
        <v>4</v>
      </c>
      <c r="M1034" s="222" t="s">
        <v>197</v>
      </c>
      <c r="N1034" s="90" t="s">
        <v>197</v>
      </c>
      <c r="O1034" s="222"/>
      <c r="Q1034" s="208" t="str">
        <f t="shared" si="16"/>
        <v>FYAB (L)European Intermodal</v>
      </c>
      <c r="R1034" s="204" t="s">
        <v>732</v>
      </c>
      <c r="S1034" s="204" t="s">
        <v>368</v>
      </c>
      <c r="T1034" s="205">
        <v>2.9003999999999999</v>
      </c>
      <c r="U1034" s="205">
        <v>4.1425999999999998</v>
      </c>
    </row>
    <row r="1035" spans="2:21" ht="12.75" customHeight="1" x14ac:dyDescent="0.3">
      <c r="B1035" s="222" t="s">
        <v>732</v>
      </c>
      <c r="C1035" s="222" t="s">
        <v>26</v>
      </c>
      <c r="D1035" s="222" t="s">
        <v>348</v>
      </c>
      <c r="E1035" s="223">
        <v>95133</v>
      </c>
      <c r="F1035" s="223">
        <v>5843.0080000000007</v>
      </c>
      <c r="G1035" s="224">
        <v>49.34939091915836</v>
      </c>
      <c r="H1035" s="222">
        <v>18</v>
      </c>
      <c r="I1035" s="222">
        <v>4</v>
      </c>
      <c r="J1035" s="222">
        <v>1820</v>
      </c>
      <c r="K1035" s="222" t="s">
        <v>105</v>
      </c>
      <c r="L1035" s="222">
        <v>4</v>
      </c>
      <c r="M1035" s="222" t="s">
        <v>197</v>
      </c>
      <c r="N1035" s="90" t="s">
        <v>197</v>
      </c>
      <c r="O1035" s="222"/>
      <c r="Q1035" s="208" t="str">
        <f t="shared" si="16"/>
        <v>FYAB (L)Industrial Minerals</v>
      </c>
      <c r="R1035" s="204" t="s">
        <v>732</v>
      </c>
      <c r="S1035" s="204" t="s">
        <v>348</v>
      </c>
      <c r="T1035" s="205">
        <v>2.5472000000000001</v>
      </c>
      <c r="U1035" s="205">
        <v>3.4830000000000001</v>
      </c>
    </row>
    <row r="1036" spans="2:21" ht="12.75" customHeight="1" x14ac:dyDescent="0.3">
      <c r="B1036" s="222" t="s">
        <v>732</v>
      </c>
      <c r="C1036" s="222" t="s">
        <v>26</v>
      </c>
      <c r="D1036" s="222" t="s">
        <v>343</v>
      </c>
      <c r="E1036" s="223">
        <v>114098</v>
      </c>
      <c r="F1036" s="223">
        <v>4700.0950000000003</v>
      </c>
      <c r="G1036" s="224">
        <v>49.014804290035748</v>
      </c>
      <c r="H1036" s="222">
        <v>25</v>
      </c>
      <c r="I1036" s="222">
        <v>4</v>
      </c>
      <c r="J1036" s="222">
        <v>1820</v>
      </c>
      <c r="K1036" s="222" t="s">
        <v>105</v>
      </c>
      <c r="L1036" s="222">
        <v>4</v>
      </c>
      <c r="M1036" s="222" t="s">
        <v>197</v>
      </c>
      <c r="N1036" s="90" t="s">
        <v>197</v>
      </c>
      <c r="O1036" s="222"/>
      <c r="Q1036" s="208" t="str">
        <f t="shared" si="16"/>
        <v>FYAB (L)Other</v>
      </c>
      <c r="R1036" s="204" t="s">
        <v>732</v>
      </c>
      <c r="S1036" s="204" t="s">
        <v>343</v>
      </c>
      <c r="T1036" s="205">
        <v>2.5882999999999998</v>
      </c>
      <c r="U1036" s="205">
        <v>3.6105</v>
      </c>
    </row>
    <row r="1037" spans="2:21" ht="12.75" customHeight="1" x14ac:dyDescent="0.3">
      <c r="B1037" s="222" t="s">
        <v>731</v>
      </c>
      <c r="C1037" s="222" t="s">
        <v>1177</v>
      </c>
      <c r="D1037" s="222" t="s">
        <v>355</v>
      </c>
      <c r="E1037" s="223">
        <v>1</v>
      </c>
      <c r="F1037" s="223">
        <v>0</v>
      </c>
      <c r="G1037" s="224">
        <v>25</v>
      </c>
      <c r="H1037" s="222">
        <v>25</v>
      </c>
      <c r="I1037" s="222">
        <v>4</v>
      </c>
      <c r="J1037" s="222">
        <v>1820</v>
      </c>
      <c r="K1037" s="222" t="s">
        <v>106</v>
      </c>
      <c r="L1037" s="222">
        <v>4</v>
      </c>
      <c r="M1037" s="222" t="s">
        <v>197</v>
      </c>
      <c r="N1037" s="90" t="s">
        <v>197</v>
      </c>
      <c r="O1037" s="222"/>
      <c r="Q1037" s="208" t="str">
        <f t="shared" si="16"/>
        <v>FYAB (T)Domestic Automotive</v>
      </c>
      <c r="R1037" s="204" t="s">
        <v>731</v>
      </c>
      <c r="S1037" s="204" t="s">
        <v>355</v>
      </c>
      <c r="T1037" s="205">
        <v>1.3381000000000001</v>
      </c>
      <c r="U1037" s="205">
        <v>1.4375</v>
      </c>
    </row>
    <row r="1038" spans="2:21" ht="12.75" customHeight="1" x14ac:dyDescent="0.3">
      <c r="B1038" s="222" t="s">
        <v>731</v>
      </c>
      <c r="C1038" s="222" t="s">
        <v>1177</v>
      </c>
      <c r="D1038" s="222" t="s">
        <v>351</v>
      </c>
      <c r="E1038" s="223">
        <v>1</v>
      </c>
      <c r="F1038" s="223">
        <v>1</v>
      </c>
      <c r="G1038" s="224">
        <v>25.000005471970617</v>
      </c>
      <c r="H1038" s="222">
        <v>33</v>
      </c>
      <c r="I1038" s="222">
        <v>4</v>
      </c>
      <c r="J1038" s="222">
        <v>1820</v>
      </c>
      <c r="K1038" s="222" t="s">
        <v>106</v>
      </c>
      <c r="L1038" s="222">
        <v>4</v>
      </c>
      <c r="M1038" s="222" t="s">
        <v>197</v>
      </c>
      <c r="N1038" s="90" t="s">
        <v>197</v>
      </c>
      <c r="O1038" s="222"/>
      <c r="Q1038" s="208" t="str">
        <f t="shared" si="16"/>
        <v>FYAB (T)Domestic Intermodal</v>
      </c>
      <c r="R1038" s="204" t="s">
        <v>731</v>
      </c>
      <c r="S1038" s="204" t="s">
        <v>351</v>
      </c>
      <c r="T1038" s="205">
        <v>1.4092</v>
      </c>
      <c r="U1038" s="205">
        <v>1.6479999999999999</v>
      </c>
    </row>
    <row r="1039" spans="2:21" ht="12.75" customHeight="1" x14ac:dyDescent="0.3">
      <c r="B1039" s="222" t="s">
        <v>731</v>
      </c>
      <c r="C1039" s="222" t="s">
        <v>1177</v>
      </c>
      <c r="D1039" s="222" t="s">
        <v>371</v>
      </c>
      <c r="E1039" s="223">
        <v>9864</v>
      </c>
      <c r="F1039" s="223">
        <v>246.6</v>
      </c>
      <c r="G1039" s="224">
        <v>25</v>
      </c>
      <c r="H1039" s="222">
        <v>24</v>
      </c>
      <c r="I1039" s="222">
        <v>4</v>
      </c>
      <c r="J1039" s="222">
        <v>1820</v>
      </c>
      <c r="K1039" s="222" t="s">
        <v>106</v>
      </c>
      <c r="L1039" s="222">
        <v>4</v>
      </c>
      <c r="M1039" s="222" t="s">
        <v>197</v>
      </c>
      <c r="N1039" s="90" t="s">
        <v>197</v>
      </c>
      <c r="O1039" s="222"/>
      <c r="Q1039" s="208" t="str">
        <f t="shared" si="16"/>
        <v>FYAB (T)Domestic Waste</v>
      </c>
      <c r="R1039" s="204" t="s">
        <v>731</v>
      </c>
      <c r="S1039" s="204" t="s">
        <v>371</v>
      </c>
      <c r="T1039" s="205">
        <v>1.3536999999999999</v>
      </c>
      <c r="U1039" s="205">
        <v>1.4113</v>
      </c>
    </row>
    <row r="1040" spans="2:21" ht="12.75" customHeight="1" x14ac:dyDescent="0.3">
      <c r="B1040" s="222" t="s">
        <v>731</v>
      </c>
      <c r="C1040" s="222" t="s">
        <v>1177</v>
      </c>
      <c r="D1040" s="222" t="s">
        <v>356</v>
      </c>
      <c r="E1040" s="223">
        <v>100300</v>
      </c>
      <c r="F1040" s="223">
        <v>2507.5</v>
      </c>
      <c r="G1040" s="224">
        <v>25</v>
      </c>
      <c r="H1040" s="222">
        <v>27</v>
      </c>
      <c r="I1040" s="222">
        <v>4</v>
      </c>
      <c r="J1040" s="222">
        <v>1820</v>
      </c>
      <c r="K1040" s="222" t="s">
        <v>106</v>
      </c>
      <c r="L1040" s="222">
        <v>4</v>
      </c>
      <c r="M1040" s="222" t="s">
        <v>197</v>
      </c>
      <c r="N1040" s="90" t="s">
        <v>197</v>
      </c>
      <c r="O1040" s="222"/>
      <c r="Q1040" s="208" t="str">
        <f t="shared" si="16"/>
        <v>FYAB (T)Enterprise</v>
      </c>
      <c r="R1040" s="204" t="s">
        <v>731</v>
      </c>
      <c r="S1040" s="204" t="s">
        <v>356</v>
      </c>
      <c r="T1040" s="205">
        <v>1.3804000000000001</v>
      </c>
      <c r="U1040" s="205">
        <v>1.4901</v>
      </c>
    </row>
    <row r="1041" spans="2:21" ht="12.75" customHeight="1" x14ac:dyDescent="0.3">
      <c r="B1041" s="222" t="s">
        <v>731</v>
      </c>
      <c r="C1041" s="222" t="s">
        <v>1177</v>
      </c>
      <c r="D1041" s="222" t="s">
        <v>368</v>
      </c>
      <c r="E1041" s="223">
        <v>1</v>
      </c>
      <c r="F1041" s="223">
        <v>1</v>
      </c>
      <c r="G1041" s="224">
        <v>25</v>
      </c>
      <c r="H1041" s="222">
        <v>38</v>
      </c>
      <c r="I1041" s="222">
        <v>4</v>
      </c>
      <c r="J1041" s="222">
        <v>1820</v>
      </c>
      <c r="K1041" s="222" t="s">
        <v>106</v>
      </c>
      <c r="L1041" s="222">
        <v>4</v>
      </c>
      <c r="M1041" s="222" t="s">
        <v>197</v>
      </c>
      <c r="N1041" s="90" t="s">
        <v>197</v>
      </c>
      <c r="O1041" s="222"/>
      <c r="Q1041" s="208" t="str">
        <f t="shared" si="16"/>
        <v>FYAB (T)European Intermodal</v>
      </c>
      <c r="R1041" s="204" t="s">
        <v>731</v>
      </c>
      <c r="S1041" s="204" t="s">
        <v>368</v>
      </c>
      <c r="T1041" s="205">
        <v>1.4539</v>
      </c>
      <c r="U1041" s="205">
        <v>1.7799</v>
      </c>
    </row>
    <row r="1042" spans="2:21" ht="12.75" customHeight="1" x14ac:dyDescent="0.3">
      <c r="B1042" s="222" t="s">
        <v>731</v>
      </c>
      <c r="C1042" s="222" t="s">
        <v>1177</v>
      </c>
      <c r="D1042" s="222" t="s">
        <v>348</v>
      </c>
      <c r="E1042" s="223">
        <v>805</v>
      </c>
      <c r="F1042" s="223">
        <v>20.125</v>
      </c>
      <c r="G1042" s="224">
        <v>25</v>
      </c>
      <c r="H1042" s="222">
        <v>18</v>
      </c>
      <c r="I1042" s="222">
        <v>4</v>
      </c>
      <c r="J1042" s="222">
        <v>1820</v>
      </c>
      <c r="K1042" s="222" t="s">
        <v>106</v>
      </c>
      <c r="L1042" s="222">
        <v>4</v>
      </c>
      <c r="M1042" s="222" t="s">
        <v>197</v>
      </c>
      <c r="N1042" s="90" t="s">
        <v>197</v>
      </c>
      <c r="O1042" s="222"/>
      <c r="Q1042" s="208" t="str">
        <f t="shared" si="16"/>
        <v>FYAB (T)Industrial Minerals</v>
      </c>
      <c r="R1042" s="204" t="s">
        <v>731</v>
      </c>
      <c r="S1042" s="204" t="s">
        <v>348</v>
      </c>
      <c r="T1042" s="205">
        <v>1.2251000000000001</v>
      </c>
      <c r="U1042" s="205">
        <v>1.2541</v>
      </c>
    </row>
    <row r="1043" spans="2:21" ht="12.75" customHeight="1" x14ac:dyDescent="0.3">
      <c r="B1043" s="222" t="s">
        <v>731</v>
      </c>
      <c r="C1043" s="222" t="s">
        <v>1177</v>
      </c>
      <c r="D1043" s="222" t="s">
        <v>343</v>
      </c>
      <c r="E1043" s="223">
        <v>48354</v>
      </c>
      <c r="F1043" s="223">
        <v>1208.8500000000001</v>
      </c>
      <c r="G1043" s="224">
        <v>25</v>
      </c>
      <c r="H1043" s="222">
        <v>25</v>
      </c>
      <c r="I1043" s="222">
        <v>4</v>
      </c>
      <c r="J1043" s="222">
        <v>1820</v>
      </c>
      <c r="K1043" s="222" t="s">
        <v>106</v>
      </c>
      <c r="L1043" s="222">
        <v>4</v>
      </c>
      <c r="M1043" s="222" t="s">
        <v>197</v>
      </c>
      <c r="N1043" s="90" t="s">
        <v>197</v>
      </c>
      <c r="O1043" s="222"/>
      <c r="Q1043" s="208" t="str">
        <f t="shared" si="16"/>
        <v>FYAB (T)Other</v>
      </c>
      <c r="R1043" s="204" t="s">
        <v>731</v>
      </c>
      <c r="S1043" s="204" t="s">
        <v>343</v>
      </c>
      <c r="T1043" s="205">
        <v>1.2871999999999999</v>
      </c>
      <c r="U1043" s="205">
        <v>1.4375</v>
      </c>
    </row>
    <row r="1044" spans="2:21" ht="12.75" customHeight="1" x14ac:dyDescent="0.3">
      <c r="B1044" s="222" t="s">
        <v>737</v>
      </c>
      <c r="C1044" s="222" t="s">
        <v>1177</v>
      </c>
      <c r="D1044" s="222" t="s">
        <v>343</v>
      </c>
      <c r="E1044" s="223">
        <v>1</v>
      </c>
      <c r="F1044" s="223">
        <v>1</v>
      </c>
      <c r="G1044" s="224">
        <v>33</v>
      </c>
      <c r="H1044" s="222">
        <v>25</v>
      </c>
      <c r="I1044" s="222">
        <v>4</v>
      </c>
      <c r="J1044" s="222">
        <v>1344</v>
      </c>
      <c r="K1044" s="222" t="s">
        <v>104</v>
      </c>
      <c r="L1044" s="222">
        <v>5</v>
      </c>
      <c r="M1044" s="222" t="s">
        <v>197</v>
      </c>
      <c r="N1044" s="90" t="s">
        <v>197</v>
      </c>
      <c r="O1044" s="222"/>
      <c r="Q1044" s="208" t="str">
        <f t="shared" si="16"/>
        <v>FZAA (T)Other</v>
      </c>
      <c r="R1044" s="204" t="s">
        <v>737</v>
      </c>
      <c r="S1044" s="204" t="s">
        <v>343</v>
      </c>
      <c r="T1044" s="205">
        <v>1.4195</v>
      </c>
      <c r="U1044" s="205">
        <v>1.1991000000000001</v>
      </c>
    </row>
    <row r="1045" spans="2:21" ht="12.75" customHeight="1" x14ac:dyDescent="0.3">
      <c r="B1045" s="222" t="s">
        <v>738</v>
      </c>
      <c r="C1045" s="222" t="s">
        <v>1177</v>
      </c>
      <c r="D1045" s="222" t="s">
        <v>347</v>
      </c>
      <c r="E1045" s="223">
        <v>1</v>
      </c>
      <c r="F1045" s="223">
        <v>1</v>
      </c>
      <c r="G1045" s="224">
        <v>14</v>
      </c>
      <c r="H1045" s="222">
        <v>24</v>
      </c>
      <c r="I1045" s="222">
        <v>2</v>
      </c>
      <c r="J1045" s="222">
        <v>1646</v>
      </c>
      <c r="K1045" s="222" t="s">
        <v>107</v>
      </c>
      <c r="L1045" s="222">
        <v>2</v>
      </c>
      <c r="M1045" s="222" t="s">
        <v>197</v>
      </c>
      <c r="N1045" s="90" t="s">
        <v>197</v>
      </c>
      <c r="O1045" s="222"/>
      <c r="Q1045" s="208" t="str">
        <f t="shared" si="16"/>
        <v>HAAV (T)Coal ESI</v>
      </c>
      <c r="R1045" s="204" t="s">
        <v>738</v>
      </c>
      <c r="S1045" s="204" t="s">
        <v>347</v>
      </c>
      <c r="T1045" s="205">
        <v>1.2710999999999999</v>
      </c>
      <c r="U1045" s="205">
        <v>1.4821</v>
      </c>
    </row>
    <row r="1046" spans="2:21" ht="12.75" customHeight="1" x14ac:dyDescent="0.3">
      <c r="B1046" s="222" t="s">
        <v>740</v>
      </c>
      <c r="C1046" s="222" t="s">
        <v>26</v>
      </c>
      <c r="D1046" s="222" t="s">
        <v>347</v>
      </c>
      <c r="E1046" s="223">
        <v>703570</v>
      </c>
      <c r="F1046" s="223">
        <v>68518.654999999999</v>
      </c>
      <c r="G1046" s="224">
        <v>97.938966083928733</v>
      </c>
      <c r="H1046" s="222">
        <v>24</v>
      </c>
      <c r="I1046" s="222">
        <v>4</v>
      </c>
      <c r="J1046" s="222">
        <v>1330</v>
      </c>
      <c r="K1046" s="222" t="s">
        <v>110</v>
      </c>
      <c r="L1046" s="222">
        <v>6</v>
      </c>
      <c r="M1046" s="222" t="s">
        <v>197</v>
      </c>
      <c r="N1046" s="90" t="s">
        <v>197</v>
      </c>
      <c r="O1046" s="222" t="s">
        <v>1183</v>
      </c>
      <c r="Q1046" s="208" t="str">
        <f t="shared" si="16"/>
        <v>HHAA (L)Coal ESI</v>
      </c>
      <c r="R1046" s="204" t="s">
        <v>740</v>
      </c>
      <c r="S1046" s="204" t="s">
        <v>347</v>
      </c>
      <c r="T1046" s="205">
        <v>2.7562000000000002</v>
      </c>
      <c r="U1046" s="205">
        <v>4.6368</v>
      </c>
    </row>
    <row r="1047" spans="2:21" ht="12.75" customHeight="1" x14ac:dyDescent="0.3">
      <c r="B1047" s="222" t="s">
        <v>740</v>
      </c>
      <c r="C1047" s="222" t="s">
        <v>26</v>
      </c>
      <c r="D1047" s="222" t="s">
        <v>364</v>
      </c>
      <c r="E1047" s="223">
        <v>120295</v>
      </c>
      <c r="F1047" s="223">
        <v>11736.352999999999</v>
      </c>
      <c r="G1047" s="224">
        <v>97.857404098791378</v>
      </c>
      <c r="H1047" s="222">
        <v>25</v>
      </c>
      <c r="I1047" s="222">
        <v>4</v>
      </c>
      <c r="J1047" s="222">
        <v>1330</v>
      </c>
      <c r="K1047" s="222" t="s">
        <v>110</v>
      </c>
      <c r="L1047" s="222">
        <v>6</v>
      </c>
      <c r="M1047" s="222" t="s">
        <v>197</v>
      </c>
      <c r="N1047" s="90" t="s">
        <v>197</v>
      </c>
      <c r="O1047" s="222" t="s">
        <v>1183</v>
      </c>
      <c r="Q1047" s="208" t="str">
        <f t="shared" si="16"/>
        <v>HHAA (L)Coal Other</v>
      </c>
      <c r="R1047" s="204" t="s">
        <v>740</v>
      </c>
      <c r="S1047" s="204" t="s">
        <v>364</v>
      </c>
      <c r="T1047" s="205">
        <v>2.8605999999999998</v>
      </c>
      <c r="U1047" s="205">
        <v>4.6714000000000002</v>
      </c>
    </row>
    <row r="1048" spans="2:21" ht="12.75" customHeight="1" x14ac:dyDescent="0.3">
      <c r="B1048" s="222" t="s">
        <v>740</v>
      </c>
      <c r="C1048" s="222" t="s">
        <v>26</v>
      </c>
      <c r="D1048" s="222" t="s">
        <v>345</v>
      </c>
      <c r="E1048" s="223">
        <v>1</v>
      </c>
      <c r="F1048" s="223">
        <v>1</v>
      </c>
      <c r="G1048" s="224">
        <v>98</v>
      </c>
      <c r="H1048" s="222">
        <v>29</v>
      </c>
      <c r="I1048" s="222">
        <v>4</v>
      </c>
      <c r="J1048" s="222">
        <v>1330</v>
      </c>
      <c r="K1048" s="222" t="s">
        <v>110</v>
      </c>
      <c r="L1048" s="222">
        <v>6</v>
      </c>
      <c r="M1048" s="222" t="s">
        <v>197</v>
      </c>
      <c r="N1048" s="90" t="s">
        <v>197</v>
      </c>
      <c r="O1048" s="222" t="s">
        <v>1183</v>
      </c>
      <c r="Q1048" s="208" t="str">
        <f t="shared" si="16"/>
        <v>HHAA (L)Construction Materials</v>
      </c>
      <c r="R1048" s="204" t="s">
        <v>740</v>
      </c>
      <c r="S1048" s="204" t="s">
        <v>345</v>
      </c>
      <c r="T1048" s="205">
        <v>2.9186999999999999</v>
      </c>
      <c r="U1048" s="205">
        <v>4.8718000000000004</v>
      </c>
    </row>
    <row r="1049" spans="2:21" ht="12.75" customHeight="1" x14ac:dyDescent="0.3">
      <c r="B1049" s="222" t="s">
        <v>740</v>
      </c>
      <c r="C1049" s="222" t="s">
        <v>26</v>
      </c>
      <c r="D1049" s="222" t="s">
        <v>343</v>
      </c>
      <c r="E1049" s="223">
        <v>1</v>
      </c>
      <c r="F1049" s="223">
        <v>1</v>
      </c>
      <c r="G1049" s="224">
        <v>99.159186535764391</v>
      </c>
      <c r="H1049" s="222">
        <v>25</v>
      </c>
      <c r="I1049" s="222">
        <v>4</v>
      </c>
      <c r="J1049" s="222">
        <v>1330</v>
      </c>
      <c r="K1049" s="222" t="s">
        <v>110</v>
      </c>
      <c r="L1049" s="222">
        <v>6</v>
      </c>
      <c r="M1049" s="222" t="s">
        <v>197</v>
      </c>
      <c r="N1049" s="90" t="s">
        <v>197</v>
      </c>
      <c r="O1049" s="222" t="s">
        <v>1183</v>
      </c>
      <c r="Q1049" s="208" t="str">
        <f t="shared" si="16"/>
        <v>HHAA (L)Other</v>
      </c>
      <c r="R1049" s="204" t="s">
        <v>740</v>
      </c>
      <c r="S1049" s="204" t="s">
        <v>343</v>
      </c>
      <c r="T1049" s="205">
        <v>2.9121000000000001</v>
      </c>
      <c r="U1049" s="205">
        <v>4.8211000000000004</v>
      </c>
    </row>
    <row r="1050" spans="2:21" ht="12.75" customHeight="1" x14ac:dyDescent="0.3">
      <c r="B1050" s="222" t="s">
        <v>739</v>
      </c>
      <c r="C1050" s="222" t="s">
        <v>1177</v>
      </c>
      <c r="D1050" s="222" t="s">
        <v>347</v>
      </c>
      <c r="E1050" s="223">
        <v>839519</v>
      </c>
      <c r="F1050" s="223">
        <v>23506.531999999999</v>
      </c>
      <c r="G1050" s="224">
        <v>28</v>
      </c>
      <c r="H1050" s="222">
        <v>24</v>
      </c>
      <c r="I1050" s="222">
        <v>4</v>
      </c>
      <c r="J1050" s="222">
        <v>1330</v>
      </c>
      <c r="K1050" s="222" t="s">
        <v>109</v>
      </c>
      <c r="L1050" s="222">
        <v>6</v>
      </c>
      <c r="M1050" s="222" t="s">
        <v>197</v>
      </c>
      <c r="N1050" s="90" t="s">
        <v>197</v>
      </c>
      <c r="O1050" s="222" t="s">
        <v>1183</v>
      </c>
      <c r="Q1050" s="208" t="str">
        <f t="shared" si="16"/>
        <v>HHAA (T)Coal ESI</v>
      </c>
      <c r="R1050" s="204" t="s">
        <v>739</v>
      </c>
      <c r="S1050" s="204" t="s">
        <v>347</v>
      </c>
      <c r="T1050" s="205">
        <v>1.0223</v>
      </c>
      <c r="U1050" s="205">
        <v>1.0447</v>
      </c>
    </row>
    <row r="1051" spans="2:21" ht="12.75" customHeight="1" x14ac:dyDescent="0.3">
      <c r="B1051" s="222" t="s">
        <v>739</v>
      </c>
      <c r="C1051" s="222" t="s">
        <v>1177</v>
      </c>
      <c r="D1051" s="222" t="s">
        <v>364</v>
      </c>
      <c r="E1051" s="223">
        <v>81942</v>
      </c>
      <c r="F1051" s="223">
        <v>2294.3760000000002</v>
      </c>
      <c r="G1051" s="224">
        <v>28</v>
      </c>
      <c r="H1051" s="222">
        <v>25</v>
      </c>
      <c r="I1051" s="222">
        <v>4</v>
      </c>
      <c r="J1051" s="222">
        <v>1330</v>
      </c>
      <c r="K1051" s="222" t="s">
        <v>109</v>
      </c>
      <c r="L1051" s="222">
        <v>6</v>
      </c>
      <c r="M1051" s="222" t="s">
        <v>197</v>
      </c>
      <c r="N1051" s="90" t="s">
        <v>197</v>
      </c>
      <c r="O1051" s="222" t="s">
        <v>1183</v>
      </c>
      <c r="Q1051" s="208" t="str">
        <f t="shared" si="16"/>
        <v>HHAA (T)Coal Other</v>
      </c>
      <c r="R1051" s="204" t="s">
        <v>739</v>
      </c>
      <c r="S1051" s="204" t="s">
        <v>364</v>
      </c>
      <c r="T1051" s="205">
        <v>1.0266999999999999</v>
      </c>
      <c r="U1051" s="205">
        <v>1.0582</v>
      </c>
    </row>
    <row r="1052" spans="2:21" ht="12.75" customHeight="1" x14ac:dyDescent="0.3">
      <c r="B1052" s="222" t="s">
        <v>739</v>
      </c>
      <c r="C1052" s="222" t="s">
        <v>1177</v>
      </c>
      <c r="D1052" s="222" t="s">
        <v>345</v>
      </c>
      <c r="E1052" s="223">
        <v>2039</v>
      </c>
      <c r="F1052" s="223">
        <v>57.092000000000006</v>
      </c>
      <c r="G1052" s="224">
        <v>28</v>
      </c>
      <c r="H1052" s="222">
        <v>29</v>
      </c>
      <c r="I1052" s="222">
        <v>4</v>
      </c>
      <c r="J1052" s="222">
        <v>1330</v>
      </c>
      <c r="K1052" s="222" t="s">
        <v>109</v>
      </c>
      <c r="L1052" s="222">
        <v>6</v>
      </c>
      <c r="M1052" s="222" t="s">
        <v>197</v>
      </c>
      <c r="N1052" s="90" t="s">
        <v>197</v>
      </c>
      <c r="O1052" s="222" t="s">
        <v>1183</v>
      </c>
      <c r="Q1052" s="208" t="str">
        <f t="shared" si="16"/>
        <v>HHAA (T)Construction Materials</v>
      </c>
      <c r="R1052" s="204" t="s">
        <v>739</v>
      </c>
      <c r="S1052" s="204" t="s">
        <v>345</v>
      </c>
      <c r="T1052" s="205">
        <v>1.0451999999999999</v>
      </c>
      <c r="U1052" s="205">
        <v>1.1123000000000001</v>
      </c>
    </row>
    <row r="1053" spans="2:21" ht="12.75" customHeight="1" x14ac:dyDescent="0.3">
      <c r="B1053" s="222" t="s">
        <v>739</v>
      </c>
      <c r="C1053" s="222" t="s">
        <v>1177</v>
      </c>
      <c r="D1053" s="222" t="s">
        <v>343</v>
      </c>
      <c r="E1053" s="223">
        <v>58062</v>
      </c>
      <c r="F1053" s="223">
        <v>1625.7360000000001</v>
      </c>
      <c r="G1053" s="224">
        <v>28</v>
      </c>
      <c r="H1053" s="222">
        <v>25</v>
      </c>
      <c r="I1053" s="222">
        <v>4</v>
      </c>
      <c r="J1053" s="222">
        <v>1330</v>
      </c>
      <c r="K1053" s="222" t="s">
        <v>109</v>
      </c>
      <c r="L1053" s="222">
        <v>6</v>
      </c>
      <c r="M1053" s="222" t="s">
        <v>197</v>
      </c>
      <c r="N1053" s="90" t="s">
        <v>197</v>
      </c>
      <c r="O1053" s="222" t="s">
        <v>1183</v>
      </c>
      <c r="Q1053" s="208" t="str">
        <f t="shared" si="16"/>
        <v>HHAA (T)Other</v>
      </c>
      <c r="R1053" s="204" t="s">
        <v>739</v>
      </c>
      <c r="S1053" s="204" t="s">
        <v>343</v>
      </c>
      <c r="T1053" s="205">
        <v>1.0266999999999999</v>
      </c>
      <c r="U1053" s="205">
        <v>1.0582</v>
      </c>
    </row>
    <row r="1054" spans="2:21" ht="12.75" customHeight="1" x14ac:dyDescent="0.3">
      <c r="B1054" s="222" t="s">
        <v>744</v>
      </c>
      <c r="C1054" s="222" t="s">
        <v>26</v>
      </c>
      <c r="D1054" s="222" t="s">
        <v>347</v>
      </c>
      <c r="E1054" s="223">
        <v>427895</v>
      </c>
      <c r="F1054" s="223">
        <v>41662.080999999998</v>
      </c>
      <c r="G1054" s="224">
        <v>97.974295772693679</v>
      </c>
      <c r="H1054" s="222">
        <v>24</v>
      </c>
      <c r="I1054" s="222">
        <v>4</v>
      </c>
      <c r="J1054" s="222">
        <v>1330</v>
      </c>
      <c r="K1054" s="222" t="s">
        <v>110</v>
      </c>
      <c r="L1054" s="222">
        <v>6</v>
      </c>
      <c r="M1054" s="222" t="s">
        <v>197</v>
      </c>
      <c r="N1054" s="90" t="s">
        <v>197</v>
      </c>
      <c r="O1054" s="222"/>
      <c r="Q1054" s="208" t="str">
        <f t="shared" si="16"/>
        <v>HHAB (L)Coal ESI</v>
      </c>
      <c r="R1054" s="204" t="s">
        <v>744</v>
      </c>
      <c r="S1054" s="204" t="s">
        <v>347</v>
      </c>
      <c r="T1054" s="205">
        <v>2.7574999999999998</v>
      </c>
      <c r="U1054" s="205">
        <v>4.6406999999999998</v>
      </c>
    </row>
    <row r="1055" spans="2:21" ht="12.75" customHeight="1" x14ac:dyDescent="0.3">
      <c r="B1055" s="222" t="s">
        <v>744</v>
      </c>
      <c r="C1055" s="222" t="s">
        <v>26</v>
      </c>
      <c r="D1055" s="222" t="s">
        <v>364</v>
      </c>
      <c r="E1055" s="223">
        <v>55551</v>
      </c>
      <c r="F1055" s="223">
        <v>5424.9740000000002</v>
      </c>
      <c r="G1055" s="224">
        <v>77.731788892983573</v>
      </c>
      <c r="H1055" s="222">
        <v>25</v>
      </c>
      <c r="I1055" s="222">
        <v>4</v>
      </c>
      <c r="J1055" s="222">
        <v>1330</v>
      </c>
      <c r="K1055" s="222" t="s">
        <v>110</v>
      </c>
      <c r="L1055" s="222">
        <v>6</v>
      </c>
      <c r="M1055" s="222" t="s">
        <v>197</v>
      </c>
      <c r="N1055" s="90" t="s">
        <v>197</v>
      </c>
      <c r="O1055" s="222"/>
      <c r="Q1055" s="208" t="str">
        <f t="shared" si="16"/>
        <v>HHAB (L)Coal Other</v>
      </c>
      <c r="R1055" s="204" t="s">
        <v>744</v>
      </c>
      <c r="S1055" s="204" t="s">
        <v>364</v>
      </c>
      <c r="T1055" s="205">
        <v>2.2816000000000001</v>
      </c>
      <c r="U1055" s="205">
        <v>2.9089</v>
      </c>
    </row>
    <row r="1056" spans="2:21" ht="12.75" customHeight="1" x14ac:dyDescent="0.3">
      <c r="B1056" s="222" t="s">
        <v>744</v>
      </c>
      <c r="C1056" s="222" t="s">
        <v>26</v>
      </c>
      <c r="D1056" s="222" t="s">
        <v>345</v>
      </c>
      <c r="E1056" s="223">
        <v>1</v>
      </c>
      <c r="F1056" s="223">
        <v>0</v>
      </c>
      <c r="G1056" s="224">
        <v>98</v>
      </c>
      <c r="H1056" s="222">
        <v>29</v>
      </c>
      <c r="I1056" s="222">
        <v>4</v>
      </c>
      <c r="J1056" s="222">
        <v>1330</v>
      </c>
      <c r="K1056" s="222" t="s">
        <v>110</v>
      </c>
      <c r="L1056" s="222">
        <v>6</v>
      </c>
      <c r="M1056" s="222" t="s">
        <v>197</v>
      </c>
      <c r="N1056" s="90" t="s">
        <v>197</v>
      </c>
      <c r="O1056" s="222"/>
      <c r="Q1056" s="208" t="str">
        <f t="shared" si="16"/>
        <v>HHAB (L)Construction Materials</v>
      </c>
      <c r="R1056" s="204" t="s">
        <v>744</v>
      </c>
      <c r="S1056" s="204" t="s">
        <v>345</v>
      </c>
      <c r="T1056" s="205">
        <v>2.9186999999999999</v>
      </c>
      <c r="U1056" s="205">
        <v>4.8718000000000004</v>
      </c>
    </row>
    <row r="1057" spans="2:21" ht="12.75" customHeight="1" x14ac:dyDescent="0.3">
      <c r="B1057" s="222" t="s">
        <v>744</v>
      </c>
      <c r="C1057" s="222" t="s">
        <v>26</v>
      </c>
      <c r="D1057" s="222" t="s">
        <v>343</v>
      </c>
      <c r="E1057" s="223">
        <v>1</v>
      </c>
      <c r="F1057" s="223">
        <v>1</v>
      </c>
      <c r="G1057" s="224">
        <v>99.303853442830075</v>
      </c>
      <c r="H1057" s="222">
        <v>25</v>
      </c>
      <c r="I1057" s="222">
        <v>4</v>
      </c>
      <c r="J1057" s="222">
        <v>1330</v>
      </c>
      <c r="K1057" s="222" t="s">
        <v>110</v>
      </c>
      <c r="L1057" s="222">
        <v>6</v>
      </c>
      <c r="M1057" s="222" t="s">
        <v>197</v>
      </c>
      <c r="N1057" s="90" t="s">
        <v>197</v>
      </c>
      <c r="O1057" s="222"/>
      <c r="Q1057" s="208" t="str">
        <f t="shared" si="16"/>
        <v>HHAB (L)Other</v>
      </c>
      <c r="R1057" s="204" t="s">
        <v>744</v>
      </c>
      <c r="S1057" s="204" t="s">
        <v>343</v>
      </c>
      <c r="T1057" s="205">
        <v>2.9847999999999999</v>
      </c>
      <c r="U1057" s="205">
        <v>4.8380999999999998</v>
      </c>
    </row>
    <row r="1058" spans="2:21" ht="12.75" customHeight="1" x14ac:dyDescent="0.3">
      <c r="B1058" s="222" t="s">
        <v>743</v>
      </c>
      <c r="C1058" s="222" t="s">
        <v>1177</v>
      </c>
      <c r="D1058" s="222" t="s">
        <v>347</v>
      </c>
      <c r="E1058" s="223">
        <v>498559</v>
      </c>
      <c r="F1058" s="223">
        <v>13959.652</v>
      </c>
      <c r="G1058" s="224">
        <v>28</v>
      </c>
      <c r="H1058" s="222">
        <v>24</v>
      </c>
      <c r="I1058" s="222">
        <v>4</v>
      </c>
      <c r="J1058" s="222">
        <v>1330</v>
      </c>
      <c r="K1058" s="222" t="s">
        <v>109</v>
      </c>
      <c r="L1058" s="222">
        <v>6</v>
      </c>
      <c r="M1058" s="222" t="s">
        <v>197</v>
      </c>
      <c r="N1058" s="90" t="s">
        <v>197</v>
      </c>
      <c r="O1058" s="222"/>
      <c r="Q1058" s="208" t="str">
        <f t="shared" si="16"/>
        <v>HHAB (T)Coal ESI</v>
      </c>
      <c r="R1058" s="204" t="s">
        <v>743</v>
      </c>
      <c r="S1058" s="204" t="s">
        <v>347</v>
      </c>
      <c r="T1058" s="205">
        <v>1.0223</v>
      </c>
      <c r="U1058" s="205">
        <v>1.0447</v>
      </c>
    </row>
    <row r="1059" spans="2:21" ht="12.75" customHeight="1" x14ac:dyDescent="0.3">
      <c r="B1059" s="222" t="s">
        <v>743</v>
      </c>
      <c r="C1059" s="222" t="s">
        <v>1177</v>
      </c>
      <c r="D1059" s="222" t="s">
        <v>364</v>
      </c>
      <c r="E1059" s="223">
        <v>38581</v>
      </c>
      <c r="F1059" s="223">
        <v>1080.268</v>
      </c>
      <c r="G1059" s="224">
        <v>28</v>
      </c>
      <c r="H1059" s="222">
        <v>25</v>
      </c>
      <c r="I1059" s="222">
        <v>4</v>
      </c>
      <c r="J1059" s="222">
        <v>1330</v>
      </c>
      <c r="K1059" s="222" t="s">
        <v>109</v>
      </c>
      <c r="L1059" s="222">
        <v>6</v>
      </c>
      <c r="M1059" s="222" t="s">
        <v>197</v>
      </c>
      <c r="N1059" s="90" t="s">
        <v>197</v>
      </c>
      <c r="O1059" s="222"/>
      <c r="Q1059" s="208" t="str">
        <f t="shared" si="16"/>
        <v>HHAB (T)Coal Other</v>
      </c>
      <c r="R1059" s="204" t="s">
        <v>743</v>
      </c>
      <c r="S1059" s="204" t="s">
        <v>364</v>
      </c>
      <c r="T1059" s="205">
        <v>1.0266999999999999</v>
      </c>
      <c r="U1059" s="205">
        <v>1.0582</v>
      </c>
    </row>
    <row r="1060" spans="2:21" ht="12.75" customHeight="1" x14ac:dyDescent="0.3">
      <c r="B1060" s="222" t="s">
        <v>743</v>
      </c>
      <c r="C1060" s="222" t="s">
        <v>1177</v>
      </c>
      <c r="D1060" s="222" t="s">
        <v>345</v>
      </c>
      <c r="E1060" s="223">
        <v>1454</v>
      </c>
      <c r="F1060" s="223">
        <v>40.712000000000003</v>
      </c>
      <c r="G1060" s="224">
        <v>28</v>
      </c>
      <c r="H1060" s="222">
        <v>29</v>
      </c>
      <c r="I1060" s="222">
        <v>4</v>
      </c>
      <c r="J1060" s="222">
        <v>1330</v>
      </c>
      <c r="K1060" s="222" t="s">
        <v>109</v>
      </c>
      <c r="L1060" s="222">
        <v>6</v>
      </c>
      <c r="M1060" s="222" t="s">
        <v>197</v>
      </c>
      <c r="N1060" s="90" t="s">
        <v>197</v>
      </c>
      <c r="O1060" s="222"/>
      <c r="Q1060" s="208" t="str">
        <f t="shared" si="16"/>
        <v>HHAB (T)Construction Materials</v>
      </c>
      <c r="R1060" s="204" t="s">
        <v>743</v>
      </c>
      <c r="S1060" s="204" t="s">
        <v>345</v>
      </c>
      <c r="T1060" s="205">
        <v>1.0451999999999999</v>
      </c>
      <c r="U1060" s="205">
        <v>1.1123000000000001</v>
      </c>
    </row>
    <row r="1061" spans="2:21" ht="12.75" customHeight="1" x14ac:dyDescent="0.3">
      <c r="B1061" s="222" t="s">
        <v>743</v>
      </c>
      <c r="C1061" s="222" t="s">
        <v>1177</v>
      </c>
      <c r="D1061" s="222" t="s">
        <v>343</v>
      </c>
      <c r="E1061" s="223">
        <v>1624</v>
      </c>
      <c r="F1061" s="223">
        <v>45.472000000000001</v>
      </c>
      <c r="G1061" s="224">
        <v>28</v>
      </c>
      <c r="H1061" s="222">
        <v>25</v>
      </c>
      <c r="I1061" s="222">
        <v>4</v>
      </c>
      <c r="J1061" s="222">
        <v>1330</v>
      </c>
      <c r="K1061" s="222" t="s">
        <v>109</v>
      </c>
      <c r="L1061" s="222">
        <v>6</v>
      </c>
      <c r="M1061" s="222" t="s">
        <v>197</v>
      </c>
      <c r="N1061" s="90" t="s">
        <v>197</v>
      </c>
      <c r="O1061" s="222"/>
      <c r="Q1061" s="208" t="str">
        <f t="shared" si="16"/>
        <v>HHAB (T)Other</v>
      </c>
      <c r="R1061" s="204" t="s">
        <v>743</v>
      </c>
      <c r="S1061" s="204" t="s">
        <v>343</v>
      </c>
      <c r="T1061" s="205">
        <v>1.0266999999999999</v>
      </c>
      <c r="U1061" s="205">
        <v>1.0582</v>
      </c>
    </row>
    <row r="1062" spans="2:21" ht="12.75" customHeight="1" x14ac:dyDescent="0.3">
      <c r="B1062" s="222" t="s">
        <v>746</v>
      </c>
      <c r="C1062" s="222" t="s">
        <v>26</v>
      </c>
      <c r="D1062" s="222" t="s">
        <v>347</v>
      </c>
      <c r="E1062" s="223">
        <v>1</v>
      </c>
      <c r="F1062" s="223">
        <v>1</v>
      </c>
      <c r="G1062" s="224">
        <v>97.956630928311199</v>
      </c>
      <c r="H1062" s="222">
        <v>24</v>
      </c>
      <c r="I1062" s="222">
        <v>4</v>
      </c>
      <c r="J1062" s="222">
        <v>1330</v>
      </c>
      <c r="K1062" s="222" t="s">
        <v>110</v>
      </c>
      <c r="L1062" s="222">
        <v>6</v>
      </c>
      <c r="M1062" s="222" t="s">
        <v>197</v>
      </c>
      <c r="N1062" s="90" t="s">
        <v>197</v>
      </c>
      <c r="O1062" s="222" t="s">
        <v>1183</v>
      </c>
      <c r="Q1062" s="208" t="str">
        <f t="shared" si="16"/>
        <v>HHAC (L)Coal ESI</v>
      </c>
      <c r="R1062" s="204" t="s">
        <v>746</v>
      </c>
      <c r="S1062" s="204" t="s">
        <v>347</v>
      </c>
      <c r="T1062" s="205">
        <v>2.6979000000000002</v>
      </c>
      <c r="U1062" s="205">
        <v>4.6387</v>
      </c>
    </row>
    <row r="1063" spans="2:21" ht="12.75" customHeight="1" x14ac:dyDescent="0.3">
      <c r="B1063" s="222" t="s">
        <v>745</v>
      </c>
      <c r="C1063" s="222" t="s">
        <v>1177</v>
      </c>
      <c r="D1063" s="222" t="s">
        <v>347</v>
      </c>
      <c r="E1063" s="223">
        <v>1</v>
      </c>
      <c r="F1063" s="223">
        <v>1</v>
      </c>
      <c r="G1063" s="224">
        <v>28</v>
      </c>
      <c r="H1063" s="222">
        <v>24</v>
      </c>
      <c r="I1063" s="222">
        <v>4</v>
      </c>
      <c r="J1063" s="222">
        <v>1330</v>
      </c>
      <c r="K1063" s="222" t="s">
        <v>109</v>
      </c>
      <c r="L1063" s="222">
        <v>6</v>
      </c>
      <c r="M1063" s="222" t="s">
        <v>197</v>
      </c>
      <c r="N1063" s="90" t="s">
        <v>197</v>
      </c>
      <c r="O1063" s="222" t="s">
        <v>1183</v>
      </c>
      <c r="Q1063" s="208" t="str">
        <f t="shared" si="16"/>
        <v>HHAC (T)Coal ESI</v>
      </c>
      <c r="R1063" s="204" t="s">
        <v>745</v>
      </c>
      <c r="S1063" s="204" t="s">
        <v>347</v>
      </c>
      <c r="T1063" s="205">
        <v>1.0226</v>
      </c>
      <c r="U1063" s="205">
        <v>1.0447</v>
      </c>
    </row>
    <row r="1064" spans="2:21" ht="12.75" customHeight="1" x14ac:dyDescent="0.3">
      <c r="B1064" s="222" t="s">
        <v>748</v>
      </c>
      <c r="C1064" s="222" t="s">
        <v>26</v>
      </c>
      <c r="D1064" s="222" t="s">
        <v>347</v>
      </c>
      <c r="E1064" s="223">
        <v>1</v>
      </c>
      <c r="F1064" s="223">
        <v>0</v>
      </c>
      <c r="G1064" s="224">
        <v>85.609756097560975</v>
      </c>
      <c r="H1064" s="222">
        <v>24</v>
      </c>
      <c r="I1064" s="222">
        <v>4</v>
      </c>
      <c r="J1064" s="222">
        <v>1500</v>
      </c>
      <c r="K1064" s="222" t="s">
        <v>103</v>
      </c>
      <c r="L1064" s="222">
        <v>5</v>
      </c>
      <c r="M1064" s="222" t="s">
        <v>197</v>
      </c>
      <c r="N1064" s="90" t="s">
        <v>197</v>
      </c>
      <c r="O1064" s="222"/>
      <c r="Q1064" s="208" t="str">
        <f t="shared" si="16"/>
        <v>HIAA (L)Coal ESI</v>
      </c>
      <c r="R1064" s="204" t="s">
        <v>748</v>
      </c>
      <c r="S1064" s="204" t="s">
        <v>347</v>
      </c>
      <c r="T1064" s="205">
        <v>2.2970999999999999</v>
      </c>
      <c r="U1064" s="205">
        <v>3.5956999999999999</v>
      </c>
    </row>
    <row r="1065" spans="2:21" ht="12.75" customHeight="1" x14ac:dyDescent="0.3">
      <c r="B1065" s="222" t="s">
        <v>748</v>
      </c>
      <c r="C1065" s="222" t="s">
        <v>26</v>
      </c>
      <c r="D1065" s="222" t="s">
        <v>364</v>
      </c>
      <c r="E1065" s="223">
        <v>1</v>
      </c>
      <c r="F1065" s="223">
        <v>1</v>
      </c>
      <c r="G1065" s="224">
        <v>89</v>
      </c>
      <c r="H1065" s="222">
        <v>25</v>
      </c>
      <c r="I1065" s="222">
        <v>4</v>
      </c>
      <c r="J1065" s="222">
        <v>1500</v>
      </c>
      <c r="K1065" s="222" t="s">
        <v>103</v>
      </c>
      <c r="L1065" s="222">
        <v>5</v>
      </c>
      <c r="M1065" s="222" t="s">
        <v>197</v>
      </c>
      <c r="N1065" s="90" t="s">
        <v>197</v>
      </c>
      <c r="O1065" s="222"/>
      <c r="Q1065" s="208" t="str">
        <f t="shared" si="16"/>
        <v>HIAA (L)Coal Other</v>
      </c>
      <c r="R1065" s="204" t="s">
        <v>748</v>
      </c>
      <c r="S1065" s="204" t="s">
        <v>364</v>
      </c>
      <c r="T1065" s="205">
        <v>2.4857999999999998</v>
      </c>
      <c r="U1065" s="205">
        <v>3.9281999999999999</v>
      </c>
    </row>
    <row r="1066" spans="2:21" ht="12.75" customHeight="1" x14ac:dyDescent="0.3">
      <c r="B1066" s="222" t="s">
        <v>748</v>
      </c>
      <c r="C1066" s="222" t="s">
        <v>26</v>
      </c>
      <c r="D1066" s="222" t="s">
        <v>345</v>
      </c>
      <c r="E1066" s="223">
        <v>998584</v>
      </c>
      <c r="F1066" s="223">
        <v>87648.796000000002</v>
      </c>
      <c r="G1066" s="224">
        <v>87.528435727089146</v>
      </c>
      <c r="H1066" s="222">
        <v>29</v>
      </c>
      <c r="I1066" s="222">
        <v>4</v>
      </c>
      <c r="J1066" s="222">
        <v>1500</v>
      </c>
      <c r="K1066" s="222" t="s">
        <v>103</v>
      </c>
      <c r="L1066" s="222">
        <v>5</v>
      </c>
      <c r="M1066" s="222" t="s">
        <v>197</v>
      </c>
      <c r="N1066" s="90" t="s">
        <v>197</v>
      </c>
      <c r="O1066" s="222"/>
      <c r="Q1066" s="208" t="str">
        <f t="shared" si="16"/>
        <v>HIAA (L)Construction Materials</v>
      </c>
      <c r="R1066" s="204" t="s">
        <v>748</v>
      </c>
      <c r="S1066" s="204" t="s">
        <v>345</v>
      </c>
      <c r="T1066" s="205">
        <v>2.4834000000000001</v>
      </c>
      <c r="U1066" s="205">
        <v>3.9361999999999999</v>
      </c>
    </row>
    <row r="1067" spans="2:21" ht="12.75" customHeight="1" x14ac:dyDescent="0.3">
      <c r="B1067" s="222" t="s">
        <v>747</v>
      </c>
      <c r="C1067" s="222" t="s">
        <v>1177</v>
      </c>
      <c r="D1067" s="222" t="s">
        <v>347</v>
      </c>
      <c r="E1067" s="223">
        <v>7441</v>
      </c>
      <c r="F1067" s="223">
        <v>174.19300000000001</v>
      </c>
      <c r="G1067" s="224">
        <v>23.386744030350368</v>
      </c>
      <c r="H1067" s="222">
        <v>24</v>
      </c>
      <c r="I1067" s="222">
        <v>4</v>
      </c>
      <c r="J1067" s="222">
        <v>1500</v>
      </c>
      <c r="K1067" s="222" t="s">
        <v>104</v>
      </c>
      <c r="L1067" s="222">
        <v>5</v>
      </c>
      <c r="M1067" s="222" t="s">
        <v>197</v>
      </c>
      <c r="N1067" s="90" t="s">
        <v>197</v>
      </c>
      <c r="O1067" s="222"/>
      <c r="Q1067" s="208" t="str">
        <f t="shared" si="16"/>
        <v>HIAA (T)Coal ESI</v>
      </c>
      <c r="R1067" s="204" t="s">
        <v>747</v>
      </c>
      <c r="S1067" s="204" t="s">
        <v>347</v>
      </c>
      <c r="T1067" s="205">
        <v>1.0486</v>
      </c>
      <c r="U1067" s="205">
        <v>1.1097999999999999</v>
      </c>
    </row>
    <row r="1068" spans="2:21" ht="12.75" customHeight="1" x14ac:dyDescent="0.3">
      <c r="B1068" s="222" t="s">
        <v>747</v>
      </c>
      <c r="C1068" s="222" t="s">
        <v>1177</v>
      </c>
      <c r="D1068" s="222" t="s">
        <v>364</v>
      </c>
      <c r="E1068" s="223">
        <v>1</v>
      </c>
      <c r="F1068" s="223">
        <v>1</v>
      </c>
      <c r="G1068" s="224">
        <v>23.232876712328768</v>
      </c>
      <c r="H1068" s="222">
        <v>25</v>
      </c>
      <c r="I1068" s="222">
        <v>4</v>
      </c>
      <c r="J1068" s="222">
        <v>1500</v>
      </c>
      <c r="K1068" s="222" t="s">
        <v>104</v>
      </c>
      <c r="L1068" s="222">
        <v>5</v>
      </c>
      <c r="M1068" s="222" t="s">
        <v>197</v>
      </c>
      <c r="N1068" s="90" t="s">
        <v>197</v>
      </c>
      <c r="O1068" s="222"/>
      <c r="Q1068" s="208" t="str">
        <f t="shared" si="16"/>
        <v>HIAA (T)Coal Other</v>
      </c>
      <c r="R1068" s="204" t="s">
        <v>747</v>
      </c>
      <c r="S1068" s="204" t="s">
        <v>364</v>
      </c>
      <c r="T1068" s="205">
        <v>1.0558000000000001</v>
      </c>
      <c r="U1068" s="205">
        <v>1.1294</v>
      </c>
    </row>
    <row r="1069" spans="2:21" ht="12.75" customHeight="1" x14ac:dyDescent="0.3">
      <c r="B1069" s="222" t="s">
        <v>747</v>
      </c>
      <c r="C1069" s="222" t="s">
        <v>1177</v>
      </c>
      <c r="D1069" s="222" t="s">
        <v>345</v>
      </c>
      <c r="E1069" s="223">
        <v>1102732</v>
      </c>
      <c r="F1069" s="223">
        <v>25809.827000000001</v>
      </c>
      <c r="G1069" s="224">
        <v>23.396993117918058</v>
      </c>
      <c r="H1069" s="222">
        <v>29</v>
      </c>
      <c r="I1069" s="222">
        <v>4</v>
      </c>
      <c r="J1069" s="222">
        <v>1500</v>
      </c>
      <c r="K1069" s="222" t="s">
        <v>104</v>
      </c>
      <c r="L1069" s="222">
        <v>5</v>
      </c>
      <c r="M1069" s="222" t="s">
        <v>197</v>
      </c>
      <c r="N1069" s="90" t="s">
        <v>197</v>
      </c>
      <c r="O1069" s="222"/>
      <c r="Q1069" s="208" t="str">
        <f t="shared" si="16"/>
        <v>HIAA (T)Construction Materials</v>
      </c>
      <c r="R1069" s="204" t="s">
        <v>747</v>
      </c>
      <c r="S1069" s="204" t="s">
        <v>345</v>
      </c>
      <c r="T1069" s="205">
        <v>1.0817000000000001</v>
      </c>
      <c r="U1069" s="205">
        <v>1.2094</v>
      </c>
    </row>
    <row r="1070" spans="2:21" ht="12.75" customHeight="1" x14ac:dyDescent="0.3">
      <c r="B1070" s="222" t="s">
        <v>747</v>
      </c>
      <c r="C1070" s="222" t="s">
        <v>1177</v>
      </c>
      <c r="D1070" s="222" t="s">
        <v>343</v>
      </c>
      <c r="E1070" s="223">
        <v>1026</v>
      </c>
      <c r="F1070" s="223">
        <v>23.95</v>
      </c>
      <c r="G1070" s="224">
        <v>23</v>
      </c>
      <c r="H1070" s="222">
        <v>25</v>
      </c>
      <c r="I1070" s="222">
        <v>4</v>
      </c>
      <c r="J1070" s="222">
        <v>1500</v>
      </c>
      <c r="K1070" s="222" t="s">
        <v>104</v>
      </c>
      <c r="L1070" s="222">
        <v>5</v>
      </c>
      <c r="M1070" s="222" t="s">
        <v>197</v>
      </c>
      <c r="N1070" s="90" t="s">
        <v>197</v>
      </c>
      <c r="O1070" s="222"/>
      <c r="Q1070" s="208" t="str">
        <f t="shared" si="16"/>
        <v>HIAA (T)Other</v>
      </c>
      <c r="R1070" s="204" t="s">
        <v>747</v>
      </c>
      <c r="S1070" s="204" t="s">
        <v>343</v>
      </c>
      <c r="T1070" s="205">
        <v>1.0547</v>
      </c>
      <c r="U1070" s="205">
        <v>1.1289</v>
      </c>
    </row>
    <row r="1071" spans="2:21" ht="12.75" customHeight="1" x14ac:dyDescent="0.3">
      <c r="B1071" s="222" t="s">
        <v>750</v>
      </c>
      <c r="C1071" s="222" t="s">
        <v>26</v>
      </c>
      <c r="D1071" s="222" t="s">
        <v>345</v>
      </c>
      <c r="E1071" s="223">
        <v>155875</v>
      </c>
      <c r="F1071" s="223">
        <v>15318.089</v>
      </c>
      <c r="G1071" s="224">
        <v>97.71780345273676</v>
      </c>
      <c r="H1071" s="222">
        <v>29</v>
      </c>
      <c r="I1071" s="222">
        <v>4</v>
      </c>
      <c r="J1071" s="222">
        <v>1330</v>
      </c>
      <c r="K1071" s="222" t="s">
        <v>110</v>
      </c>
      <c r="L1071" s="222">
        <v>6</v>
      </c>
      <c r="M1071" s="222" t="s">
        <v>195</v>
      </c>
      <c r="N1071" s="90">
        <v>0.86899999999999999</v>
      </c>
      <c r="O1071" s="222"/>
      <c r="Q1071" s="208" t="str">
        <f t="shared" si="16"/>
        <v>HJAI (L)Construction Materials</v>
      </c>
      <c r="R1071" s="204" t="s">
        <v>750</v>
      </c>
      <c r="S1071" s="204" t="s">
        <v>345</v>
      </c>
      <c r="T1071" s="205">
        <v>2.7976999999999999</v>
      </c>
      <c r="U1071" s="205">
        <v>4.7145999999999999</v>
      </c>
    </row>
    <row r="1072" spans="2:21" ht="12.75" customHeight="1" x14ac:dyDescent="0.3">
      <c r="B1072" s="222" t="s">
        <v>749</v>
      </c>
      <c r="C1072" s="222" t="s">
        <v>1177</v>
      </c>
      <c r="D1072" s="222" t="s">
        <v>345</v>
      </c>
      <c r="E1072" s="223">
        <v>205171</v>
      </c>
      <c r="F1072" s="223">
        <v>4718.9463999999998</v>
      </c>
      <c r="G1072" s="224">
        <v>23</v>
      </c>
      <c r="H1072" s="222">
        <v>29</v>
      </c>
      <c r="I1072" s="222">
        <v>4</v>
      </c>
      <c r="J1072" s="222">
        <v>1330</v>
      </c>
      <c r="K1072" s="222" t="s">
        <v>109</v>
      </c>
      <c r="L1072" s="222">
        <v>6</v>
      </c>
      <c r="M1072" s="222" t="s">
        <v>195</v>
      </c>
      <c r="N1072" s="90">
        <v>0.88300000000000001</v>
      </c>
      <c r="O1072" s="222"/>
      <c r="Q1072" s="208" t="str">
        <f t="shared" si="16"/>
        <v>HJAI (T)Construction Materials</v>
      </c>
      <c r="R1072" s="204" t="s">
        <v>749</v>
      </c>
      <c r="S1072" s="204" t="s">
        <v>345</v>
      </c>
      <c r="T1072" s="205">
        <v>1.0193000000000001</v>
      </c>
      <c r="U1072" s="205">
        <v>1.0728</v>
      </c>
    </row>
    <row r="1073" spans="2:21" ht="12.75" customHeight="1" x14ac:dyDescent="0.3">
      <c r="B1073" s="222" t="s">
        <v>749</v>
      </c>
      <c r="C1073" s="222" t="s">
        <v>1177</v>
      </c>
      <c r="D1073" s="222" t="s">
        <v>356</v>
      </c>
      <c r="E1073" s="223">
        <v>3114</v>
      </c>
      <c r="F1073" s="223">
        <v>71.622</v>
      </c>
      <c r="G1073" s="224">
        <v>23</v>
      </c>
      <c r="H1073" s="222">
        <v>27</v>
      </c>
      <c r="I1073" s="222">
        <v>4</v>
      </c>
      <c r="J1073" s="222">
        <v>1330</v>
      </c>
      <c r="K1073" s="222" t="s">
        <v>109</v>
      </c>
      <c r="L1073" s="222">
        <v>6</v>
      </c>
      <c r="M1073" s="222" t="s">
        <v>195</v>
      </c>
      <c r="N1073" s="90">
        <v>0.88300000000000001</v>
      </c>
      <c r="O1073" s="222"/>
      <c r="Q1073" s="208" t="str">
        <f t="shared" si="16"/>
        <v>HJAI (T)Enterprise</v>
      </c>
      <c r="R1073" s="204" t="s">
        <v>749</v>
      </c>
      <c r="S1073" s="204" t="s">
        <v>356</v>
      </c>
      <c r="T1073" s="205">
        <v>1.0712999999999999</v>
      </c>
      <c r="U1073" s="205">
        <v>1.0416000000000001</v>
      </c>
    </row>
    <row r="1074" spans="2:21" ht="12.75" customHeight="1" x14ac:dyDescent="0.3">
      <c r="B1074" s="222" t="s">
        <v>752</v>
      </c>
      <c r="C1074" s="222" t="s">
        <v>26</v>
      </c>
      <c r="D1074" s="222" t="s">
        <v>345</v>
      </c>
      <c r="E1074" s="223">
        <v>43740</v>
      </c>
      <c r="F1074" s="223">
        <v>4241.5920000000006</v>
      </c>
      <c r="G1074" s="224">
        <v>95.869406979233574</v>
      </c>
      <c r="H1074" s="222">
        <v>29</v>
      </c>
      <c r="I1074" s="222">
        <v>4</v>
      </c>
      <c r="J1074" s="222">
        <v>1330</v>
      </c>
      <c r="K1074" s="222" t="s">
        <v>110</v>
      </c>
      <c r="L1074" s="222">
        <v>6</v>
      </c>
      <c r="M1074" s="222" t="s">
        <v>195</v>
      </c>
      <c r="N1074" s="90">
        <v>0.86899999999999999</v>
      </c>
      <c r="O1074" s="222"/>
      <c r="Q1074" s="208" t="str">
        <f t="shared" si="16"/>
        <v>HJAO (L)Construction Materials</v>
      </c>
      <c r="R1074" s="204" t="s">
        <v>752</v>
      </c>
      <c r="S1074" s="204" t="s">
        <v>345</v>
      </c>
      <c r="T1074" s="205">
        <v>2.7</v>
      </c>
      <c r="U1074" s="205">
        <v>4.5076999999999998</v>
      </c>
    </row>
    <row r="1075" spans="2:21" ht="12.75" customHeight="1" x14ac:dyDescent="0.3">
      <c r="B1075" s="222" t="s">
        <v>751</v>
      </c>
      <c r="C1075" s="222" t="s">
        <v>1177</v>
      </c>
      <c r="D1075" s="222" t="s">
        <v>345</v>
      </c>
      <c r="E1075" s="223">
        <v>59985</v>
      </c>
      <c r="F1075" s="223">
        <v>1379.663</v>
      </c>
      <c r="G1075" s="224">
        <v>23</v>
      </c>
      <c r="H1075" s="222">
        <v>29</v>
      </c>
      <c r="I1075" s="222">
        <v>4</v>
      </c>
      <c r="J1075" s="222">
        <v>1330</v>
      </c>
      <c r="K1075" s="222" t="s">
        <v>109</v>
      </c>
      <c r="L1075" s="222">
        <v>6</v>
      </c>
      <c r="M1075" s="222" t="s">
        <v>195</v>
      </c>
      <c r="N1075" s="90">
        <v>0.88300000000000001</v>
      </c>
      <c r="O1075" s="222"/>
      <c r="Q1075" s="208" t="str">
        <f t="shared" si="16"/>
        <v>HJAO (T)Construction Materials</v>
      </c>
      <c r="R1075" s="204" t="s">
        <v>751</v>
      </c>
      <c r="S1075" s="204" t="s">
        <v>345</v>
      </c>
      <c r="T1075" s="205">
        <v>1.0193000000000001</v>
      </c>
      <c r="U1075" s="205">
        <v>1.0728</v>
      </c>
    </row>
    <row r="1076" spans="2:21" ht="12.75" customHeight="1" x14ac:dyDescent="0.3">
      <c r="B1076" s="222" t="s">
        <v>751</v>
      </c>
      <c r="C1076" s="222" t="s">
        <v>1177</v>
      </c>
      <c r="D1076" s="222" t="s">
        <v>356</v>
      </c>
      <c r="E1076" s="223">
        <v>738</v>
      </c>
      <c r="F1076" s="223">
        <v>16.974</v>
      </c>
      <c r="G1076" s="224">
        <v>23</v>
      </c>
      <c r="H1076" s="222">
        <v>27</v>
      </c>
      <c r="I1076" s="222">
        <v>4</v>
      </c>
      <c r="J1076" s="222">
        <v>1330</v>
      </c>
      <c r="K1076" s="222" t="s">
        <v>109</v>
      </c>
      <c r="L1076" s="222">
        <v>6</v>
      </c>
      <c r="M1076" s="222" t="s">
        <v>195</v>
      </c>
      <c r="N1076" s="90">
        <v>0.88300000000000001</v>
      </c>
      <c r="O1076" s="222"/>
      <c r="Q1076" s="208" t="str">
        <f t="shared" si="16"/>
        <v>HJAO (T)Enterprise</v>
      </c>
      <c r="R1076" s="204" t="s">
        <v>751</v>
      </c>
      <c r="S1076" s="204" t="s">
        <v>356</v>
      </c>
      <c r="T1076" s="205">
        <v>1.0712999999999999</v>
      </c>
      <c r="U1076" s="205">
        <v>1.0416000000000001</v>
      </c>
    </row>
    <row r="1077" spans="2:21" ht="12.75" customHeight="1" x14ac:dyDescent="0.3">
      <c r="B1077" s="222" t="s">
        <v>754</v>
      </c>
      <c r="C1077" s="222" t="s">
        <v>26</v>
      </c>
      <c r="D1077" s="222" t="s">
        <v>347</v>
      </c>
      <c r="E1077" s="223">
        <v>1</v>
      </c>
      <c r="F1077" s="223">
        <v>0</v>
      </c>
      <c r="G1077" s="224">
        <v>99.854181558255902</v>
      </c>
      <c r="H1077" s="222">
        <v>24</v>
      </c>
      <c r="I1077" s="222">
        <v>4</v>
      </c>
      <c r="J1077" s="222">
        <v>1330</v>
      </c>
      <c r="K1077" s="222" t="s">
        <v>103</v>
      </c>
      <c r="L1077" s="222">
        <v>6</v>
      </c>
      <c r="M1077" s="222" t="s">
        <v>195</v>
      </c>
      <c r="N1077" s="90">
        <v>0.86599999999999999</v>
      </c>
      <c r="O1077" s="222"/>
      <c r="Q1077" s="208" t="str">
        <f t="shared" si="16"/>
        <v>HKAI (L)Coal ESI</v>
      </c>
      <c r="R1077" s="204" t="s">
        <v>754</v>
      </c>
      <c r="S1077" s="204" t="s">
        <v>347</v>
      </c>
      <c r="T1077" s="205">
        <v>2.7759</v>
      </c>
      <c r="U1077" s="205">
        <v>4.7192999999999996</v>
      </c>
    </row>
    <row r="1078" spans="2:21" ht="12.75" customHeight="1" x14ac:dyDescent="0.3">
      <c r="B1078" s="222" t="s">
        <v>754</v>
      </c>
      <c r="C1078" s="222" t="s">
        <v>26</v>
      </c>
      <c r="D1078" s="222" t="s">
        <v>345</v>
      </c>
      <c r="E1078" s="223">
        <v>342398</v>
      </c>
      <c r="F1078" s="223">
        <v>34003.764000000003</v>
      </c>
      <c r="G1078" s="224">
        <v>98.728238522905002</v>
      </c>
      <c r="H1078" s="222">
        <v>29</v>
      </c>
      <c r="I1078" s="222">
        <v>4</v>
      </c>
      <c r="J1078" s="222">
        <v>1330</v>
      </c>
      <c r="K1078" s="222" t="s">
        <v>103</v>
      </c>
      <c r="L1078" s="222">
        <v>6</v>
      </c>
      <c r="M1078" s="222" t="s">
        <v>195</v>
      </c>
      <c r="N1078" s="90">
        <v>0.86599999999999999</v>
      </c>
      <c r="O1078" s="222"/>
      <c r="Q1078" s="208" t="str">
        <f t="shared" si="16"/>
        <v>HKAI (L)Construction Materials</v>
      </c>
      <c r="R1078" s="204" t="s">
        <v>754</v>
      </c>
      <c r="S1078" s="204" t="s">
        <v>345</v>
      </c>
      <c r="T1078" s="205">
        <v>2.8976999999999999</v>
      </c>
      <c r="U1078" s="205">
        <v>4.8246000000000002</v>
      </c>
    </row>
    <row r="1079" spans="2:21" ht="12.75" customHeight="1" x14ac:dyDescent="0.3">
      <c r="B1079" s="222" t="s">
        <v>754</v>
      </c>
      <c r="C1079" s="222" t="s">
        <v>26</v>
      </c>
      <c r="D1079" s="222" t="s">
        <v>348</v>
      </c>
      <c r="E1079" s="223">
        <v>75528</v>
      </c>
      <c r="F1079" s="223">
        <v>7476.99</v>
      </c>
      <c r="G1079" s="224">
        <v>98.491231631373282</v>
      </c>
      <c r="H1079" s="222">
        <v>18</v>
      </c>
      <c r="I1079" s="222">
        <v>4</v>
      </c>
      <c r="J1079" s="222">
        <v>1330</v>
      </c>
      <c r="K1079" s="222" t="s">
        <v>103</v>
      </c>
      <c r="L1079" s="222">
        <v>6</v>
      </c>
      <c r="M1079" s="222" t="s">
        <v>195</v>
      </c>
      <c r="N1079" s="90">
        <v>0.86599999999999999</v>
      </c>
      <c r="O1079" s="222"/>
      <c r="Q1079" s="208" t="str">
        <f t="shared" si="16"/>
        <v>HKAI (L)Industrial Minerals</v>
      </c>
      <c r="R1079" s="204" t="s">
        <v>754</v>
      </c>
      <c r="S1079" s="204" t="s">
        <v>348</v>
      </c>
      <c r="T1079" s="205">
        <v>2.7515000000000001</v>
      </c>
      <c r="U1079" s="205">
        <v>4.3188000000000004</v>
      </c>
    </row>
    <row r="1080" spans="2:21" ht="12.75" customHeight="1" x14ac:dyDescent="0.3">
      <c r="B1080" s="222" t="s">
        <v>753</v>
      </c>
      <c r="C1080" s="222" t="s">
        <v>1177</v>
      </c>
      <c r="D1080" s="222" t="s">
        <v>347</v>
      </c>
      <c r="E1080" s="223">
        <v>44461</v>
      </c>
      <c r="F1080" s="223">
        <v>1244.895</v>
      </c>
      <c r="G1080" s="224">
        <v>27</v>
      </c>
      <c r="H1080" s="222">
        <v>24</v>
      </c>
      <c r="I1080" s="222">
        <v>4</v>
      </c>
      <c r="J1080" s="222">
        <v>1330</v>
      </c>
      <c r="K1080" s="222" t="s">
        <v>104</v>
      </c>
      <c r="L1080" s="222">
        <v>6</v>
      </c>
      <c r="M1080" s="222" t="s">
        <v>195</v>
      </c>
      <c r="N1080" s="90">
        <v>0.875</v>
      </c>
      <c r="O1080" s="222"/>
      <c r="Q1080" s="208" t="str">
        <f t="shared" si="16"/>
        <v>HKAI (T)Coal ESI</v>
      </c>
      <c r="R1080" s="204" t="s">
        <v>753</v>
      </c>
      <c r="S1080" s="204" t="s">
        <v>347</v>
      </c>
      <c r="T1080" s="205">
        <v>1.0138</v>
      </c>
      <c r="U1080" s="205">
        <v>1.0638000000000001</v>
      </c>
    </row>
    <row r="1081" spans="2:21" ht="12.75" customHeight="1" x14ac:dyDescent="0.3">
      <c r="B1081" s="222" t="s">
        <v>753</v>
      </c>
      <c r="C1081" s="222" t="s">
        <v>1177</v>
      </c>
      <c r="D1081" s="222" t="s">
        <v>345</v>
      </c>
      <c r="E1081" s="223">
        <v>348354</v>
      </c>
      <c r="F1081" s="223">
        <v>9711.5930000000008</v>
      </c>
      <c r="G1081" s="224">
        <v>27</v>
      </c>
      <c r="H1081" s="222">
        <v>29</v>
      </c>
      <c r="I1081" s="222">
        <v>4</v>
      </c>
      <c r="J1081" s="222">
        <v>1330</v>
      </c>
      <c r="K1081" s="222" t="s">
        <v>104</v>
      </c>
      <c r="L1081" s="222">
        <v>6</v>
      </c>
      <c r="M1081" s="222" t="s">
        <v>195</v>
      </c>
      <c r="N1081" s="90">
        <v>0.875</v>
      </c>
      <c r="O1081" s="222"/>
      <c r="Q1081" s="208" t="str">
        <f t="shared" si="16"/>
        <v>HKAI (T)Construction Materials</v>
      </c>
      <c r="R1081" s="204" t="s">
        <v>753</v>
      </c>
      <c r="S1081" s="204" t="s">
        <v>345</v>
      </c>
      <c r="T1081" s="205">
        <v>1.0366</v>
      </c>
      <c r="U1081" s="205">
        <v>1.1315999999999999</v>
      </c>
    </row>
    <row r="1082" spans="2:21" ht="12.75" customHeight="1" x14ac:dyDescent="0.3">
      <c r="B1082" s="222" t="s">
        <v>753</v>
      </c>
      <c r="C1082" s="222" t="s">
        <v>1177</v>
      </c>
      <c r="D1082" s="222" t="s">
        <v>348</v>
      </c>
      <c r="E1082" s="223">
        <v>93726</v>
      </c>
      <c r="F1082" s="223">
        <v>2620.63</v>
      </c>
      <c r="G1082" s="224">
        <v>27</v>
      </c>
      <c r="H1082" s="222">
        <v>18</v>
      </c>
      <c r="I1082" s="222">
        <v>4</v>
      </c>
      <c r="J1082" s="222">
        <v>1330</v>
      </c>
      <c r="K1082" s="222" t="s">
        <v>104</v>
      </c>
      <c r="L1082" s="222">
        <v>6</v>
      </c>
      <c r="M1082" s="222" t="s">
        <v>195</v>
      </c>
      <c r="N1082" s="90">
        <v>0.875</v>
      </c>
      <c r="O1082" s="222"/>
      <c r="Q1082" s="208" t="str">
        <f t="shared" si="16"/>
        <v>HKAI (T)Industrial Minerals</v>
      </c>
      <c r="R1082" s="204" t="s">
        <v>753</v>
      </c>
      <c r="S1082" s="204" t="s">
        <v>348</v>
      </c>
      <c r="T1082" s="205">
        <v>0.98660000000000003</v>
      </c>
      <c r="U1082" s="205">
        <v>0.98299999999999998</v>
      </c>
    </row>
    <row r="1083" spans="2:21" ht="12.75" customHeight="1" x14ac:dyDescent="0.3">
      <c r="B1083" s="222" t="s">
        <v>756</v>
      </c>
      <c r="C1083" s="222" t="s">
        <v>26</v>
      </c>
      <c r="D1083" s="222" t="s">
        <v>347</v>
      </c>
      <c r="E1083" s="223">
        <v>1</v>
      </c>
      <c r="F1083" s="223">
        <v>1</v>
      </c>
      <c r="G1083" s="224">
        <v>99.848600508905861</v>
      </c>
      <c r="H1083" s="222">
        <v>24</v>
      </c>
      <c r="I1083" s="222">
        <v>4</v>
      </c>
      <c r="J1083" s="222">
        <v>1330</v>
      </c>
      <c r="K1083" s="222" t="s">
        <v>103</v>
      </c>
      <c r="L1083" s="222">
        <v>6</v>
      </c>
      <c r="M1083" s="222" t="s">
        <v>195</v>
      </c>
      <c r="N1083" s="90">
        <v>0.86599999999999999</v>
      </c>
      <c r="O1083" s="222"/>
      <c r="Q1083" s="208" t="str">
        <f t="shared" si="16"/>
        <v>HKAO (L)Coal ESI</v>
      </c>
      <c r="R1083" s="204" t="s">
        <v>756</v>
      </c>
      <c r="S1083" s="204" t="s">
        <v>347</v>
      </c>
      <c r="T1083" s="205">
        <v>2.7755999999999998</v>
      </c>
      <c r="U1083" s="205">
        <v>4.7186000000000003</v>
      </c>
    </row>
    <row r="1084" spans="2:21" ht="12.75" customHeight="1" x14ac:dyDescent="0.3">
      <c r="B1084" s="222" t="s">
        <v>756</v>
      </c>
      <c r="C1084" s="222" t="s">
        <v>26</v>
      </c>
      <c r="D1084" s="222" t="s">
        <v>345</v>
      </c>
      <c r="E1084" s="223">
        <v>130001</v>
      </c>
      <c r="F1084" s="223">
        <v>12879.01</v>
      </c>
      <c r="G1084" s="224">
        <v>98.609769436330879</v>
      </c>
      <c r="H1084" s="222">
        <v>29</v>
      </c>
      <c r="I1084" s="222">
        <v>4</v>
      </c>
      <c r="J1084" s="222">
        <v>1330</v>
      </c>
      <c r="K1084" s="222" t="s">
        <v>103</v>
      </c>
      <c r="L1084" s="222">
        <v>6</v>
      </c>
      <c r="M1084" s="222" t="s">
        <v>195</v>
      </c>
      <c r="N1084" s="90">
        <v>0.86599999999999999</v>
      </c>
      <c r="O1084" s="222"/>
      <c r="Q1084" s="208" t="str">
        <f t="shared" si="16"/>
        <v>HKAO (L)Construction Materials</v>
      </c>
      <c r="R1084" s="204" t="s">
        <v>756</v>
      </c>
      <c r="S1084" s="204" t="s">
        <v>345</v>
      </c>
      <c r="T1084" s="205">
        <v>2.8931</v>
      </c>
      <c r="U1084" s="205">
        <v>4.8106999999999998</v>
      </c>
    </row>
    <row r="1085" spans="2:21" ht="12.75" customHeight="1" x14ac:dyDescent="0.3">
      <c r="B1085" s="222" t="s">
        <v>756</v>
      </c>
      <c r="C1085" s="222" t="s">
        <v>26</v>
      </c>
      <c r="D1085" s="222" t="s">
        <v>348</v>
      </c>
      <c r="E1085" s="223">
        <v>1</v>
      </c>
      <c r="F1085" s="223">
        <v>1</v>
      </c>
      <c r="G1085" s="224">
        <v>98.460207092508611</v>
      </c>
      <c r="H1085" s="222">
        <v>18</v>
      </c>
      <c r="I1085" s="222">
        <v>4</v>
      </c>
      <c r="J1085" s="222">
        <v>1330</v>
      </c>
      <c r="K1085" s="222" t="s">
        <v>103</v>
      </c>
      <c r="L1085" s="222">
        <v>6</v>
      </c>
      <c r="M1085" s="222" t="s">
        <v>195</v>
      </c>
      <c r="N1085" s="90">
        <v>0.86599999999999999</v>
      </c>
      <c r="O1085" s="222"/>
      <c r="Q1085" s="208" t="str">
        <f t="shared" si="16"/>
        <v>HKAO (L)Industrial Minerals</v>
      </c>
      <c r="R1085" s="204" t="s">
        <v>756</v>
      </c>
      <c r="S1085" s="204" t="s">
        <v>348</v>
      </c>
      <c r="T1085" s="205">
        <v>2.7505000000000002</v>
      </c>
      <c r="U1085" s="205">
        <v>4.3155999999999999</v>
      </c>
    </row>
    <row r="1086" spans="2:21" ht="12.75" customHeight="1" x14ac:dyDescent="0.3">
      <c r="B1086" s="222" t="s">
        <v>755</v>
      </c>
      <c r="C1086" s="222" t="s">
        <v>1177</v>
      </c>
      <c r="D1086" s="222" t="s">
        <v>347</v>
      </c>
      <c r="E1086" s="223">
        <v>480</v>
      </c>
      <c r="F1086" s="223">
        <v>13.44</v>
      </c>
      <c r="G1086" s="224">
        <v>27</v>
      </c>
      <c r="H1086" s="222">
        <v>24</v>
      </c>
      <c r="I1086" s="222">
        <v>4</v>
      </c>
      <c r="J1086" s="222">
        <v>1330</v>
      </c>
      <c r="K1086" s="222" t="s">
        <v>104</v>
      </c>
      <c r="L1086" s="222">
        <v>6</v>
      </c>
      <c r="M1086" s="222" t="s">
        <v>195</v>
      </c>
      <c r="N1086" s="90">
        <v>0.875</v>
      </c>
      <c r="O1086" s="222"/>
      <c r="Q1086" s="208" t="str">
        <f t="shared" si="16"/>
        <v>HKAO (T)Coal ESI</v>
      </c>
      <c r="R1086" s="204" t="s">
        <v>755</v>
      </c>
      <c r="S1086" s="204" t="s">
        <v>347</v>
      </c>
      <c r="T1086" s="205">
        <v>1.0138</v>
      </c>
      <c r="U1086" s="205">
        <v>1.0638000000000001</v>
      </c>
    </row>
    <row r="1087" spans="2:21" ht="12.75" customHeight="1" x14ac:dyDescent="0.3">
      <c r="B1087" s="222" t="s">
        <v>755</v>
      </c>
      <c r="C1087" s="222" t="s">
        <v>1177</v>
      </c>
      <c r="D1087" s="222" t="s">
        <v>345</v>
      </c>
      <c r="E1087" s="223">
        <v>148600</v>
      </c>
      <c r="F1087" s="223">
        <v>4143.7380000000003</v>
      </c>
      <c r="G1087" s="224">
        <v>27</v>
      </c>
      <c r="H1087" s="222">
        <v>29</v>
      </c>
      <c r="I1087" s="222">
        <v>4</v>
      </c>
      <c r="J1087" s="222">
        <v>1330</v>
      </c>
      <c r="K1087" s="222" t="s">
        <v>104</v>
      </c>
      <c r="L1087" s="222">
        <v>6</v>
      </c>
      <c r="M1087" s="222" t="s">
        <v>195</v>
      </c>
      <c r="N1087" s="90">
        <v>0.875</v>
      </c>
      <c r="O1087" s="222"/>
      <c r="Q1087" s="208" t="str">
        <f t="shared" si="16"/>
        <v>HKAO (T)Construction Materials</v>
      </c>
      <c r="R1087" s="204" t="s">
        <v>755</v>
      </c>
      <c r="S1087" s="204" t="s">
        <v>345</v>
      </c>
      <c r="T1087" s="205">
        <v>1.0366</v>
      </c>
      <c r="U1087" s="205">
        <v>1.1315999999999999</v>
      </c>
    </row>
    <row r="1088" spans="2:21" ht="12.75" customHeight="1" x14ac:dyDescent="0.3">
      <c r="B1088" s="222" t="s">
        <v>755</v>
      </c>
      <c r="C1088" s="222" t="s">
        <v>1177</v>
      </c>
      <c r="D1088" s="222" t="s">
        <v>348</v>
      </c>
      <c r="E1088" s="223">
        <v>1030</v>
      </c>
      <c r="F1088" s="223">
        <v>28.84</v>
      </c>
      <c r="G1088" s="224">
        <v>27</v>
      </c>
      <c r="H1088" s="222">
        <v>18</v>
      </c>
      <c r="I1088" s="222">
        <v>4</v>
      </c>
      <c r="J1088" s="222">
        <v>1330</v>
      </c>
      <c r="K1088" s="222" t="s">
        <v>104</v>
      </c>
      <c r="L1088" s="222">
        <v>6</v>
      </c>
      <c r="M1088" s="222" t="s">
        <v>195</v>
      </c>
      <c r="N1088" s="90">
        <v>0.875</v>
      </c>
      <c r="O1088" s="222"/>
      <c r="Q1088" s="208" t="str">
        <f t="shared" si="16"/>
        <v>HKAO (T)Industrial Minerals</v>
      </c>
      <c r="R1088" s="204" t="s">
        <v>755</v>
      </c>
      <c r="S1088" s="204" t="s">
        <v>348</v>
      </c>
      <c r="T1088" s="205">
        <v>0.98660000000000003</v>
      </c>
      <c r="U1088" s="205">
        <v>0.98299999999999998</v>
      </c>
    </row>
    <row r="1089" spans="2:21" ht="12.75" customHeight="1" x14ac:dyDescent="0.3">
      <c r="B1089" s="222" t="s">
        <v>755</v>
      </c>
      <c r="C1089" s="222" t="s">
        <v>1177</v>
      </c>
      <c r="D1089" s="222" t="s">
        <v>343</v>
      </c>
      <c r="E1089" s="223">
        <v>2196</v>
      </c>
      <c r="F1089" s="223">
        <v>61.239000000000004</v>
      </c>
      <c r="G1089" s="224">
        <v>27.842105263157897</v>
      </c>
      <c r="H1089" s="222">
        <v>25</v>
      </c>
      <c r="I1089" s="222">
        <v>4</v>
      </c>
      <c r="J1089" s="222">
        <v>1330</v>
      </c>
      <c r="K1089" s="222" t="s">
        <v>104</v>
      </c>
      <c r="L1089" s="222">
        <v>6</v>
      </c>
      <c r="M1089" s="222" t="s">
        <v>195</v>
      </c>
      <c r="N1089" s="90">
        <v>0.875</v>
      </c>
      <c r="O1089" s="222"/>
      <c r="Q1089" s="208" t="str">
        <f t="shared" si="16"/>
        <v>HKAO (T)Other</v>
      </c>
      <c r="R1089" s="204" t="s">
        <v>755</v>
      </c>
      <c r="S1089" s="204" t="s">
        <v>343</v>
      </c>
      <c r="T1089" s="205">
        <v>1.02</v>
      </c>
      <c r="U1089" s="205">
        <v>1.0834999999999999</v>
      </c>
    </row>
    <row r="1090" spans="2:21" ht="12.75" customHeight="1" x14ac:dyDescent="0.3">
      <c r="B1090" s="222" t="s">
        <v>758</v>
      </c>
      <c r="C1090" s="222" t="s">
        <v>26</v>
      </c>
      <c r="D1090" s="222" t="s">
        <v>345</v>
      </c>
      <c r="E1090" s="223">
        <v>1</v>
      </c>
      <c r="F1090" s="223">
        <v>1</v>
      </c>
      <c r="G1090" s="224">
        <v>95.611688720856961</v>
      </c>
      <c r="H1090" s="222">
        <v>29</v>
      </c>
      <c r="I1090" s="222">
        <v>4</v>
      </c>
      <c r="J1090" s="222">
        <v>2235</v>
      </c>
      <c r="K1090" s="222" t="s">
        <v>404</v>
      </c>
      <c r="L1090" s="222">
        <v>3</v>
      </c>
      <c r="M1090" s="222" t="s">
        <v>197</v>
      </c>
      <c r="N1090" s="90" t="s">
        <v>197</v>
      </c>
      <c r="O1090" s="222"/>
      <c r="Q1090" s="208" t="str">
        <f t="shared" si="16"/>
        <v>HLAA (L)Construction Materials</v>
      </c>
      <c r="R1090" s="204" t="s">
        <v>758</v>
      </c>
      <c r="S1090" s="204" t="s">
        <v>345</v>
      </c>
      <c r="T1090" s="205">
        <v>3.7450999999999999</v>
      </c>
      <c r="U1090" s="205">
        <v>5.9606000000000003</v>
      </c>
    </row>
    <row r="1091" spans="2:21" ht="12.75" customHeight="1" x14ac:dyDescent="0.3">
      <c r="B1091" s="222" t="s">
        <v>757</v>
      </c>
      <c r="C1091" s="222" t="s">
        <v>1177</v>
      </c>
      <c r="D1091" s="222" t="s">
        <v>345</v>
      </c>
      <c r="E1091" s="223">
        <v>1</v>
      </c>
      <c r="F1091" s="223">
        <v>1</v>
      </c>
      <c r="G1091" s="224">
        <v>25.449131731275212</v>
      </c>
      <c r="H1091" s="222">
        <v>29</v>
      </c>
      <c r="I1091" s="222">
        <v>4</v>
      </c>
      <c r="J1091" s="222">
        <v>2235</v>
      </c>
      <c r="K1091" s="222" t="s">
        <v>403</v>
      </c>
      <c r="L1091" s="222">
        <v>3</v>
      </c>
      <c r="M1091" s="222" t="s">
        <v>197</v>
      </c>
      <c r="N1091" s="90" t="s">
        <v>197</v>
      </c>
      <c r="O1091" s="222"/>
      <c r="Q1091" s="208" t="str">
        <f t="shared" si="16"/>
        <v>HLAA (T)Construction Materials</v>
      </c>
      <c r="R1091" s="204" t="s">
        <v>757</v>
      </c>
      <c r="S1091" s="204" t="s">
        <v>345</v>
      </c>
      <c r="T1091" s="205">
        <v>1.4875</v>
      </c>
      <c r="U1091" s="205">
        <v>1.7312000000000001</v>
      </c>
    </row>
    <row r="1092" spans="2:21" ht="12.75" customHeight="1" x14ac:dyDescent="0.3">
      <c r="B1092" s="222" t="s">
        <v>760</v>
      </c>
      <c r="C1092" s="222" t="s">
        <v>26</v>
      </c>
      <c r="D1092" s="222" t="s">
        <v>345</v>
      </c>
      <c r="E1092" s="223">
        <v>160998</v>
      </c>
      <c r="F1092" s="223">
        <v>15408.239000000001</v>
      </c>
      <c r="G1092" s="224">
        <v>95.136661043404231</v>
      </c>
      <c r="H1092" s="222">
        <v>29</v>
      </c>
      <c r="I1092" s="222">
        <v>4</v>
      </c>
      <c r="J1092" s="222">
        <v>1330</v>
      </c>
      <c r="K1092" s="222" t="s">
        <v>110</v>
      </c>
      <c r="L1092" s="222">
        <v>6</v>
      </c>
      <c r="M1092" s="222" t="s">
        <v>195</v>
      </c>
      <c r="N1092" s="90">
        <v>0.87</v>
      </c>
      <c r="O1092" s="222"/>
      <c r="Q1092" s="208" t="str">
        <f t="shared" si="16"/>
        <v>HLAB (L)Construction Materials</v>
      </c>
      <c r="R1092" s="204" t="s">
        <v>760</v>
      </c>
      <c r="S1092" s="204" t="s">
        <v>345</v>
      </c>
      <c r="T1092" s="205">
        <v>2.6638000000000002</v>
      </c>
      <c r="U1092" s="205">
        <v>4.4324000000000003</v>
      </c>
    </row>
    <row r="1093" spans="2:21" ht="12.75" customHeight="1" x14ac:dyDescent="0.3">
      <c r="B1093" s="222" t="s">
        <v>759</v>
      </c>
      <c r="C1093" s="222" t="s">
        <v>1177</v>
      </c>
      <c r="D1093" s="222" t="s">
        <v>345</v>
      </c>
      <c r="E1093" s="223">
        <v>145951</v>
      </c>
      <c r="F1093" s="223">
        <v>3794.7260000000001</v>
      </c>
      <c r="G1093" s="224">
        <v>26</v>
      </c>
      <c r="H1093" s="222">
        <v>29</v>
      </c>
      <c r="I1093" s="222">
        <v>4</v>
      </c>
      <c r="J1093" s="222">
        <v>1330</v>
      </c>
      <c r="K1093" s="222" t="s">
        <v>109</v>
      </c>
      <c r="L1093" s="222">
        <v>6</v>
      </c>
      <c r="M1093" s="222" t="s">
        <v>195</v>
      </c>
      <c r="N1093" s="90">
        <v>0.85599999999999998</v>
      </c>
      <c r="O1093" s="222"/>
      <c r="Q1093" s="208" t="str">
        <f t="shared" ref="Q1093:Q1156" si="17">R1093&amp;S1093</f>
        <v>HLAB (T)Construction Materials</v>
      </c>
      <c r="R1093" s="204" t="s">
        <v>759</v>
      </c>
      <c r="S1093" s="204" t="s">
        <v>345</v>
      </c>
      <c r="T1093" s="205">
        <v>1.0218</v>
      </c>
      <c r="U1093" s="205">
        <v>1.0613999999999999</v>
      </c>
    </row>
    <row r="1094" spans="2:21" ht="12.75" customHeight="1" x14ac:dyDescent="0.3">
      <c r="B1094" s="222" t="s">
        <v>762</v>
      </c>
      <c r="C1094" s="222" t="s">
        <v>26</v>
      </c>
      <c r="D1094" s="222" t="s">
        <v>345</v>
      </c>
      <c r="E1094" s="223">
        <v>1334178</v>
      </c>
      <c r="F1094" s="223">
        <v>129789.091</v>
      </c>
      <c r="G1094" s="224">
        <v>98.770937781429254</v>
      </c>
      <c r="H1094" s="222">
        <v>29</v>
      </c>
      <c r="I1094" s="222">
        <v>4</v>
      </c>
      <c r="J1094" s="222">
        <v>1330</v>
      </c>
      <c r="K1094" s="222" t="s">
        <v>110</v>
      </c>
      <c r="L1094" s="222">
        <v>6</v>
      </c>
      <c r="M1094" s="222" t="s">
        <v>195</v>
      </c>
      <c r="N1094" s="90">
        <v>0.86799999999999999</v>
      </c>
      <c r="O1094" s="222"/>
      <c r="Q1094" s="208" t="str">
        <f t="shared" si="17"/>
        <v>HOAA (L)Construction Materials</v>
      </c>
      <c r="R1094" s="204" t="s">
        <v>762</v>
      </c>
      <c r="S1094" s="204" t="s">
        <v>345</v>
      </c>
      <c r="T1094" s="205">
        <v>2.9074</v>
      </c>
      <c r="U1094" s="205">
        <v>4.8326000000000002</v>
      </c>
    </row>
    <row r="1095" spans="2:21" ht="12.75" customHeight="1" x14ac:dyDescent="0.3">
      <c r="B1095" s="222" t="s">
        <v>762</v>
      </c>
      <c r="C1095" s="222" t="s">
        <v>26</v>
      </c>
      <c r="D1095" s="222" t="s">
        <v>356</v>
      </c>
      <c r="E1095" s="223">
        <v>1</v>
      </c>
      <c r="F1095" s="223">
        <v>1</v>
      </c>
      <c r="G1095" s="224">
        <v>95</v>
      </c>
      <c r="H1095" s="222">
        <v>27</v>
      </c>
      <c r="I1095" s="222">
        <v>4</v>
      </c>
      <c r="J1095" s="222">
        <v>1330</v>
      </c>
      <c r="K1095" s="222" t="s">
        <v>110</v>
      </c>
      <c r="L1095" s="222">
        <v>6</v>
      </c>
      <c r="M1095" s="222" t="s">
        <v>195</v>
      </c>
      <c r="N1095" s="90">
        <v>0.86799999999999999</v>
      </c>
      <c r="O1095" s="222"/>
      <c r="Q1095" s="208" t="str">
        <f t="shared" si="17"/>
        <v>HOAA (L)Enterprise</v>
      </c>
      <c r="R1095" s="204" t="s">
        <v>762</v>
      </c>
      <c r="S1095" s="204" t="s">
        <v>356</v>
      </c>
      <c r="T1095" s="205">
        <v>2.9056999999999999</v>
      </c>
      <c r="U1095" s="205">
        <v>4.3236999999999997</v>
      </c>
    </row>
    <row r="1096" spans="2:21" ht="12.75" customHeight="1" x14ac:dyDescent="0.3">
      <c r="B1096" s="222" t="s">
        <v>762</v>
      </c>
      <c r="C1096" s="222" t="s">
        <v>26</v>
      </c>
      <c r="D1096" s="222" t="s">
        <v>348</v>
      </c>
      <c r="E1096" s="223">
        <v>1</v>
      </c>
      <c r="F1096" s="223">
        <v>1</v>
      </c>
      <c r="G1096" s="224">
        <v>99.196165191740405</v>
      </c>
      <c r="H1096" s="222">
        <v>18</v>
      </c>
      <c r="I1096" s="222">
        <v>4</v>
      </c>
      <c r="J1096" s="222">
        <v>1330</v>
      </c>
      <c r="K1096" s="222" t="s">
        <v>110</v>
      </c>
      <c r="L1096" s="222">
        <v>6</v>
      </c>
      <c r="M1096" s="222" t="s">
        <v>195</v>
      </c>
      <c r="N1096" s="90">
        <v>0.86799999999999999</v>
      </c>
      <c r="O1096" s="222"/>
      <c r="Q1096" s="208" t="str">
        <f t="shared" si="17"/>
        <v>HOAA (L)Industrial Minerals</v>
      </c>
      <c r="R1096" s="204" t="s">
        <v>762</v>
      </c>
      <c r="S1096" s="204" t="s">
        <v>348</v>
      </c>
      <c r="T1096" s="205">
        <v>2.7824</v>
      </c>
      <c r="U1096" s="205">
        <v>4.3955000000000002</v>
      </c>
    </row>
    <row r="1097" spans="2:21" ht="12.75" customHeight="1" x14ac:dyDescent="0.3">
      <c r="B1097" s="222" t="s">
        <v>761</v>
      </c>
      <c r="C1097" s="222" t="s">
        <v>1177</v>
      </c>
      <c r="D1097" s="222" t="s">
        <v>345</v>
      </c>
      <c r="E1097" s="223">
        <v>1443510</v>
      </c>
      <c r="F1097" s="223">
        <v>36087.75</v>
      </c>
      <c r="G1097" s="224">
        <v>25</v>
      </c>
      <c r="H1097" s="222">
        <v>29</v>
      </c>
      <c r="I1097" s="222">
        <v>4</v>
      </c>
      <c r="J1097" s="222">
        <v>1330</v>
      </c>
      <c r="K1097" s="222" t="s">
        <v>109</v>
      </c>
      <c r="L1097" s="222">
        <v>6</v>
      </c>
      <c r="M1097" s="222" t="s">
        <v>195</v>
      </c>
      <c r="N1097" s="90">
        <v>0.91100000000000003</v>
      </c>
      <c r="O1097" s="222"/>
      <c r="Q1097" s="208" t="str">
        <f t="shared" si="17"/>
        <v>HOAA (T)Construction Materials</v>
      </c>
      <c r="R1097" s="204" t="s">
        <v>761</v>
      </c>
      <c r="S1097" s="204" t="s">
        <v>345</v>
      </c>
      <c r="T1097" s="205">
        <v>1.0369999999999999</v>
      </c>
      <c r="U1097" s="205">
        <v>1.1024</v>
      </c>
    </row>
    <row r="1098" spans="2:21" ht="12.75" customHeight="1" x14ac:dyDescent="0.3">
      <c r="B1098" s="222" t="s">
        <v>761</v>
      </c>
      <c r="C1098" s="222" t="s">
        <v>1177</v>
      </c>
      <c r="D1098" s="222" t="s">
        <v>356</v>
      </c>
      <c r="E1098" s="223">
        <v>467</v>
      </c>
      <c r="F1098" s="223">
        <v>11.675000000000001</v>
      </c>
      <c r="G1098" s="224">
        <v>25</v>
      </c>
      <c r="H1098" s="222">
        <v>27</v>
      </c>
      <c r="I1098" s="222">
        <v>4</v>
      </c>
      <c r="J1098" s="222">
        <v>1330</v>
      </c>
      <c r="K1098" s="222" t="s">
        <v>109</v>
      </c>
      <c r="L1098" s="222">
        <v>6</v>
      </c>
      <c r="M1098" s="222" t="s">
        <v>195</v>
      </c>
      <c r="N1098" s="90">
        <v>0.91100000000000003</v>
      </c>
      <c r="O1098" s="222"/>
      <c r="Q1098" s="208" t="str">
        <f t="shared" si="17"/>
        <v>HOAA (T)Enterprise</v>
      </c>
      <c r="R1098" s="204" t="s">
        <v>761</v>
      </c>
      <c r="S1098" s="204" t="s">
        <v>356</v>
      </c>
      <c r="T1098" s="205">
        <v>1.0929</v>
      </c>
      <c r="U1098" s="205">
        <v>1.0725</v>
      </c>
    </row>
    <row r="1099" spans="2:21" ht="12.75" customHeight="1" x14ac:dyDescent="0.3">
      <c r="B1099" s="222" t="s">
        <v>761</v>
      </c>
      <c r="C1099" s="222" t="s">
        <v>1177</v>
      </c>
      <c r="D1099" s="222" t="s">
        <v>348</v>
      </c>
      <c r="E1099" s="223">
        <v>1</v>
      </c>
      <c r="F1099" s="223">
        <v>1</v>
      </c>
      <c r="G1099" s="224">
        <v>25</v>
      </c>
      <c r="H1099" s="222">
        <v>18</v>
      </c>
      <c r="I1099" s="222">
        <v>4</v>
      </c>
      <c r="J1099" s="222">
        <v>1330</v>
      </c>
      <c r="K1099" s="222" t="s">
        <v>109</v>
      </c>
      <c r="L1099" s="222">
        <v>6</v>
      </c>
      <c r="M1099" s="222" t="s">
        <v>195</v>
      </c>
      <c r="N1099" s="90">
        <v>0.91100000000000003</v>
      </c>
      <c r="O1099" s="222"/>
      <c r="Q1099" s="208" t="str">
        <f t="shared" si="17"/>
        <v>HOAA (T)Industrial Minerals</v>
      </c>
      <c r="R1099" s="204" t="s">
        <v>761</v>
      </c>
      <c r="S1099" s="204" t="s">
        <v>348</v>
      </c>
      <c r="T1099" s="205">
        <v>0.98170000000000002</v>
      </c>
      <c r="U1099" s="205">
        <v>0.93840000000000001</v>
      </c>
    </row>
    <row r="1100" spans="2:21" ht="12.75" customHeight="1" x14ac:dyDescent="0.3">
      <c r="B1100" s="222" t="s">
        <v>761</v>
      </c>
      <c r="C1100" s="222" t="s">
        <v>1177</v>
      </c>
      <c r="D1100" s="222" t="s">
        <v>343</v>
      </c>
      <c r="E1100" s="223">
        <v>1190</v>
      </c>
      <c r="F1100" s="223">
        <v>29.75</v>
      </c>
      <c r="G1100" s="224">
        <v>25</v>
      </c>
      <c r="H1100" s="222">
        <v>25</v>
      </c>
      <c r="I1100" s="222">
        <v>4</v>
      </c>
      <c r="J1100" s="222">
        <v>1330</v>
      </c>
      <c r="K1100" s="222" t="s">
        <v>109</v>
      </c>
      <c r="L1100" s="222">
        <v>6</v>
      </c>
      <c r="M1100" s="222" t="s">
        <v>195</v>
      </c>
      <c r="N1100" s="90">
        <v>0.91100000000000003</v>
      </c>
      <c r="O1100" s="222"/>
      <c r="Q1100" s="208" t="str">
        <f t="shared" si="17"/>
        <v>HOAA (T)Other</v>
      </c>
      <c r="R1100" s="204" t="s">
        <v>761</v>
      </c>
      <c r="S1100" s="204" t="s">
        <v>343</v>
      </c>
      <c r="T1100" s="205">
        <v>1.0168999999999999</v>
      </c>
      <c r="U1100" s="205">
        <v>1.0426</v>
      </c>
    </row>
    <row r="1101" spans="2:21" ht="12.75" customHeight="1" x14ac:dyDescent="0.3">
      <c r="B1101" s="225" t="s">
        <v>773</v>
      </c>
      <c r="C1101" s="225" t="s">
        <v>26</v>
      </c>
      <c r="D1101" s="225" t="s">
        <v>345</v>
      </c>
      <c r="E1101" s="227">
        <v>1850994</v>
      </c>
      <c r="F1101" s="227">
        <v>178747.899</v>
      </c>
      <c r="G1101" s="226">
        <v>95.78</v>
      </c>
      <c r="H1101" s="225">
        <v>29</v>
      </c>
      <c r="I1101" s="225">
        <v>4</v>
      </c>
      <c r="J1101" s="225">
        <v>1330</v>
      </c>
      <c r="K1101" s="225" t="s">
        <v>407</v>
      </c>
      <c r="L1101" s="225">
        <v>6</v>
      </c>
      <c r="M1101" s="225" t="s">
        <v>197</v>
      </c>
      <c r="N1101" s="234" t="s">
        <v>197</v>
      </c>
      <c r="O1101" s="236" t="s">
        <v>472</v>
      </c>
      <c r="Q1101" s="208" t="str">
        <f t="shared" si="17"/>
        <v>HOAB (L)Construction Materials</v>
      </c>
      <c r="R1101" s="204" t="s">
        <v>773</v>
      </c>
      <c r="S1101" s="204" t="s">
        <v>345</v>
      </c>
      <c r="T1101" s="205">
        <v>2.7355</v>
      </c>
      <c r="U1101" s="205">
        <v>4.6161000000000003</v>
      </c>
    </row>
    <row r="1102" spans="2:21" ht="12.75" customHeight="1" x14ac:dyDescent="0.3">
      <c r="B1102" s="225" t="s">
        <v>774</v>
      </c>
      <c r="C1102" s="225" t="s">
        <v>1177</v>
      </c>
      <c r="D1102" s="225" t="s">
        <v>345</v>
      </c>
      <c r="E1102" s="227">
        <v>1822261</v>
      </c>
      <c r="F1102" s="227">
        <v>43734.264000000003</v>
      </c>
      <c r="G1102" s="226">
        <v>24</v>
      </c>
      <c r="H1102" s="225">
        <v>29</v>
      </c>
      <c r="I1102" s="225">
        <v>4</v>
      </c>
      <c r="J1102" s="225">
        <v>1330</v>
      </c>
      <c r="K1102" s="225" t="s">
        <v>406</v>
      </c>
      <c r="L1102" s="225">
        <v>6</v>
      </c>
      <c r="M1102" s="225" t="s">
        <v>197</v>
      </c>
      <c r="N1102" s="234" t="s">
        <v>197</v>
      </c>
      <c r="O1102" s="236" t="s">
        <v>472</v>
      </c>
      <c r="Q1102" s="208" t="str">
        <f t="shared" si="17"/>
        <v>HOAB (T)Construction Materials</v>
      </c>
      <c r="R1102" s="204" t="s">
        <v>774</v>
      </c>
      <c r="S1102" s="204" t="s">
        <v>345</v>
      </c>
      <c r="T1102" s="205">
        <v>1.026</v>
      </c>
      <c r="U1102" s="205">
        <v>1.0873999999999999</v>
      </c>
    </row>
    <row r="1103" spans="2:21" ht="12.75" customHeight="1" x14ac:dyDescent="0.3">
      <c r="B1103" s="222" t="s">
        <v>764</v>
      </c>
      <c r="C1103" s="222" t="s">
        <v>26</v>
      </c>
      <c r="D1103" s="222" t="s">
        <v>345</v>
      </c>
      <c r="E1103" s="223">
        <v>1</v>
      </c>
      <c r="F1103" s="223">
        <v>1</v>
      </c>
      <c r="G1103" s="224">
        <v>88.452773613193415</v>
      </c>
      <c r="H1103" s="222">
        <v>29</v>
      </c>
      <c r="I1103" s="222">
        <v>4</v>
      </c>
      <c r="J1103" s="222">
        <v>1764</v>
      </c>
      <c r="K1103" s="222" t="s">
        <v>103</v>
      </c>
      <c r="L1103" s="222">
        <v>5</v>
      </c>
      <c r="M1103" s="222" t="s">
        <v>197</v>
      </c>
      <c r="N1103" s="90" t="s">
        <v>197</v>
      </c>
      <c r="O1103" s="222"/>
      <c r="Q1103" s="208" t="str">
        <f t="shared" si="17"/>
        <v>HQAD (L)Construction Materials</v>
      </c>
      <c r="R1103" s="204" t="s">
        <v>764</v>
      </c>
      <c r="S1103" s="204" t="s">
        <v>345</v>
      </c>
      <c r="T1103" s="205">
        <v>2.5424000000000002</v>
      </c>
      <c r="U1103" s="205">
        <v>4.0382999999999996</v>
      </c>
    </row>
    <row r="1104" spans="2:21" ht="12.75" customHeight="1" x14ac:dyDescent="0.3">
      <c r="B1104" s="222" t="s">
        <v>764</v>
      </c>
      <c r="C1104" s="222" t="s">
        <v>26</v>
      </c>
      <c r="D1104" s="222" t="s">
        <v>343</v>
      </c>
      <c r="E1104" s="223">
        <v>99</v>
      </c>
      <c r="F1104" s="223">
        <v>8.5140000000000011</v>
      </c>
      <c r="G1104" s="224">
        <v>90</v>
      </c>
      <c r="H1104" s="222">
        <v>25</v>
      </c>
      <c r="I1104" s="222">
        <v>4</v>
      </c>
      <c r="J1104" s="222">
        <v>1764</v>
      </c>
      <c r="K1104" s="222" t="s">
        <v>103</v>
      </c>
      <c r="L1104" s="222">
        <v>5</v>
      </c>
      <c r="M1104" s="222" t="s">
        <v>197</v>
      </c>
      <c r="N1104" s="90" t="s">
        <v>197</v>
      </c>
      <c r="O1104" s="222"/>
      <c r="Q1104" s="208" t="str">
        <f t="shared" si="17"/>
        <v>HQAD (L)Other</v>
      </c>
      <c r="R1104" s="204" t="s">
        <v>764</v>
      </c>
      <c r="S1104" s="204" t="s">
        <v>343</v>
      </c>
      <c r="T1104" s="205">
        <v>2.5670000000000002</v>
      </c>
      <c r="U1104" s="205">
        <v>4.0309999999999997</v>
      </c>
    </row>
    <row r="1105" spans="2:21" ht="12.75" customHeight="1" x14ac:dyDescent="0.3">
      <c r="B1105" s="222" t="s">
        <v>763</v>
      </c>
      <c r="C1105" s="222" t="s">
        <v>1177</v>
      </c>
      <c r="D1105" s="222" t="s">
        <v>345</v>
      </c>
      <c r="E1105" s="223">
        <v>1</v>
      </c>
      <c r="F1105" s="223">
        <v>1</v>
      </c>
      <c r="G1105" s="224">
        <v>26</v>
      </c>
      <c r="H1105" s="222">
        <v>29</v>
      </c>
      <c r="I1105" s="222">
        <v>4</v>
      </c>
      <c r="J1105" s="222">
        <v>1764</v>
      </c>
      <c r="K1105" s="222" t="s">
        <v>104</v>
      </c>
      <c r="L1105" s="222">
        <v>5</v>
      </c>
      <c r="M1105" s="222" t="s">
        <v>197</v>
      </c>
      <c r="N1105" s="90" t="s">
        <v>197</v>
      </c>
      <c r="O1105" s="222"/>
      <c r="Q1105" s="208" t="str">
        <f t="shared" si="17"/>
        <v>HQAD (T)Construction Materials</v>
      </c>
      <c r="R1105" s="204" t="s">
        <v>763</v>
      </c>
      <c r="S1105" s="204" t="s">
        <v>345</v>
      </c>
      <c r="T1105" s="205">
        <v>1.1207</v>
      </c>
      <c r="U1105" s="205">
        <v>1.2650999999999999</v>
      </c>
    </row>
    <row r="1106" spans="2:21" ht="12.75" customHeight="1" x14ac:dyDescent="0.3">
      <c r="B1106" s="222" t="s">
        <v>763</v>
      </c>
      <c r="C1106" s="222" t="s">
        <v>1177</v>
      </c>
      <c r="D1106" s="222" t="s">
        <v>348</v>
      </c>
      <c r="E1106" s="223">
        <v>1</v>
      </c>
      <c r="F1106" s="223">
        <v>1</v>
      </c>
      <c r="G1106" s="224">
        <v>26</v>
      </c>
      <c r="H1106" s="222">
        <v>18</v>
      </c>
      <c r="I1106" s="222">
        <v>4</v>
      </c>
      <c r="J1106" s="222">
        <v>1764</v>
      </c>
      <c r="K1106" s="222" t="s">
        <v>104</v>
      </c>
      <c r="L1106" s="222">
        <v>5</v>
      </c>
      <c r="M1106" s="222" t="s">
        <v>197</v>
      </c>
      <c r="N1106" s="90" t="s">
        <v>197</v>
      </c>
      <c r="O1106" s="222"/>
      <c r="Q1106" s="208" t="str">
        <f t="shared" si="17"/>
        <v>HQAD (T)Industrial Minerals</v>
      </c>
      <c r="R1106" s="204" t="s">
        <v>763</v>
      </c>
      <c r="S1106" s="204" t="s">
        <v>348</v>
      </c>
      <c r="T1106" s="205">
        <v>1.036</v>
      </c>
      <c r="U1106" s="205">
        <v>1.0094000000000001</v>
      </c>
    </row>
    <row r="1107" spans="2:21" ht="12.75" customHeight="1" x14ac:dyDescent="0.3">
      <c r="B1107" s="222" t="s">
        <v>766</v>
      </c>
      <c r="C1107" s="222" t="s">
        <v>26</v>
      </c>
      <c r="D1107" s="222" t="s">
        <v>345</v>
      </c>
      <c r="E1107" s="223">
        <v>1</v>
      </c>
      <c r="F1107" s="223">
        <v>1</v>
      </c>
      <c r="G1107" s="224">
        <v>89.075184016824409</v>
      </c>
      <c r="H1107" s="222">
        <v>29</v>
      </c>
      <c r="I1107" s="222">
        <v>4</v>
      </c>
      <c r="J1107" s="222">
        <v>1764</v>
      </c>
      <c r="K1107" s="222" t="s">
        <v>103</v>
      </c>
      <c r="L1107" s="222">
        <v>5</v>
      </c>
      <c r="M1107" s="222" t="s">
        <v>197</v>
      </c>
      <c r="N1107" s="90" t="s">
        <v>197</v>
      </c>
      <c r="O1107" s="222"/>
      <c r="Q1107" s="208" t="str">
        <f t="shared" si="17"/>
        <v>HQAE (L)Construction Materials</v>
      </c>
      <c r="R1107" s="204" t="s">
        <v>766</v>
      </c>
      <c r="S1107" s="204" t="s">
        <v>345</v>
      </c>
      <c r="T1107" s="205">
        <v>2.5617999999999999</v>
      </c>
      <c r="U1107" s="205">
        <v>4.0979999999999999</v>
      </c>
    </row>
    <row r="1108" spans="2:21" ht="12.75" customHeight="1" x14ac:dyDescent="0.3">
      <c r="B1108" s="222" t="s">
        <v>766</v>
      </c>
      <c r="C1108" s="222" t="s">
        <v>26</v>
      </c>
      <c r="D1108" s="222" t="s">
        <v>343</v>
      </c>
      <c r="E1108" s="223">
        <v>561</v>
      </c>
      <c r="F1108" s="223">
        <v>48.246000000000002</v>
      </c>
      <c r="G1108" s="224">
        <v>81.5</v>
      </c>
      <c r="H1108" s="222">
        <v>25</v>
      </c>
      <c r="I1108" s="222">
        <v>4</v>
      </c>
      <c r="J1108" s="222">
        <v>1764</v>
      </c>
      <c r="K1108" s="222" t="s">
        <v>103</v>
      </c>
      <c r="L1108" s="222">
        <v>5</v>
      </c>
      <c r="M1108" s="222" t="s">
        <v>197</v>
      </c>
      <c r="N1108" s="90" t="s">
        <v>197</v>
      </c>
      <c r="O1108" s="222"/>
      <c r="Q1108" s="208" t="str">
        <f t="shared" si="17"/>
        <v>HQAE (L)Other</v>
      </c>
      <c r="R1108" s="204" t="s">
        <v>766</v>
      </c>
      <c r="S1108" s="204" t="s">
        <v>343</v>
      </c>
      <c r="T1108" s="205">
        <v>2.3285</v>
      </c>
      <c r="U1108" s="205">
        <v>3.3088000000000002</v>
      </c>
    </row>
    <row r="1109" spans="2:21" ht="12.75" customHeight="1" x14ac:dyDescent="0.3">
      <c r="B1109" s="222" t="s">
        <v>765</v>
      </c>
      <c r="C1109" s="222" t="s">
        <v>1177</v>
      </c>
      <c r="D1109" s="222" t="s">
        <v>345</v>
      </c>
      <c r="E1109" s="223">
        <v>1</v>
      </c>
      <c r="F1109" s="223">
        <v>1</v>
      </c>
      <c r="G1109" s="224">
        <v>26</v>
      </c>
      <c r="H1109" s="222">
        <v>29</v>
      </c>
      <c r="I1109" s="222">
        <v>4</v>
      </c>
      <c r="J1109" s="222">
        <v>1764</v>
      </c>
      <c r="K1109" s="222" t="s">
        <v>104</v>
      </c>
      <c r="L1109" s="222">
        <v>5</v>
      </c>
      <c r="M1109" s="222" t="s">
        <v>197</v>
      </c>
      <c r="N1109" s="90" t="s">
        <v>197</v>
      </c>
      <c r="O1109" s="222"/>
      <c r="Q1109" s="208" t="str">
        <f t="shared" si="17"/>
        <v>HQAE (T)Construction Materials</v>
      </c>
      <c r="R1109" s="204" t="s">
        <v>765</v>
      </c>
      <c r="S1109" s="204" t="s">
        <v>345</v>
      </c>
      <c r="T1109" s="205">
        <v>1.1196999999999999</v>
      </c>
      <c r="U1109" s="205">
        <v>1.2650999999999999</v>
      </c>
    </row>
    <row r="1110" spans="2:21" ht="12.75" customHeight="1" x14ac:dyDescent="0.3">
      <c r="B1110" s="222" t="s">
        <v>765</v>
      </c>
      <c r="C1110" s="222" t="s">
        <v>1177</v>
      </c>
      <c r="D1110" s="222" t="s">
        <v>348</v>
      </c>
      <c r="E1110" s="223">
        <v>1</v>
      </c>
      <c r="F1110" s="223">
        <v>1</v>
      </c>
      <c r="G1110" s="224">
        <v>26</v>
      </c>
      <c r="H1110" s="222">
        <v>18</v>
      </c>
      <c r="I1110" s="222">
        <v>4</v>
      </c>
      <c r="J1110" s="222">
        <v>1764</v>
      </c>
      <c r="K1110" s="222" t="s">
        <v>104</v>
      </c>
      <c r="L1110" s="222">
        <v>5</v>
      </c>
      <c r="M1110" s="222" t="s">
        <v>197</v>
      </c>
      <c r="N1110" s="90" t="s">
        <v>197</v>
      </c>
      <c r="O1110" s="222"/>
      <c r="Q1110" s="208" t="str">
        <f t="shared" si="17"/>
        <v>HQAE (T)Industrial Minerals</v>
      </c>
      <c r="R1110" s="204" t="s">
        <v>765</v>
      </c>
      <c r="S1110" s="204" t="s">
        <v>348</v>
      </c>
      <c r="T1110" s="205">
        <v>1.0355000000000001</v>
      </c>
      <c r="U1110" s="205">
        <v>1.0094000000000001</v>
      </c>
    </row>
    <row r="1111" spans="2:21" ht="12.75" customHeight="1" x14ac:dyDescent="0.3">
      <c r="B1111" s="222" t="s">
        <v>768</v>
      </c>
      <c r="C1111" s="222" t="s">
        <v>26</v>
      </c>
      <c r="D1111" s="222" t="s">
        <v>345</v>
      </c>
      <c r="E1111" s="223">
        <v>1</v>
      </c>
      <c r="F1111" s="223">
        <v>1</v>
      </c>
      <c r="G1111" s="224">
        <v>87.847790507364962</v>
      </c>
      <c r="H1111" s="222">
        <v>29</v>
      </c>
      <c r="I1111" s="222">
        <v>4</v>
      </c>
      <c r="J1111" s="222">
        <v>1764</v>
      </c>
      <c r="K1111" s="222" t="s">
        <v>103</v>
      </c>
      <c r="L1111" s="222">
        <v>5</v>
      </c>
      <c r="M1111" s="222" t="s">
        <v>197</v>
      </c>
      <c r="N1111" s="90" t="s">
        <v>197</v>
      </c>
      <c r="O1111" s="222"/>
      <c r="Q1111" s="208" t="str">
        <f t="shared" si="17"/>
        <v>HQAF (L)Construction Materials</v>
      </c>
      <c r="R1111" s="204" t="s">
        <v>768</v>
      </c>
      <c r="S1111" s="204" t="s">
        <v>345</v>
      </c>
      <c r="T1111" s="205">
        <v>2.4908999999999999</v>
      </c>
      <c r="U1111" s="205">
        <v>3.9811999999999999</v>
      </c>
    </row>
    <row r="1112" spans="2:21" ht="12.75" customHeight="1" x14ac:dyDescent="0.3">
      <c r="B1112" s="222" t="s">
        <v>768</v>
      </c>
      <c r="C1112" s="222" t="s">
        <v>26</v>
      </c>
      <c r="D1112" s="222" t="s">
        <v>343</v>
      </c>
      <c r="E1112" s="223">
        <v>187</v>
      </c>
      <c r="F1112" s="223">
        <v>16.456</v>
      </c>
      <c r="G1112" s="224">
        <v>87</v>
      </c>
      <c r="H1112" s="222">
        <v>25</v>
      </c>
      <c r="I1112" s="222">
        <v>4</v>
      </c>
      <c r="J1112" s="222">
        <v>1764</v>
      </c>
      <c r="K1112" s="222" t="s">
        <v>103</v>
      </c>
      <c r="L1112" s="222">
        <v>5</v>
      </c>
      <c r="M1112" s="222" t="s">
        <v>197</v>
      </c>
      <c r="N1112" s="90" t="s">
        <v>197</v>
      </c>
      <c r="O1112" s="222"/>
      <c r="Q1112" s="208" t="str">
        <f t="shared" si="17"/>
        <v>HQAF (L)Other</v>
      </c>
      <c r="R1112" s="204" t="s">
        <v>768</v>
      </c>
      <c r="S1112" s="204" t="s">
        <v>343</v>
      </c>
      <c r="T1112" s="205">
        <v>2.4420000000000002</v>
      </c>
      <c r="U1112" s="205">
        <v>3.7570000000000001</v>
      </c>
    </row>
    <row r="1113" spans="2:21" ht="12.75" customHeight="1" x14ac:dyDescent="0.3">
      <c r="B1113" s="222" t="s">
        <v>767</v>
      </c>
      <c r="C1113" s="222" t="s">
        <v>1177</v>
      </c>
      <c r="D1113" s="222" t="s">
        <v>345</v>
      </c>
      <c r="E1113" s="223">
        <v>1</v>
      </c>
      <c r="F1113" s="223">
        <v>1</v>
      </c>
      <c r="G1113" s="224">
        <v>28</v>
      </c>
      <c r="H1113" s="222">
        <v>29</v>
      </c>
      <c r="I1113" s="222">
        <v>4</v>
      </c>
      <c r="J1113" s="222">
        <v>1764</v>
      </c>
      <c r="K1113" s="222" t="s">
        <v>104</v>
      </c>
      <c r="L1113" s="222">
        <v>5</v>
      </c>
      <c r="M1113" s="222" t="s">
        <v>197</v>
      </c>
      <c r="N1113" s="90" t="s">
        <v>197</v>
      </c>
      <c r="O1113" s="222"/>
      <c r="Q1113" s="208" t="str">
        <f t="shared" si="17"/>
        <v>HQAF (T)Construction Materials</v>
      </c>
      <c r="R1113" s="204" t="s">
        <v>767</v>
      </c>
      <c r="S1113" s="204" t="s">
        <v>345</v>
      </c>
      <c r="T1113" s="205">
        <v>1.1334</v>
      </c>
      <c r="U1113" s="205">
        <v>1.2722</v>
      </c>
    </row>
    <row r="1114" spans="2:21" ht="12.75" customHeight="1" x14ac:dyDescent="0.3">
      <c r="B1114" s="222" t="s">
        <v>767</v>
      </c>
      <c r="C1114" s="222" t="s">
        <v>1177</v>
      </c>
      <c r="D1114" s="222" t="s">
        <v>348</v>
      </c>
      <c r="E1114" s="223">
        <v>1</v>
      </c>
      <c r="F1114" s="223">
        <v>1</v>
      </c>
      <c r="G1114" s="224">
        <v>28</v>
      </c>
      <c r="H1114" s="222">
        <v>18</v>
      </c>
      <c r="I1114" s="222">
        <v>4</v>
      </c>
      <c r="J1114" s="222">
        <v>1764</v>
      </c>
      <c r="K1114" s="222" t="s">
        <v>104</v>
      </c>
      <c r="L1114" s="222">
        <v>5</v>
      </c>
      <c r="M1114" s="222" t="s">
        <v>197</v>
      </c>
      <c r="N1114" s="90" t="s">
        <v>197</v>
      </c>
      <c r="O1114" s="222"/>
      <c r="Q1114" s="208" t="str">
        <f t="shared" si="17"/>
        <v>HQAF (T)Industrial Minerals</v>
      </c>
      <c r="R1114" s="204" t="s">
        <v>767</v>
      </c>
      <c r="S1114" s="204" t="s">
        <v>348</v>
      </c>
      <c r="T1114" s="205">
        <v>1.0533999999999999</v>
      </c>
      <c r="U1114" s="205">
        <v>1.0322</v>
      </c>
    </row>
    <row r="1115" spans="2:21" ht="12.75" customHeight="1" x14ac:dyDescent="0.3">
      <c r="B1115" s="222" t="s">
        <v>770</v>
      </c>
      <c r="C1115" s="222" t="s">
        <v>26</v>
      </c>
      <c r="D1115" s="222" t="s">
        <v>345</v>
      </c>
      <c r="E1115" s="223">
        <v>1</v>
      </c>
      <c r="F1115" s="223">
        <v>1</v>
      </c>
      <c r="G1115" s="224">
        <v>85.11886402106451</v>
      </c>
      <c r="H1115" s="222">
        <v>29</v>
      </c>
      <c r="I1115" s="222">
        <v>4</v>
      </c>
      <c r="J1115" s="222">
        <v>1764</v>
      </c>
      <c r="K1115" s="222" t="s">
        <v>103</v>
      </c>
      <c r="L1115" s="222">
        <v>5</v>
      </c>
      <c r="M1115" s="222" t="s">
        <v>197</v>
      </c>
      <c r="N1115" s="90" t="s">
        <v>197</v>
      </c>
      <c r="O1115" s="222"/>
      <c r="Q1115" s="208" t="str">
        <f t="shared" si="17"/>
        <v>HQAG (L)Construction Materials</v>
      </c>
      <c r="R1115" s="204" t="s">
        <v>770</v>
      </c>
      <c r="S1115" s="204" t="s">
        <v>345</v>
      </c>
      <c r="T1115" s="205">
        <v>2.4502999999999999</v>
      </c>
      <c r="U1115" s="205">
        <v>3.7349000000000001</v>
      </c>
    </row>
    <row r="1116" spans="2:21" ht="12.75" customHeight="1" x14ac:dyDescent="0.3">
      <c r="B1116" s="222" t="s">
        <v>770</v>
      </c>
      <c r="C1116" s="222" t="s">
        <v>26</v>
      </c>
      <c r="D1116" s="222" t="s">
        <v>355</v>
      </c>
      <c r="E1116" s="223">
        <v>1</v>
      </c>
      <c r="F1116" s="223">
        <v>1</v>
      </c>
      <c r="G1116" s="224">
        <v>90</v>
      </c>
      <c r="H1116" s="222">
        <v>25</v>
      </c>
      <c r="I1116" s="222">
        <v>4</v>
      </c>
      <c r="J1116" s="222">
        <v>1764</v>
      </c>
      <c r="K1116" s="222" t="s">
        <v>103</v>
      </c>
      <c r="L1116" s="222">
        <v>5</v>
      </c>
      <c r="M1116" s="222" t="s">
        <v>197</v>
      </c>
      <c r="N1116" s="90" t="s">
        <v>197</v>
      </c>
      <c r="O1116" s="222"/>
      <c r="Q1116" s="208" t="str">
        <f t="shared" si="17"/>
        <v>HQAG (L)Domestic Automotive</v>
      </c>
      <c r="R1116" s="204" t="s">
        <v>770</v>
      </c>
      <c r="S1116" s="204" t="s">
        <v>355</v>
      </c>
      <c r="T1116" s="205">
        <v>2.8418000000000001</v>
      </c>
      <c r="U1116" s="205">
        <v>4.0309999999999997</v>
      </c>
    </row>
    <row r="1117" spans="2:21" ht="12.75" customHeight="1" x14ac:dyDescent="0.3">
      <c r="B1117" s="222" t="s">
        <v>770</v>
      </c>
      <c r="C1117" s="222" t="s">
        <v>26</v>
      </c>
      <c r="D1117" s="222" t="s">
        <v>343</v>
      </c>
      <c r="E1117" s="223">
        <v>557</v>
      </c>
      <c r="F1117" s="223">
        <v>48.238</v>
      </c>
      <c r="G1117" s="224">
        <v>90</v>
      </c>
      <c r="H1117" s="222">
        <v>25</v>
      </c>
      <c r="I1117" s="222">
        <v>4</v>
      </c>
      <c r="J1117" s="222">
        <v>1764</v>
      </c>
      <c r="K1117" s="222" t="s">
        <v>103</v>
      </c>
      <c r="L1117" s="222">
        <v>5</v>
      </c>
      <c r="M1117" s="222" t="s">
        <v>197</v>
      </c>
      <c r="N1117" s="90" t="s">
        <v>197</v>
      </c>
      <c r="O1117" s="222"/>
      <c r="Q1117" s="208" t="str">
        <f t="shared" si="17"/>
        <v>HQAG (L)Other</v>
      </c>
      <c r="R1117" s="204" t="s">
        <v>770</v>
      </c>
      <c r="S1117" s="204" t="s">
        <v>343</v>
      </c>
      <c r="T1117" s="205">
        <v>2.5487000000000002</v>
      </c>
      <c r="U1117" s="205">
        <v>4.0309999999999997</v>
      </c>
    </row>
    <row r="1118" spans="2:21" ht="12.75" customHeight="1" x14ac:dyDescent="0.3">
      <c r="B1118" s="222" t="s">
        <v>770</v>
      </c>
      <c r="C1118" s="222" t="s">
        <v>26</v>
      </c>
      <c r="D1118" s="222" t="s">
        <v>353</v>
      </c>
      <c r="E1118" s="223">
        <v>1</v>
      </c>
      <c r="F1118" s="223">
        <v>1</v>
      </c>
      <c r="G1118" s="224">
        <v>90</v>
      </c>
      <c r="H1118" s="222">
        <v>25</v>
      </c>
      <c r="I1118" s="222">
        <v>4</v>
      </c>
      <c r="J1118" s="222">
        <v>1764</v>
      </c>
      <c r="K1118" s="222" t="s">
        <v>103</v>
      </c>
      <c r="L1118" s="222">
        <v>5</v>
      </c>
      <c r="M1118" s="222" t="s">
        <v>197</v>
      </c>
      <c r="N1118" s="90" t="s">
        <v>197</v>
      </c>
      <c r="O1118" s="222"/>
      <c r="Q1118" s="208" t="str">
        <f t="shared" si="17"/>
        <v>HQAG (L)Steel</v>
      </c>
      <c r="R1118" s="204" t="s">
        <v>770</v>
      </c>
      <c r="S1118" s="204" t="s">
        <v>353</v>
      </c>
      <c r="T1118" s="205">
        <v>2.5455000000000001</v>
      </c>
      <c r="U1118" s="205">
        <v>4.0309999999999997</v>
      </c>
    </row>
    <row r="1119" spans="2:21" ht="12.75" customHeight="1" x14ac:dyDescent="0.3">
      <c r="B1119" s="222" t="s">
        <v>769</v>
      </c>
      <c r="C1119" s="222" t="s">
        <v>1177</v>
      </c>
      <c r="D1119" s="222" t="s">
        <v>345</v>
      </c>
      <c r="E1119" s="223">
        <v>1</v>
      </c>
      <c r="F1119" s="223">
        <v>1</v>
      </c>
      <c r="G1119" s="224">
        <v>26</v>
      </c>
      <c r="H1119" s="222">
        <v>29</v>
      </c>
      <c r="I1119" s="222">
        <v>4</v>
      </c>
      <c r="J1119" s="222">
        <v>1764</v>
      </c>
      <c r="K1119" s="222" t="s">
        <v>104</v>
      </c>
      <c r="L1119" s="222">
        <v>5</v>
      </c>
      <c r="M1119" s="222" t="s">
        <v>197</v>
      </c>
      <c r="N1119" s="90" t="s">
        <v>197</v>
      </c>
      <c r="O1119" s="222"/>
      <c r="Q1119" s="208" t="str">
        <f t="shared" si="17"/>
        <v>HQAG (T)Construction Materials</v>
      </c>
      <c r="R1119" s="204" t="s">
        <v>769</v>
      </c>
      <c r="S1119" s="204" t="s">
        <v>345</v>
      </c>
      <c r="T1119" s="205">
        <v>1.1196999999999999</v>
      </c>
      <c r="U1119" s="205">
        <v>1.2650999999999999</v>
      </c>
    </row>
    <row r="1120" spans="2:21" ht="12.75" customHeight="1" x14ac:dyDescent="0.3">
      <c r="B1120" s="222" t="s">
        <v>769</v>
      </c>
      <c r="C1120" s="222" t="s">
        <v>1177</v>
      </c>
      <c r="D1120" s="222" t="s">
        <v>355</v>
      </c>
      <c r="E1120" s="223">
        <v>1</v>
      </c>
      <c r="F1120" s="223">
        <v>1</v>
      </c>
      <c r="G1120" s="224">
        <v>26</v>
      </c>
      <c r="H1120" s="222">
        <v>25</v>
      </c>
      <c r="I1120" s="222">
        <v>4</v>
      </c>
      <c r="J1120" s="222">
        <v>1764</v>
      </c>
      <c r="K1120" s="222" t="s">
        <v>104</v>
      </c>
      <c r="L1120" s="222">
        <v>5</v>
      </c>
      <c r="M1120" s="222" t="s">
        <v>197</v>
      </c>
      <c r="N1120" s="90" t="s">
        <v>197</v>
      </c>
      <c r="O1120" s="222"/>
      <c r="Q1120" s="208" t="str">
        <f t="shared" si="17"/>
        <v>HQAG (T)Domestic Automotive</v>
      </c>
      <c r="R1120" s="204" t="s">
        <v>769</v>
      </c>
      <c r="S1120" s="204" t="s">
        <v>355</v>
      </c>
      <c r="T1120" s="205">
        <v>1.1395999999999999</v>
      </c>
      <c r="U1120" s="205">
        <v>1.1718999999999999</v>
      </c>
    </row>
    <row r="1121" spans="2:21" ht="12.75" customHeight="1" x14ac:dyDescent="0.3">
      <c r="B1121" s="222" t="s">
        <v>772</v>
      </c>
      <c r="C1121" s="222" t="s">
        <v>26</v>
      </c>
      <c r="D1121" s="222" t="s">
        <v>345</v>
      </c>
      <c r="E1121" s="223">
        <v>1</v>
      </c>
      <c r="F1121" s="223">
        <v>1</v>
      </c>
      <c r="G1121" s="224">
        <v>84.849981200651712</v>
      </c>
      <c r="H1121" s="222">
        <v>29</v>
      </c>
      <c r="I1121" s="222">
        <v>4</v>
      </c>
      <c r="J1121" s="222">
        <v>1764</v>
      </c>
      <c r="K1121" s="222" t="s">
        <v>103</v>
      </c>
      <c r="L1121" s="222">
        <v>5</v>
      </c>
      <c r="M1121" s="222" t="s">
        <v>197</v>
      </c>
      <c r="N1121" s="90" t="s">
        <v>197</v>
      </c>
      <c r="O1121" s="222"/>
      <c r="Q1121" s="208" t="str">
        <f t="shared" si="17"/>
        <v>HQAH (L)Construction Materials</v>
      </c>
      <c r="R1121" s="204" t="s">
        <v>772</v>
      </c>
      <c r="S1121" s="204" t="s">
        <v>345</v>
      </c>
      <c r="T1121" s="205">
        <v>2.4485000000000001</v>
      </c>
      <c r="U1121" s="205">
        <v>3.7115999999999998</v>
      </c>
    </row>
    <row r="1122" spans="2:21" ht="12.75" customHeight="1" x14ac:dyDescent="0.3">
      <c r="B1122" s="222" t="s">
        <v>772</v>
      </c>
      <c r="C1122" s="222" t="s">
        <v>26</v>
      </c>
      <c r="D1122" s="222" t="s">
        <v>343</v>
      </c>
      <c r="E1122" s="223">
        <v>1707</v>
      </c>
      <c r="F1122" s="223">
        <v>145.834</v>
      </c>
      <c r="G1122" s="224">
        <v>90</v>
      </c>
      <c r="H1122" s="222">
        <v>25</v>
      </c>
      <c r="I1122" s="222">
        <v>4</v>
      </c>
      <c r="J1122" s="222">
        <v>1764</v>
      </c>
      <c r="K1122" s="222" t="s">
        <v>103</v>
      </c>
      <c r="L1122" s="222">
        <v>5</v>
      </c>
      <c r="M1122" s="222" t="s">
        <v>197</v>
      </c>
      <c r="N1122" s="90" t="s">
        <v>197</v>
      </c>
      <c r="O1122" s="222"/>
      <c r="Q1122" s="208" t="str">
        <f t="shared" si="17"/>
        <v>HQAH (L)Other</v>
      </c>
      <c r="R1122" s="204" t="s">
        <v>772</v>
      </c>
      <c r="S1122" s="204" t="s">
        <v>343</v>
      </c>
      <c r="T1122" s="205">
        <v>2.5493999999999999</v>
      </c>
      <c r="U1122" s="205">
        <v>4.0309999999999997</v>
      </c>
    </row>
    <row r="1123" spans="2:21" ht="12.75" customHeight="1" x14ac:dyDescent="0.3">
      <c r="B1123" s="222" t="s">
        <v>771</v>
      </c>
      <c r="C1123" s="222" t="s">
        <v>1177</v>
      </c>
      <c r="D1123" s="222" t="s">
        <v>345</v>
      </c>
      <c r="E1123" s="223">
        <v>1</v>
      </c>
      <c r="F1123" s="223">
        <v>1</v>
      </c>
      <c r="G1123" s="224">
        <v>26</v>
      </c>
      <c r="H1123" s="222">
        <v>29</v>
      </c>
      <c r="I1123" s="222">
        <v>4</v>
      </c>
      <c r="J1123" s="222">
        <v>1764</v>
      </c>
      <c r="K1123" s="222" t="s">
        <v>104</v>
      </c>
      <c r="L1123" s="222">
        <v>5</v>
      </c>
      <c r="M1123" s="222" t="s">
        <v>197</v>
      </c>
      <c r="N1123" s="90" t="s">
        <v>197</v>
      </c>
      <c r="O1123" s="222"/>
      <c r="Q1123" s="208" t="str">
        <f t="shared" si="17"/>
        <v>HQAH (T)Construction Materials</v>
      </c>
      <c r="R1123" s="204" t="s">
        <v>771</v>
      </c>
      <c r="S1123" s="204" t="s">
        <v>345</v>
      </c>
      <c r="T1123" s="205">
        <v>1.1207</v>
      </c>
      <c r="U1123" s="205">
        <v>1.2650999999999999</v>
      </c>
    </row>
    <row r="1124" spans="2:21" ht="12.75" customHeight="1" x14ac:dyDescent="0.3">
      <c r="B1124" s="222" t="s">
        <v>776</v>
      </c>
      <c r="C1124" s="222" t="s">
        <v>26</v>
      </c>
      <c r="D1124" s="222" t="s">
        <v>345</v>
      </c>
      <c r="E1124" s="223">
        <v>1</v>
      </c>
      <c r="F1124" s="223">
        <v>1</v>
      </c>
      <c r="G1124" s="224">
        <v>85.268895078922938</v>
      </c>
      <c r="H1124" s="222">
        <v>29</v>
      </c>
      <c r="I1124" s="222">
        <v>4</v>
      </c>
      <c r="J1124" s="222">
        <v>1764</v>
      </c>
      <c r="K1124" s="222" t="s">
        <v>103</v>
      </c>
      <c r="L1124" s="222">
        <v>5</v>
      </c>
      <c r="M1124" s="222" t="s">
        <v>197</v>
      </c>
      <c r="N1124" s="90" t="s">
        <v>197</v>
      </c>
      <c r="O1124" s="222"/>
      <c r="Q1124" s="208" t="str">
        <f t="shared" si="17"/>
        <v>HQAJ (L)Construction Materials</v>
      </c>
      <c r="R1124" s="204" t="s">
        <v>776</v>
      </c>
      <c r="S1124" s="204" t="s">
        <v>345</v>
      </c>
      <c r="T1124" s="205">
        <v>2.4281999999999999</v>
      </c>
      <c r="U1124" s="205">
        <v>3.7480000000000002</v>
      </c>
    </row>
    <row r="1125" spans="2:21" ht="12.75" customHeight="1" x14ac:dyDescent="0.3">
      <c r="B1125" s="222" t="s">
        <v>776</v>
      </c>
      <c r="C1125" s="222" t="s">
        <v>26</v>
      </c>
      <c r="D1125" s="222" t="s">
        <v>343</v>
      </c>
      <c r="E1125" s="223">
        <v>553</v>
      </c>
      <c r="F1125" s="223">
        <v>48.151000000000003</v>
      </c>
      <c r="G1125" s="224">
        <v>88</v>
      </c>
      <c r="H1125" s="222">
        <v>25</v>
      </c>
      <c r="I1125" s="222">
        <v>4</v>
      </c>
      <c r="J1125" s="222">
        <v>1764</v>
      </c>
      <c r="K1125" s="222" t="s">
        <v>103</v>
      </c>
      <c r="L1125" s="222">
        <v>5</v>
      </c>
      <c r="M1125" s="222" t="s">
        <v>197</v>
      </c>
      <c r="N1125" s="90" t="s">
        <v>197</v>
      </c>
      <c r="O1125" s="222"/>
      <c r="Q1125" s="208" t="str">
        <f t="shared" si="17"/>
        <v>HQAJ (L)Other</v>
      </c>
      <c r="R1125" s="204" t="s">
        <v>776</v>
      </c>
      <c r="S1125" s="204" t="s">
        <v>343</v>
      </c>
      <c r="T1125" s="205">
        <v>2.4561000000000002</v>
      </c>
      <c r="U1125" s="205">
        <v>3.8458999999999999</v>
      </c>
    </row>
    <row r="1126" spans="2:21" ht="12.75" customHeight="1" x14ac:dyDescent="0.3">
      <c r="B1126" s="222" t="s">
        <v>775</v>
      </c>
      <c r="C1126" s="222" t="s">
        <v>1177</v>
      </c>
      <c r="D1126" s="222" t="s">
        <v>345</v>
      </c>
      <c r="E1126" s="223">
        <v>1</v>
      </c>
      <c r="F1126" s="223">
        <v>1</v>
      </c>
      <c r="G1126" s="224">
        <v>27</v>
      </c>
      <c r="H1126" s="222">
        <v>29</v>
      </c>
      <c r="I1126" s="222">
        <v>4</v>
      </c>
      <c r="J1126" s="222">
        <v>1764</v>
      </c>
      <c r="K1126" s="222" t="s">
        <v>104</v>
      </c>
      <c r="L1126" s="222">
        <v>5</v>
      </c>
      <c r="M1126" s="222" t="s">
        <v>197</v>
      </c>
      <c r="N1126" s="90" t="s">
        <v>197</v>
      </c>
      <c r="O1126" s="222"/>
      <c r="Q1126" s="208" t="str">
        <f t="shared" si="17"/>
        <v>HQAJ (T)Construction Materials</v>
      </c>
      <c r="R1126" s="204" t="s">
        <v>775</v>
      </c>
      <c r="S1126" s="204" t="s">
        <v>345</v>
      </c>
      <c r="T1126" s="205">
        <v>1.137</v>
      </c>
      <c r="U1126" s="205">
        <v>1.2678</v>
      </c>
    </row>
    <row r="1127" spans="2:21" ht="12.75" customHeight="1" x14ac:dyDescent="0.3">
      <c r="B1127" s="222" t="s">
        <v>778</v>
      </c>
      <c r="C1127" s="222" t="s">
        <v>26</v>
      </c>
      <c r="D1127" s="222" t="s">
        <v>345</v>
      </c>
      <c r="E1127" s="223">
        <v>1</v>
      </c>
      <c r="F1127" s="223">
        <v>1</v>
      </c>
      <c r="G1127" s="224">
        <v>87.047992164544567</v>
      </c>
      <c r="H1127" s="222">
        <v>29</v>
      </c>
      <c r="I1127" s="222">
        <v>4</v>
      </c>
      <c r="J1127" s="222">
        <v>1764</v>
      </c>
      <c r="K1127" s="222" t="s">
        <v>103</v>
      </c>
      <c r="L1127" s="222">
        <v>5</v>
      </c>
      <c r="M1127" s="222" t="s">
        <v>197</v>
      </c>
      <c r="N1127" s="90" t="s">
        <v>197</v>
      </c>
      <c r="O1127" s="222"/>
      <c r="Q1127" s="208" t="str">
        <f t="shared" si="17"/>
        <v>HQAK (L)Construction Materials</v>
      </c>
      <c r="R1127" s="204" t="s">
        <v>778</v>
      </c>
      <c r="S1127" s="204" t="s">
        <v>345</v>
      </c>
      <c r="T1127" s="205">
        <v>2.4668000000000001</v>
      </c>
      <c r="U1127" s="205">
        <v>3.9072</v>
      </c>
    </row>
    <row r="1128" spans="2:21" ht="12.75" customHeight="1" x14ac:dyDescent="0.3">
      <c r="B1128" s="222" t="s">
        <v>777</v>
      </c>
      <c r="C1128" s="222" t="s">
        <v>1177</v>
      </c>
      <c r="D1128" s="222" t="s">
        <v>345</v>
      </c>
      <c r="E1128" s="223">
        <v>190</v>
      </c>
      <c r="F1128" s="223">
        <v>5.32</v>
      </c>
      <c r="G1128" s="224">
        <v>28</v>
      </c>
      <c r="H1128" s="222">
        <v>29</v>
      </c>
      <c r="I1128" s="222">
        <v>4</v>
      </c>
      <c r="J1128" s="222">
        <v>1764</v>
      </c>
      <c r="K1128" s="222" t="s">
        <v>104</v>
      </c>
      <c r="L1128" s="222">
        <v>5</v>
      </c>
      <c r="M1128" s="222" t="s">
        <v>197</v>
      </c>
      <c r="N1128" s="90" t="s">
        <v>197</v>
      </c>
      <c r="O1128" s="222"/>
      <c r="Q1128" s="208" t="str">
        <f t="shared" si="17"/>
        <v>HQAK (T)Construction Materials</v>
      </c>
      <c r="R1128" s="204" t="s">
        <v>777</v>
      </c>
      <c r="S1128" s="204" t="s">
        <v>345</v>
      </c>
      <c r="T1128" s="205">
        <v>1.1334</v>
      </c>
      <c r="U1128" s="205">
        <v>1.2722</v>
      </c>
    </row>
    <row r="1129" spans="2:21" ht="12.75" customHeight="1" x14ac:dyDescent="0.3">
      <c r="B1129" s="222" t="s">
        <v>780</v>
      </c>
      <c r="C1129" s="222" t="s">
        <v>26</v>
      </c>
      <c r="D1129" s="222" t="s">
        <v>345</v>
      </c>
      <c r="E1129" s="223">
        <v>1</v>
      </c>
      <c r="F1129" s="223">
        <v>1</v>
      </c>
      <c r="G1129" s="224">
        <v>87.654274509803926</v>
      </c>
      <c r="H1129" s="222">
        <v>29</v>
      </c>
      <c r="I1129" s="222">
        <v>4</v>
      </c>
      <c r="J1129" s="222">
        <v>1764</v>
      </c>
      <c r="K1129" s="222" t="s">
        <v>103</v>
      </c>
      <c r="L1129" s="222">
        <v>5</v>
      </c>
      <c r="M1129" s="222" t="s">
        <v>197</v>
      </c>
      <c r="N1129" s="90" t="s">
        <v>197</v>
      </c>
      <c r="O1129" s="222"/>
      <c r="Q1129" s="208" t="str">
        <f t="shared" si="17"/>
        <v>HQAL (L)Construction Materials</v>
      </c>
      <c r="R1129" s="204" t="s">
        <v>780</v>
      </c>
      <c r="S1129" s="204" t="s">
        <v>345</v>
      </c>
      <c r="T1129" s="205">
        <v>2.5188999999999999</v>
      </c>
      <c r="U1129" s="205">
        <v>3.9632000000000001</v>
      </c>
    </row>
    <row r="1130" spans="2:21" ht="12.75" customHeight="1" x14ac:dyDescent="0.3">
      <c r="B1130" s="222" t="s">
        <v>779</v>
      </c>
      <c r="C1130" s="222" t="s">
        <v>1177</v>
      </c>
      <c r="D1130" s="222" t="s">
        <v>345</v>
      </c>
      <c r="E1130" s="223">
        <v>570</v>
      </c>
      <c r="F1130" s="223">
        <v>14.82</v>
      </c>
      <c r="G1130" s="224">
        <v>26</v>
      </c>
      <c r="H1130" s="222">
        <v>29</v>
      </c>
      <c r="I1130" s="222">
        <v>4</v>
      </c>
      <c r="J1130" s="222">
        <v>1764</v>
      </c>
      <c r="K1130" s="222" t="s">
        <v>104</v>
      </c>
      <c r="L1130" s="222">
        <v>5</v>
      </c>
      <c r="M1130" s="222" t="s">
        <v>197</v>
      </c>
      <c r="N1130" s="90" t="s">
        <v>197</v>
      </c>
      <c r="O1130" s="222"/>
      <c r="Q1130" s="208" t="str">
        <f t="shared" si="17"/>
        <v>HQAL (T)Construction Materials</v>
      </c>
      <c r="R1130" s="204" t="s">
        <v>779</v>
      </c>
      <c r="S1130" s="204" t="s">
        <v>345</v>
      </c>
      <c r="T1130" s="205">
        <v>1.1196999999999999</v>
      </c>
      <c r="U1130" s="205">
        <v>1.2650999999999999</v>
      </c>
    </row>
    <row r="1131" spans="2:21" ht="12.75" customHeight="1" x14ac:dyDescent="0.3">
      <c r="B1131" s="222" t="s">
        <v>782</v>
      </c>
      <c r="C1131" s="222" t="s">
        <v>26</v>
      </c>
      <c r="D1131" s="222" t="s">
        <v>345</v>
      </c>
      <c r="E1131" s="223">
        <v>1</v>
      </c>
      <c r="F1131" s="223">
        <v>1</v>
      </c>
      <c r="G1131" s="224">
        <v>87.760941176470595</v>
      </c>
      <c r="H1131" s="222">
        <v>29</v>
      </c>
      <c r="I1131" s="222">
        <v>4</v>
      </c>
      <c r="J1131" s="222">
        <v>1764</v>
      </c>
      <c r="K1131" s="222" t="s">
        <v>103</v>
      </c>
      <c r="L1131" s="222">
        <v>5</v>
      </c>
      <c r="M1131" s="222" t="s">
        <v>197</v>
      </c>
      <c r="N1131" s="90" t="s">
        <v>197</v>
      </c>
      <c r="O1131" s="222"/>
      <c r="Q1131" s="208" t="str">
        <f t="shared" si="17"/>
        <v>HQAM (L)Construction Materials</v>
      </c>
      <c r="R1131" s="204" t="s">
        <v>782</v>
      </c>
      <c r="S1131" s="204" t="s">
        <v>345</v>
      </c>
      <c r="T1131" s="205">
        <v>2.5222000000000002</v>
      </c>
      <c r="U1131" s="205">
        <v>3.9731000000000001</v>
      </c>
    </row>
    <row r="1132" spans="2:21" ht="12.75" customHeight="1" x14ac:dyDescent="0.3">
      <c r="B1132" s="222" t="s">
        <v>781</v>
      </c>
      <c r="C1132" s="222" t="s">
        <v>1177</v>
      </c>
      <c r="D1132" s="222" t="s">
        <v>345</v>
      </c>
      <c r="E1132" s="223">
        <v>190</v>
      </c>
      <c r="F1132" s="223">
        <v>4.9400000000000004</v>
      </c>
      <c r="G1132" s="224">
        <v>26</v>
      </c>
      <c r="H1132" s="222">
        <v>29</v>
      </c>
      <c r="I1132" s="222">
        <v>4</v>
      </c>
      <c r="J1132" s="222">
        <v>1764</v>
      </c>
      <c r="K1132" s="222" t="s">
        <v>104</v>
      </c>
      <c r="L1132" s="222">
        <v>5</v>
      </c>
      <c r="M1132" s="222" t="s">
        <v>197</v>
      </c>
      <c r="N1132" s="90" t="s">
        <v>197</v>
      </c>
      <c r="O1132" s="222"/>
      <c r="Q1132" s="208" t="str">
        <f t="shared" si="17"/>
        <v>HQAM (T)Construction Materials</v>
      </c>
      <c r="R1132" s="204" t="s">
        <v>781</v>
      </c>
      <c r="S1132" s="204" t="s">
        <v>345</v>
      </c>
      <c r="T1132" s="205">
        <v>1.1207</v>
      </c>
      <c r="U1132" s="205">
        <v>1.2650999999999999</v>
      </c>
    </row>
    <row r="1133" spans="2:21" ht="12.75" customHeight="1" x14ac:dyDescent="0.3">
      <c r="B1133" s="222" t="s">
        <v>783</v>
      </c>
      <c r="C1133" s="222" t="s">
        <v>1177</v>
      </c>
      <c r="D1133" s="222" t="s">
        <v>356</v>
      </c>
      <c r="E1133" s="223">
        <v>1</v>
      </c>
      <c r="F1133" s="223">
        <v>1</v>
      </c>
      <c r="G1133" s="224">
        <v>27</v>
      </c>
      <c r="H1133" s="222">
        <v>27</v>
      </c>
      <c r="I1133" s="222">
        <v>4</v>
      </c>
      <c r="J1133" s="222">
        <v>2062</v>
      </c>
      <c r="K1133" s="222" t="s">
        <v>106</v>
      </c>
      <c r="L1133" s="222">
        <v>4</v>
      </c>
      <c r="M1133" s="222" t="s">
        <v>197</v>
      </c>
      <c r="N1133" s="90" t="s">
        <v>197</v>
      </c>
      <c r="O1133" s="222"/>
      <c r="Q1133" s="208" t="str">
        <f t="shared" si="17"/>
        <v>HTAA (T)Enterprise</v>
      </c>
      <c r="R1133" s="204" t="s">
        <v>783</v>
      </c>
      <c r="S1133" s="204" t="s">
        <v>356</v>
      </c>
      <c r="T1133" s="205">
        <v>1.407</v>
      </c>
      <c r="U1133" s="205">
        <v>1.5184</v>
      </c>
    </row>
    <row r="1134" spans="2:21" ht="12.75" customHeight="1" x14ac:dyDescent="0.3">
      <c r="B1134" s="222" t="s">
        <v>785</v>
      </c>
      <c r="C1134" s="222" t="s">
        <v>26</v>
      </c>
      <c r="D1134" s="222" t="s">
        <v>347</v>
      </c>
      <c r="E1134" s="223">
        <v>1780671</v>
      </c>
      <c r="F1134" s="223">
        <v>171568.99900000001</v>
      </c>
      <c r="G1134" s="224">
        <v>97.541177822646759</v>
      </c>
      <c r="H1134" s="222">
        <v>24</v>
      </c>
      <c r="I1134" s="222">
        <v>4</v>
      </c>
      <c r="J1134" s="222">
        <v>2062</v>
      </c>
      <c r="K1134" s="222" t="s">
        <v>105</v>
      </c>
      <c r="L1134" s="222">
        <v>4</v>
      </c>
      <c r="M1134" s="222" t="s">
        <v>197</v>
      </c>
      <c r="N1134" s="90" t="s">
        <v>197</v>
      </c>
      <c r="O1134" s="222"/>
      <c r="Q1134" s="208" t="str">
        <f t="shared" si="17"/>
        <v>HTAB (L)Coal ESI</v>
      </c>
      <c r="R1134" s="204" t="s">
        <v>785</v>
      </c>
      <c r="S1134" s="204" t="s">
        <v>347</v>
      </c>
      <c r="T1134" s="205">
        <v>3.5891000000000002</v>
      </c>
      <c r="U1134" s="205">
        <v>5.87</v>
      </c>
    </row>
    <row r="1135" spans="2:21" ht="12.75" customHeight="1" x14ac:dyDescent="0.3">
      <c r="B1135" s="222" t="s">
        <v>785</v>
      </c>
      <c r="C1135" s="222" t="s">
        <v>26</v>
      </c>
      <c r="D1135" s="222" t="s">
        <v>364</v>
      </c>
      <c r="E1135" s="223">
        <v>1077673</v>
      </c>
      <c r="F1135" s="223">
        <v>104507.674</v>
      </c>
      <c r="G1135" s="224">
        <v>96.099960716511433</v>
      </c>
      <c r="H1135" s="222">
        <v>25</v>
      </c>
      <c r="I1135" s="222">
        <v>4</v>
      </c>
      <c r="J1135" s="222">
        <v>2062</v>
      </c>
      <c r="K1135" s="222" t="s">
        <v>105</v>
      </c>
      <c r="L1135" s="222">
        <v>4</v>
      </c>
      <c r="M1135" s="222" t="s">
        <v>197</v>
      </c>
      <c r="N1135" s="90" t="s">
        <v>197</v>
      </c>
      <c r="O1135" s="222"/>
      <c r="Q1135" s="208" t="str">
        <f t="shared" si="17"/>
        <v>HTAB (L)Coal Other</v>
      </c>
      <c r="R1135" s="204" t="s">
        <v>785</v>
      </c>
      <c r="S1135" s="204" t="s">
        <v>364</v>
      </c>
      <c r="T1135" s="205">
        <v>3.6829000000000001</v>
      </c>
      <c r="U1135" s="205">
        <v>5.7614999999999998</v>
      </c>
    </row>
    <row r="1136" spans="2:21" ht="12.75" customHeight="1" x14ac:dyDescent="0.3">
      <c r="B1136" s="222" t="s">
        <v>785</v>
      </c>
      <c r="C1136" s="222" t="s">
        <v>26</v>
      </c>
      <c r="D1136" s="222" t="s">
        <v>345</v>
      </c>
      <c r="E1136" s="223">
        <v>1733158</v>
      </c>
      <c r="F1136" s="223">
        <v>172443.535</v>
      </c>
      <c r="G1136" s="224">
        <v>95.943382352941185</v>
      </c>
      <c r="H1136" s="222">
        <v>29</v>
      </c>
      <c r="I1136" s="222">
        <v>4</v>
      </c>
      <c r="J1136" s="222">
        <v>2062</v>
      </c>
      <c r="K1136" s="222" t="s">
        <v>105</v>
      </c>
      <c r="L1136" s="222">
        <v>4</v>
      </c>
      <c r="M1136" s="222" t="s">
        <v>197</v>
      </c>
      <c r="N1136" s="90" t="s">
        <v>197</v>
      </c>
      <c r="O1136" s="222"/>
      <c r="Q1136" s="208" t="str">
        <f t="shared" si="17"/>
        <v>HTAB (L)Construction Materials</v>
      </c>
      <c r="R1136" s="204" t="s">
        <v>785</v>
      </c>
      <c r="S1136" s="204" t="s">
        <v>345</v>
      </c>
      <c r="T1136" s="205">
        <v>3.7048999999999999</v>
      </c>
      <c r="U1136" s="205">
        <v>5.9363000000000001</v>
      </c>
    </row>
    <row r="1137" spans="2:21" ht="12.75" customHeight="1" x14ac:dyDescent="0.3">
      <c r="B1137" s="222" t="s">
        <v>785</v>
      </c>
      <c r="C1137" s="222" t="s">
        <v>26</v>
      </c>
      <c r="D1137" s="222" t="s">
        <v>348</v>
      </c>
      <c r="E1137" s="223">
        <v>1</v>
      </c>
      <c r="F1137" s="223">
        <v>1</v>
      </c>
      <c r="G1137" s="224">
        <v>84.614136732329086</v>
      </c>
      <c r="H1137" s="222">
        <v>18</v>
      </c>
      <c r="I1137" s="222">
        <v>4</v>
      </c>
      <c r="J1137" s="222">
        <v>2062</v>
      </c>
      <c r="K1137" s="222" t="s">
        <v>105</v>
      </c>
      <c r="L1137" s="222">
        <v>4</v>
      </c>
      <c r="M1137" s="222" t="s">
        <v>197</v>
      </c>
      <c r="N1137" s="90" t="s">
        <v>197</v>
      </c>
      <c r="O1137" s="222"/>
      <c r="Q1137" s="208" t="str">
        <f t="shared" si="17"/>
        <v>HTAB (L)Industrial Minerals</v>
      </c>
      <c r="R1137" s="204" t="s">
        <v>785</v>
      </c>
      <c r="S1137" s="204" t="s">
        <v>348</v>
      </c>
      <c r="T1137" s="205">
        <v>3.2564000000000002</v>
      </c>
      <c r="U1137" s="205">
        <v>4.5095000000000001</v>
      </c>
    </row>
    <row r="1138" spans="2:21" ht="12.75" customHeight="1" x14ac:dyDescent="0.3">
      <c r="B1138" s="222" t="s">
        <v>785</v>
      </c>
      <c r="C1138" s="222" t="s">
        <v>26</v>
      </c>
      <c r="D1138" s="222" t="s">
        <v>353</v>
      </c>
      <c r="E1138" s="223">
        <v>85843</v>
      </c>
      <c r="F1138" s="223">
        <v>6976.9250000000002</v>
      </c>
      <c r="G1138" s="224">
        <v>71.46595862706522</v>
      </c>
      <c r="H1138" s="222">
        <v>25</v>
      </c>
      <c r="I1138" s="222">
        <v>4</v>
      </c>
      <c r="J1138" s="222">
        <v>2062</v>
      </c>
      <c r="K1138" s="222" t="s">
        <v>105</v>
      </c>
      <c r="L1138" s="222">
        <v>4</v>
      </c>
      <c r="M1138" s="222" t="s">
        <v>197</v>
      </c>
      <c r="N1138" s="90" t="s">
        <v>197</v>
      </c>
      <c r="O1138" s="222"/>
      <c r="Q1138" s="208" t="str">
        <f t="shared" si="17"/>
        <v>HTAB (L)Steel</v>
      </c>
      <c r="R1138" s="204" t="s">
        <v>785</v>
      </c>
      <c r="S1138" s="204" t="s">
        <v>353</v>
      </c>
      <c r="T1138" s="205">
        <v>3.0722999999999998</v>
      </c>
      <c r="U1138" s="205">
        <v>3.9990999999999999</v>
      </c>
    </row>
    <row r="1139" spans="2:21" ht="12.75" customHeight="1" x14ac:dyDescent="0.3">
      <c r="B1139" s="222" t="s">
        <v>784</v>
      </c>
      <c r="C1139" s="222" t="s">
        <v>1177</v>
      </c>
      <c r="D1139" s="222" t="s">
        <v>347</v>
      </c>
      <c r="E1139" s="223">
        <v>2161406</v>
      </c>
      <c r="F1139" s="223">
        <v>58327.332000000002</v>
      </c>
      <c r="G1139" s="224">
        <v>26.999060387745036</v>
      </c>
      <c r="H1139" s="222">
        <v>24</v>
      </c>
      <c r="I1139" s="222">
        <v>4</v>
      </c>
      <c r="J1139" s="222">
        <v>2062</v>
      </c>
      <c r="K1139" s="222" t="s">
        <v>106</v>
      </c>
      <c r="L1139" s="222">
        <v>4</v>
      </c>
      <c r="M1139" s="222" t="s">
        <v>197</v>
      </c>
      <c r="N1139" s="90" t="s">
        <v>197</v>
      </c>
      <c r="O1139" s="222"/>
      <c r="Q1139" s="208" t="str">
        <f t="shared" si="17"/>
        <v>HTAB (T)Coal ESI</v>
      </c>
      <c r="R1139" s="204" t="s">
        <v>784</v>
      </c>
      <c r="S1139" s="204" t="s">
        <v>347</v>
      </c>
      <c r="T1139" s="205">
        <v>1.3</v>
      </c>
      <c r="U1139" s="205">
        <v>1.4307000000000001</v>
      </c>
    </row>
    <row r="1140" spans="2:21" ht="12.75" customHeight="1" x14ac:dyDescent="0.3">
      <c r="B1140" s="222" t="s">
        <v>784</v>
      </c>
      <c r="C1140" s="222" t="s">
        <v>1177</v>
      </c>
      <c r="D1140" s="222" t="s">
        <v>364</v>
      </c>
      <c r="E1140" s="223">
        <v>797606</v>
      </c>
      <c r="F1140" s="223">
        <v>21535.24</v>
      </c>
      <c r="G1140" s="224">
        <v>26.998854290226877</v>
      </c>
      <c r="H1140" s="222">
        <v>25</v>
      </c>
      <c r="I1140" s="222">
        <v>4</v>
      </c>
      <c r="J1140" s="222">
        <v>2062</v>
      </c>
      <c r="K1140" s="222" t="s">
        <v>106</v>
      </c>
      <c r="L1140" s="222">
        <v>4</v>
      </c>
      <c r="M1140" s="222" t="s">
        <v>197</v>
      </c>
      <c r="N1140" s="90" t="s">
        <v>197</v>
      </c>
      <c r="O1140" s="222"/>
      <c r="Q1140" s="208" t="str">
        <f t="shared" si="17"/>
        <v>HTAB (T)Coal Other</v>
      </c>
      <c r="R1140" s="204" t="s">
        <v>784</v>
      </c>
      <c r="S1140" s="204" t="s">
        <v>364</v>
      </c>
      <c r="T1140" s="205">
        <v>1.3097000000000001</v>
      </c>
      <c r="U1140" s="205">
        <v>1.4599</v>
      </c>
    </row>
    <row r="1141" spans="2:21" ht="12.75" customHeight="1" x14ac:dyDescent="0.3">
      <c r="B1141" s="222" t="s">
        <v>784</v>
      </c>
      <c r="C1141" s="222" t="s">
        <v>1177</v>
      </c>
      <c r="D1141" s="222" t="s">
        <v>345</v>
      </c>
      <c r="E1141" s="223">
        <v>1735589</v>
      </c>
      <c r="F1141" s="223">
        <v>46874.305</v>
      </c>
      <c r="G1141" s="224">
        <v>27</v>
      </c>
      <c r="H1141" s="222">
        <v>29</v>
      </c>
      <c r="I1141" s="222">
        <v>4</v>
      </c>
      <c r="J1141" s="222">
        <v>2062</v>
      </c>
      <c r="K1141" s="222" t="s">
        <v>106</v>
      </c>
      <c r="L1141" s="222">
        <v>4</v>
      </c>
      <c r="M1141" s="222" t="s">
        <v>197</v>
      </c>
      <c r="N1141" s="90" t="s">
        <v>197</v>
      </c>
      <c r="O1141" s="222"/>
      <c r="Q1141" s="208" t="str">
        <f t="shared" si="17"/>
        <v>HTAB (T)Construction Materials</v>
      </c>
      <c r="R1141" s="204" t="s">
        <v>784</v>
      </c>
      <c r="S1141" s="204" t="s">
        <v>345</v>
      </c>
      <c r="T1141" s="205">
        <v>1.3493999999999999</v>
      </c>
      <c r="U1141" s="205">
        <v>1.577</v>
      </c>
    </row>
    <row r="1142" spans="2:21" ht="12.75" customHeight="1" x14ac:dyDescent="0.3">
      <c r="B1142" s="222" t="s">
        <v>784</v>
      </c>
      <c r="C1142" s="222" t="s">
        <v>1177</v>
      </c>
      <c r="D1142" s="222" t="s">
        <v>356</v>
      </c>
      <c r="E1142" s="223">
        <v>7458</v>
      </c>
      <c r="F1142" s="223">
        <v>201.36600000000001</v>
      </c>
      <c r="G1142" s="224">
        <v>27.009828009828013</v>
      </c>
      <c r="H1142" s="222">
        <v>27</v>
      </c>
      <c r="I1142" s="222">
        <v>4</v>
      </c>
      <c r="J1142" s="222">
        <v>2062</v>
      </c>
      <c r="K1142" s="222" t="s">
        <v>106</v>
      </c>
      <c r="L1142" s="222">
        <v>4</v>
      </c>
      <c r="M1142" s="222" t="s">
        <v>197</v>
      </c>
      <c r="N1142" s="90" t="s">
        <v>197</v>
      </c>
      <c r="O1142" s="222"/>
      <c r="Q1142" s="208" t="str">
        <f t="shared" si="17"/>
        <v>HTAB (T)Enterprise</v>
      </c>
      <c r="R1142" s="204" t="s">
        <v>784</v>
      </c>
      <c r="S1142" s="204" t="s">
        <v>356</v>
      </c>
      <c r="T1142" s="205">
        <v>1.4097999999999999</v>
      </c>
      <c r="U1142" s="205">
        <v>1.5184</v>
      </c>
    </row>
    <row r="1143" spans="2:21" ht="12.75" customHeight="1" x14ac:dyDescent="0.3">
      <c r="B1143" s="222" t="s">
        <v>784</v>
      </c>
      <c r="C1143" s="222" t="s">
        <v>1177</v>
      </c>
      <c r="D1143" s="222" t="s">
        <v>348</v>
      </c>
      <c r="E1143" s="223">
        <v>7533</v>
      </c>
      <c r="F1143" s="223">
        <v>203.39100000000002</v>
      </c>
      <c r="G1143" s="224">
        <v>27</v>
      </c>
      <c r="H1143" s="222">
        <v>18</v>
      </c>
      <c r="I1143" s="222">
        <v>4</v>
      </c>
      <c r="J1143" s="222">
        <v>2062</v>
      </c>
      <c r="K1143" s="222" t="s">
        <v>106</v>
      </c>
      <c r="L1143" s="222">
        <v>4</v>
      </c>
      <c r="M1143" s="222" t="s">
        <v>197</v>
      </c>
      <c r="N1143" s="90" t="s">
        <v>197</v>
      </c>
      <c r="O1143" s="222"/>
      <c r="Q1143" s="208" t="str">
        <f t="shared" si="17"/>
        <v>HTAB (T)Industrial Minerals</v>
      </c>
      <c r="R1143" s="204" t="s">
        <v>784</v>
      </c>
      <c r="S1143" s="204" t="s">
        <v>348</v>
      </c>
      <c r="T1143" s="205">
        <v>1.2407999999999999</v>
      </c>
      <c r="U1143" s="205">
        <v>1.2557</v>
      </c>
    </row>
    <row r="1144" spans="2:21" ht="12.75" customHeight="1" x14ac:dyDescent="0.3">
      <c r="B1144" s="222" t="s">
        <v>784</v>
      </c>
      <c r="C1144" s="222" t="s">
        <v>1177</v>
      </c>
      <c r="D1144" s="222" t="s">
        <v>343</v>
      </c>
      <c r="E1144" s="223">
        <v>19784</v>
      </c>
      <c r="F1144" s="223">
        <v>534.22</v>
      </c>
      <c r="G1144" s="224">
        <v>27</v>
      </c>
      <c r="H1144" s="222">
        <v>25</v>
      </c>
      <c r="I1144" s="222">
        <v>4</v>
      </c>
      <c r="J1144" s="222">
        <v>2062</v>
      </c>
      <c r="K1144" s="222" t="s">
        <v>106</v>
      </c>
      <c r="L1144" s="222">
        <v>4</v>
      </c>
      <c r="M1144" s="222" t="s">
        <v>197</v>
      </c>
      <c r="N1144" s="90" t="s">
        <v>197</v>
      </c>
      <c r="O1144" s="222"/>
      <c r="Q1144" s="208" t="str">
        <f t="shared" si="17"/>
        <v>HTAB (T)Other</v>
      </c>
      <c r="R1144" s="204" t="s">
        <v>784</v>
      </c>
      <c r="S1144" s="204" t="s">
        <v>343</v>
      </c>
      <c r="T1144" s="205">
        <v>1.3099000000000001</v>
      </c>
      <c r="U1144" s="205">
        <v>1.4599</v>
      </c>
    </row>
    <row r="1145" spans="2:21" ht="12.75" customHeight="1" x14ac:dyDescent="0.3">
      <c r="B1145" s="222" t="s">
        <v>784</v>
      </c>
      <c r="C1145" s="222" t="s">
        <v>1177</v>
      </c>
      <c r="D1145" s="222" t="s">
        <v>353</v>
      </c>
      <c r="E1145" s="223">
        <v>207072</v>
      </c>
      <c r="F1145" s="223">
        <v>5590.9440000000004</v>
      </c>
      <c r="G1145" s="224">
        <v>27</v>
      </c>
      <c r="H1145" s="222">
        <v>25</v>
      </c>
      <c r="I1145" s="222">
        <v>4</v>
      </c>
      <c r="J1145" s="222">
        <v>2062</v>
      </c>
      <c r="K1145" s="222" t="s">
        <v>106</v>
      </c>
      <c r="L1145" s="222">
        <v>4</v>
      </c>
      <c r="M1145" s="222" t="s">
        <v>197</v>
      </c>
      <c r="N1145" s="90" t="s">
        <v>197</v>
      </c>
      <c r="O1145" s="222"/>
      <c r="Q1145" s="208" t="str">
        <f t="shared" si="17"/>
        <v>HTAB (T)Steel</v>
      </c>
      <c r="R1145" s="204" t="s">
        <v>784</v>
      </c>
      <c r="S1145" s="204" t="s">
        <v>353</v>
      </c>
      <c r="T1145" s="205">
        <v>1.3099000000000001</v>
      </c>
      <c r="U1145" s="205">
        <v>1.4599</v>
      </c>
    </row>
    <row r="1146" spans="2:21" ht="12.75" customHeight="1" x14ac:dyDescent="0.3">
      <c r="B1146" s="222" t="s">
        <v>787</v>
      </c>
      <c r="C1146" s="222" t="s">
        <v>26</v>
      </c>
      <c r="D1146" s="222" t="s">
        <v>347</v>
      </c>
      <c r="E1146" s="223">
        <v>1</v>
      </c>
      <c r="F1146" s="223">
        <v>0</v>
      </c>
      <c r="G1146" s="224">
        <v>97.682259459459459</v>
      </c>
      <c r="H1146" s="222">
        <v>24</v>
      </c>
      <c r="I1146" s="222">
        <v>4</v>
      </c>
      <c r="J1146" s="222">
        <v>2062</v>
      </c>
      <c r="K1146" s="222" t="s">
        <v>105</v>
      </c>
      <c r="L1146" s="222">
        <v>4</v>
      </c>
      <c r="M1146" s="222" t="s">
        <v>197</v>
      </c>
      <c r="N1146" s="90" t="s">
        <v>197</v>
      </c>
      <c r="O1146" s="222"/>
      <c r="Q1146" s="208" t="str">
        <f t="shared" si="17"/>
        <v>HTAD (L)Coal ESI</v>
      </c>
      <c r="R1146" s="204" t="s">
        <v>787</v>
      </c>
      <c r="S1146" s="204" t="s">
        <v>347</v>
      </c>
      <c r="T1146" s="205">
        <v>3.589</v>
      </c>
      <c r="U1146" s="205">
        <v>5.8855000000000004</v>
      </c>
    </row>
    <row r="1147" spans="2:21" ht="12.75" customHeight="1" x14ac:dyDescent="0.3">
      <c r="B1147" s="222" t="s">
        <v>787</v>
      </c>
      <c r="C1147" s="222" t="s">
        <v>26</v>
      </c>
      <c r="D1147" s="222" t="s">
        <v>364</v>
      </c>
      <c r="E1147" s="223">
        <v>96253</v>
      </c>
      <c r="F1147" s="223">
        <v>9431.6170000000002</v>
      </c>
      <c r="G1147" s="224">
        <v>96.239998210637765</v>
      </c>
      <c r="H1147" s="222">
        <v>25</v>
      </c>
      <c r="I1147" s="222">
        <v>4</v>
      </c>
      <c r="J1147" s="222">
        <v>2062</v>
      </c>
      <c r="K1147" s="222" t="s">
        <v>105</v>
      </c>
      <c r="L1147" s="222">
        <v>4</v>
      </c>
      <c r="M1147" s="222" t="s">
        <v>197</v>
      </c>
      <c r="N1147" s="90" t="s">
        <v>197</v>
      </c>
      <c r="O1147" s="222"/>
      <c r="Q1147" s="208" t="str">
        <f t="shared" si="17"/>
        <v>HTAD (L)Coal Other</v>
      </c>
      <c r="R1147" s="204" t="s">
        <v>787</v>
      </c>
      <c r="S1147" s="204" t="s">
        <v>364</v>
      </c>
      <c r="T1147" s="205">
        <v>3.6920999999999999</v>
      </c>
      <c r="U1147" s="205">
        <v>5.7763999999999998</v>
      </c>
    </row>
    <row r="1148" spans="2:21" ht="12.75" customHeight="1" x14ac:dyDescent="0.3">
      <c r="B1148" s="222" t="s">
        <v>787</v>
      </c>
      <c r="C1148" s="222" t="s">
        <v>26</v>
      </c>
      <c r="D1148" s="222" t="s">
        <v>345</v>
      </c>
      <c r="E1148" s="223">
        <v>31754</v>
      </c>
      <c r="F1148" s="223">
        <v>3080.1040000000003</v>
      </c>
      <c r="G1148" s="224">
        <v>97</v>
      </c>
      <c r="H1148" s="222">
        <v>29</v>
      </c>
      <c r="I1148" s="222">
        <v>4</v>
      </c>
      <c r="J1148" s="222">
        <v>2062</v>
      </c>
      <c r="K1148" s="222" t="s">
        <v>105</v>
      </c>
      <c r="L1148" s="222">
        <v>4</v>
      </c>
      <c r="M1148" s="222" t="s">
        <v>197</v>
      </c>
      <c r="N1148" s="90" t="s">
        <v>197</v>
      </c>
      <c r="O1148" s="222"/>
      <c r="Q1148" s="208" t="str">
        <f t="shared" si="17"/>
        <v>HTAD (L)Construction Materials</v>
      </c>
      <c r="R1148" s="204" t="s">
        <v>787</v>
      </c>
      <c r="S1148" s="204" t="s">
        <v>345</v>
      </c>
      <c r="T1148" s="205">
        <v>3.7250999999999999</v>
      </c>
      <c r="U1148" s="205">
        <v>6.0545999999999998</v>
      </c>
    </row>
    <row r="1149" spans="2:21" ht="12.75" customHeight="1" x14ac:dyDescent="0.3">
      <c r="B1149" s="222" t="s">
        <v>787</v>
      </c>
      <c r="C1149" s="222" t="s">
        <v>26</v>
      </c>
      <c r="D1149" s="222" t="s">
        <v>353</v>
      </c>
      <c r="E1149" s="223">
        <v>736</v>
      </c>
      <c r="F1149" s="223">
        <v>68.08</v>
      </c>
      <c r="G1149" s="224">
        <v>71</v>
      </c>
      <c r="H1149" s="222">
        <v>25</v>
      </c>
      <c r="I1149" s="222">
        <v>4</v>
      </c>
      <c r="J1149" s="222">
        <v>2062</v>
      </c>
      <c r="K1149" s="222" t="s">
        <v>105</v>
      </c>
      <c r="L1149" s="222">
        <v>4</v>
      </c>
      <c r="M1149" s="222" t="s">
        <v>197</v>
      </c>
      <c r="N1149" s="90" t="s">
        <v>197</v>
      </c>
      <c r="O1149" s="222"/>
      <c r="Q1149" s="208" t="str">
        <f t="shared" si="17"/>
        <v>HTAD (L)Steel</v>
      </c>
      <c r="R1149" s="204" t="s">
        <v>787</v>
      </c>
      <c r="S1149" s="204" t="s">
        <v>353</v>
      </c>
      <c r="T1149" s="205">
        <v>3.044</v>
      </c>
      <c r="U1149" s="205">
        <v>3.98</v>
      </c>
    </row>
    <row r="1150" spans="2:21" ht="12.75" customHeight="1" x14ac:dyDescent="0.3">
      <c r="B1150" s="222" t="s">
        <v>786</v>
      </c>
      <c r="C1150" s="222" t="s">
        <v>1177</v>
      </c>
      <c r="D1150" s="222" t="s">
        <v>347</v>
      </c>
      <c r="E1150" s="223">
        <v>643</v>
      </c>
      <c r="F1150" s="223">
        <v>17.361000000000001</v>
      </c>
      <c r="G1150" s="224">
        <v>27</v>
      </c>
      <c r="H1150" s="222">
        <v>24</v>
      </c>
      <c r="I1150" s="222">
        <v>4</v>
      </c>
      <c r="J1150" s="222">
        <v>2062</v>
      </c>
      <c r="K1150" s="222" t="s">
        <v>106</v>
      </c>
      <c r="L1150" s="222">
        <v>4</v>
      </c>
      <c r="M1150" s="222" t="s">
        <v>197</v>
      </c>
      <c r="N1150" s="90" t="s">
        <v>197</v>
      </c>
      <c r="O1150" s="222"/>
      <c r="Q1150" s="208" t="str">
        <f t="shared" si="17"/>
        <v>HTAD (T)Coal ESI</v>
      </c>
      <c r="R1150" s="204" t="s">
        <v>786</v>
      </c>
      <c r="S1150" s="204" t="s">
        <v>347</v>
      </c>
      <c r="T1150" s="205">
        <v>1.3</v>
      </c>
      <c r="U1150" s="205">
        <v>1.4307000000000001</v>
      </c>
    </row>
    <row r="1151" spans="2:21" ht="12.75" customHeight="1" x14ac:dyDescent="0.3">
      <c r="B1151" s="222" t="s">
        <v>786</v>
      </c>
      <c r="C1151" s="222" t="s">
        <v>1177</v>
      </c>
      <c r="D1151" s="222" t="s">
        <v>364</v>
      </c>
      <c r="E1151" s="223">
        <v>96351</v>
      </c>
      <c r="F1151" s="223">
        <v>2601.4770000000003</v>
      </c>
      <c r="G1151" s="224">
        <v>27</v>
      </c>
      <c r="H1151" s="222">
        <v>25</v>
      </c>
      <c r="I1151" s="222">
        <v>4</v>
      </c>
      <c r="J1151" s="222">
        <v>2062</v>
      </c>
      <c r="K1151" s="222" t="s">
        <v>106</v>
      </c>
      <c r="L1151" s="222">
        <v>4</v>
      </c>
      <c r="M1151" s="222" t="s">
        <v>197</v>
      </c>
      <c r="N1151" s="90" t="s">
        <v>197</v>
      </c>
      <c r="O1151" s="222"/>
      <c r="Q1151" s="208" t="str">
        <f t="shared" si="17"/>
        <v>HTAD (T)Coal Other</v>
      </c>
      <c r="R1151" s="204" t="s">
        <v>786</v>
      </c>
      <c r="S1151" s="204" t="s">
        <v>364</v>
      </c>
      <c r="T1151" s="205">
        <v>1.3096000000000001</v>
      </c>
      <c r="U1151" s="205">
        <v>1.4599</v>
      </c>
    </row>
    <row r="1152" spans="2:21" ht="12.75" customHeight="1" x14ac:dyDescent="0.3">
      <c r="B1152" s="225" t="s">
        <v>786</v>
      </c>
      <c r="C1152" s="225" t="s">
        <v>1177</v>
      </c>
      <c r="D1152" s="225" t="s">
        <v>345</v>
      </c>
      <c r="E1152" s="227">
        <v>28659</v>
      </c>
      <c r="F1152" s="227">
        <v>773.79300000000001</v>
      </c>
      <c r="G1152" s="226">
        <v>27</v>
      </c>
      <c r="H1152" s="225">
        <v>29</v>
      </c>
      <c r="I1152" s="225">
        <v>4</v>
      </c>
      <c r="J1152" s="225">
        <v>2062</v>
      </c>
      <c r="K1152" s="225" t="s">
        <v>1184</v>
      </c>
      <c r="L1152" s="225">
        <v>4</v>
      </c>
      <c r="M1152" s="225" t="s">
        <v>197</v>
      </c>
      <c r="N1152" s="234" t="s">
        <v>197</v>
      </c>
      <c r="O1152" s="225"/>
      <c r="Q1152" s="208" t="str">
        <f t="shared" si="17"/>
        <v>HTAD (T)Construction Materials</v>
      </c>
      <c r="R1152" s="204" t="s">
        <v>786</v>
      </c>
      <c r="S1152" s="204" t="s">
        <v>345</v>
      </c>
      <c r="T1152" s="205">
        <v>1.3516999999999999</v>
      </c>
      <c r="U1152" s="205">
        <v>1.577</v>
      </c>
    </row>
    <row r="1153" spans="2:21" ht="12.75" customHeight="1" x14ac:dyDescent="0.3">
      <c r="B1153" s="222" t="s">
        <v>786</v>
      </c>
      <c r="C1153" s="222" t="s">
        <v>1177</v>
      </c>
      <c r="D1153" s="222" t="s">
        <v>356</v>
      </c>
      <c r="E1153" s="223">
        <v>1160</v>
      </c>
      <c r="F1153" s="223">
        <v>31.32</v>
      </c>
      <c r="G1153" s="224">
        <v>27</v>
      </c>
      <c r="H1153" s="222">
        <v>27</v>
      </c>
      <c r="I1153" s="222">
        <v>4</v>
      </c>
      <c r="J1153" s="222">
        <v>2062</v>
      </c>
      <c r="K1153" s="222" t="s">
        <v>106</v>
      </c>
      <c r="L1153" s="222">
        <v>4</v>
      </c>
      <c r="M1153" s="222" t="s">
        <v>197</v>
      </c>
      <c r="N1153" s="90" t="s">
        <v>197</v>
      </c>
      <c r="O1153" s="222"/>
      <c r="Q1153" s="208" t="str">
        <f t="shared" si="17"/>
        <v>HTAD (T)Enterprise</v>
      </c>
      <c r="R1153" s="204" t="s">
        <v>786</v>
      </c>
      <c r="S1153" s="204" t="s">
        <v>356</v>
      </c>
      <c r="T1153" s="205">
        <v>1.4097999999999999</v>
      </c>
      <c r="U1153" s="205">
        <v>1.5184</v>
      </c>
    </row>
    <row r="1154" spans="2:21" ht="12.75" customHeight="1" x14ac:dyDescent="0.3">
      <c r="B1154" s="222" t="s">
        <v>786</v>
      </c>
      <c r="C1154" s="222" t="s">
        <v>1177</v>
      </c>
      <c r="D1154" s="222" t="s">
        <v>343</v>
      </c>
      <c r="E1154" s="223">
        <v>508</v>
      </c>
      <c r="F1154" s="223">
        <v>13.716000000000001</v>
      </c>
      <c r="G1154" s="224">
        <v>27</v>
      </c>
      <c r="H1154" s="222">
        <v>25</v>
      </c>
      <c r="I1154" s="222">
        <v>4</v>
      </c>
      <c r="J1154" s="222">
        <v>2062</v>
      </c>
      <c r="K1154" s="222" t="s">
        <v>106</v>
      </c>
      <c r="L1154" s="222">
        <v>4</v>
      </c>
      <c r="M1154" s="222" t="s">
        <v>197</v>
      </c>
      <c r="N1154" s="90" t="s">
        <v>197</v>
      </c>
      <c r="O1154" s="222"/>
      <c r="Q1154" s="208" t="str">
        <f t="shared" si="17"/>
        <v>HTAD (T)Other</v>
      </c>
      <c r="R1154" s="204" t="s">
        <v>786</v>
      </c>
      <c r="S1154" s="204" t="s">
        <v>343</v>
      </c>
      <c r="T1154" s="205">
        <v>1.3116000000000001</v>
      </c>
      <c r="U1154" s="205">
        <v>1.4599</v>
      </c>
    </row>
    <row r="1155" spans="2:21" ht="12.75" customHeight="1" x14ac:dyDescent="0.3">
      <c r="B1155" s="222" t="s">
        <v>786</v>
      </c>
      <c r="C1155" s="222" t="s">
        <v>1177</v>
      </c>
      <c r="D1155" s="222" t="s">
        <v>353</v>
      </c>
      <c r="E1155" s="223">
        <v>3231</v>
      </c>
      <c r="F1155" s="223">
        <v>87.237000000000009</v>
      </c>
      <c r="G1155" s="224">
        <v>27</v>
      </c>
      <c r="H1155" s="222">
        <v>25</v>
      </c>
      <c r="I1155" s="222">
        <v>4</v>
      </c>
      <c r="J1155" s="222">
        <v>2062</v>
      </c>
      <c r="K1155" s="222" t="s">
        <v>106</v>
      </c>
      <c r="L1155" s="222">
        <v>4</v>
      </c>
      <c r="M1155" s="222" t="s">
        <v>197</v>
      </c>
      <c r="N1155" s="90" t="s">
        <v>197</v>
      </c>
      <c r="O1155" s="222"/>
      <c r="Q1155" s="208" t="str">
        <f t="shared" si="17"/>
        <v>HTAD (T)Steel</v>
      </c>
      <c r="R1155" s="204" t="s">
        <v>786</v>
      </c>
      <c r="S1155" s="204" t="s">
        <v>353</v>
      </c>
      <c r="T1155" s="205">
        <v>1.3099000000000001</v>
      </c>
      <c r="U1155" s="205">
        <v>1.4599</v>
      </c>
    </row>
    <row r="1156" spans="2:21" ht="12.75" customHeight="1" x14ac:dyDescent="0.3">
      <c r="B1156" s="225" t="s">
        <v>795</v>
      </c>
      <c r="C1156" s="222" t="s">
        <v>26</v>
      </c>
      <c r="D1156" s="222" t="s">
        <v>347</v>
      </c>
      <c r="E1156" s="227">
        <v>4068</v>
      </c>
      <c r="F1156" s="227">
        <v>386.84900000000005</v>
      </c>
      <c r="G1156" s="226">
        <v>97.682299999999998</v>
      </c>
      <c r="H1156" s="222">
        <v>24</v>
      </c>
      <c r="I1156" s="222">
        <v>4</v>
      </c>
      <c r="J1156" s="225">
        <v>2062</v>
      </c>
      <c r="K1156" s="222" t="s">
        <v>105</v>
      </c>
      <c r="L1156" s="222">
        <v>4</v>
      </c>
      <c r="M1156" s="222" t="s">
        <v>197</v>
      </c>
      <c r="N1156" s="90" t="s">
        <v>197</v>
      </c>
      <c r="O1156" s="225" t="s">
        <v>1186</v>
      </c>
      <c r="Q1156" s="208" t="str">
        <f t="shared" si="17"/>
        <v>HTAE (L)Coal ESI</v>
      </c>
      <c r="R1156" s="204" t="s">
        <v>795</v>
      </c>
      <c r="S1156" s="204" t="s">
        <v>347</v>
      </c>
      <c r="T1156" s="205">
        <v>3.5200999999999998</v>
      </c>
      <c r="U1156" s="205">
        <v>5.8855000000000004</v>
      </c>
    </row>
    <row r="1157" spans="2:21" ht="12.75" customHeight="1" x14ac:dyDescent="0.3">
      <c r="B1157" s="225" t="s">
        <v>795</v>
      </c>
      <c r="C1157" s="222" t="s">
        <v>26</v>
      </c>
      <c r="D1157" s="222" t="s">
        <v>364</v>
      </c>
      <c r="E1157" s="227">
        <v>68694</v>
      </c>
      <c r="F1157" s="227">
        <v>6787.8070000000007</v>
      </c>
      <c r="G1157" s="226">
        <v>97.682299999999998</v>
      </c>
      <c r="H1157" s="222">
        <v>25</v>
      </c>
      <c r="I1157" s="222">
        <v>4</v>
      </c>
      <c r="J1157" s="225">
        <v>2062</v>
      </c>
      <c r="K1157" s="222" t="s">
        <v>105</v>
      </c>
      <c r="L1157" s="222">
        <v>4</v>
      </c>
      <c r="M1157" s="222" t="s">
        <v>197</v>
      </c>
      <c r="N1157" s="90" t="s">
        <v>197</v>
      </c>
      <c r="O1157" s="225" t="s">
        <v>1186</v>
      </c>
      <c r="Q1157" s="208" t="str">
        <f t="shared" ref="Q1157:Q1220" si="18">R1157&amp;S1157</f>
        <v>HTAE (L)Coal other</v>
      </c>
      <c r="R1157" s="204" t="s">
        <v>795</v>
      </c>
      <c r="S1157" s="204" t="s">
        <v>393</v>
      </c>
      <c r="T1157" s="205">
        <v>3.6320999999999999</v>
      </c>
      <c r="U1157" s="205">
        <v>5.9333999999999998</v>
      </c>
    </row>
    <row r="1158" spans="2:21" ht="12.75" customHeight="1" x14ac:dyDescent="0.3">
      <c r="B1158" s="225" t="s">
        <v>795</v>
      </c>
      <c r="C1158" s="225" t="s">
        <v>26</v>
      </c>
      <c r="D1158" s="225" t="s">
        <v>345</v>
      </c>
      <c r="E1158" s="227">
        <v>776069</v>
      </c>
      <c r="F1158" s="227">
        <v>77314.23</v>
      </c>
      <c r="G1158" s="226">
        <v>98.422499999999999</v>
      </c>
      <c r="H1158" s="225">
        <v>29</v>
      </c>
      <c r="I1158" s="225">
        <v>4</v>
      </c>
      <c r="J1158" s="225">
        <v>2062</v>
      </c>
      <c r="K1158" s="225" t="s">
        <v>105</v>
      </c>
      <c r="L1158" s="225">
        <v>4</v>
      </c>
      <c r="M1158" s="225" t="s">
        <v>197</v>
      </c>
      <c r="N1158" s="234" t="s">
        <v>197</v>
      </c>
      <c r="O1158" s="236" t="s">
        <v>1185</v>
      </c>
      <c r="Q1158" s="208" t="str">
        <f t="shared" si="18"/>
        <v>HTAE (L)Construction Materials</v>
      </c>
      <c r="R1158" s="204" t="s">
        <v>795</v>
      </c>
      <c r="S1158" s="204" t="s">
        <v>345</v>
      </c>
      <c r="T1158" s="205">
        <v>3.7298</v>
      </c>
      <c r="U1158" s="205">
        <v>6.2199</v>
      </c>
    </row>
    <row r="1159" spans="2:21" ht="12.75" customHeight="1" x14ac:dyDescent="0.3">
      <c r="B1159" s="225" t="s">
        <v>795</v>
      </c>
      <c r="C1159" s="222" t="s">
        <v>26</v>
      </c>
      <c r="D1159" s="222" t="s">
        <v>371</v>
      </c>
      <c r="E1159" s="223">
        <v>1</v>
      </c>
      <c r="F1159" s="223">
        <v>1</v>
      </c>
      <c r="G1159" s="226">
        <v>97.682299999999998</v>
      </c>
      <c r="H1159" s="222">
        <v>24</v>
      </c>
      <c r="I1159" s="222">
        <v>4</v>
      </c>
      <c r="J1159" s="225">
        <v>2062</v>
      </c>
      <c r="K1159" s="222" t="s">
        <v>105</v>
      </c>
      <c r="L1159" s="222">
        <v>4</v>
      </c>
      <c r="M1159" s="222" t="s">
        <v>197</v>
      </c>
      <c r="N1159" s="90" t="s">
        <v>197</v>
      </c>
      <c r="O1159" s="225" t="s">
        <v>1186</v>
      </c>
      <c r="Q1159" s="208" t="str">
        <f t="shared" si="18"/>
        <v>HTAE (L)Domestic Waste</v>
      </c>
      <c r="R1159" s="204" t="s">
        <v>795</v>
      </c>
      <c r="S1159" s="204" t="s">
        <v>371</v>
      </c>
      <c r="T1159" s="205">
        <v>3.7824</v>
      </c>
      <c r="U1159" s="205">
        <v>5.8855000000000004</v>
      </c>
    </row>
    <row r="1160" spans="2:21" ht="12.75" customHeight="1" x14ac:dyDescent="0.3">
      <c r="B1160" s="225" t="s">
        <v>797</v>
      </c>
      <c r="C1160" s="222" t="s">
        <v>1177</v>
      </c>
      <c r="D1160" s="222" t="s">
        <v>347</v>
      </c>
      <c r="E1160" s="227">
        <v>11554</v>
      </c>
      <c r="F1160" s="227">
        <v>311.95800000000003</v>
      </c>
      <c r="G1160" s="226">
        <v>27</v>
      </c>
      <c r="H1160" s="222">
        <v>24</v>
      </c>
      <c r="I1160" s="222">
        <v>4</v>
      </c>
      <c r="J1160" s="225">
        <v>2062</v>
      </c>
      <c r="K1160" s="222" t="s">
        <v>106</v>
      </c>
      <c r="L1160" s="222">
        <v>4</v>
      </c>
      <c r="M1160" s="222" t="s">
        <v>197</v>
      </c>
      <c r="N1160" s="90" t="s">
        <v>197</v>
      </c>
      <c r="O1160" s="225" t="s">
        <v>1186</v>
      </c>
      <c r="Q1160" s="208" t="str">
        <f t="shared" si="18"/>
        <v>HTAE (T)Coal ESI</v>
      </c>
      <c r="R1160" s="204" t="s">
        <v>797</v>
      </c>
      <c r="S1160" s="204" t="s">
        <v>347</v>
      </c>
      <c r="T1160" s="205">
        <v>1.3022</v>
      </c>
      <c r="U1160" s="205">
        <v>1.4307000000000001</v>
      </c>
    </row>
    <row r="1161" spans="2:21" ht="12.75" customHeight="1" x14ac:dyDescent="0.3">
      <c r="B1161" s="225" t="s">
        <v>797</v>
      </c>
      <c r="C1161" s="222" t="s">
        <v>1177</v>
      </c>
      <c r="D1161" s="222" t="s">
        <v>364</v>
      </c>
      <c r="E1161" s="227">
        <v>49414</v>
      </c>
      <c r="F1161" s="227">
        <v>1334.1780000000001</v>
      </c>
      <c r="G1161" s="226">
        <v>27</v>
      </c>
      <c r="H1161" s="222">
        <v>25</v>
      </c>
      <c r="I1161" s="222">
        <v>4</v>
      </c>
      <c r="J1161" s="225">
        <v>2062</v>
      </c>
      <c r="K1161" s="222" t="s">
        <v>106</v>
      </c>
      <c r="L1161" s="222">
        <v>4</v>
      </c>
      <c r="M1161" s="222" t="s">
        <v>197</v>
      </c>
      <c r="N1161" s="90" t="s">
        <v>197</v>
      </c>
      <c r="O1161" s="225" t="s">
        <v>1186</v>
      </c>
      <c r="Q1161" s="208" t="str">
        <f t="shared" si="18"/>
        <v>HTAE (T)Coal other</v>
      </c>
      <c r="R1161" s="204" t="s">
        <v>797</v>
      </c>
      <c r="S1161" s="204" t="s">
        <v>393</v>
      </c>
      <c r="T1161" s="205">
        <v>1.3121</v>
      </c>
      <c r="U1161" s="205">
        <v>1.4599</v>
      </c>
    </row>
    <row r="1162" spans="2:21" ht="12.75" customHeight="1" x14ac:dyDescent="0.3">
      <c r="B1162" s="225" t="s">
        <v>797</v>
      </c>
      <c r="C1162" s="225" t="s">
        <v>1177</v>
      </c>
      <c r="D1162" s="225" t="s">
        <v>345</v>
      </c>
      <c r="E1162" s="227">
        <v>810137</v>
      </c>
      <c r="F1162" s="227">
        <v>21873.728760000002</v>
      </c>
      <c r="G1162" s="226">
        <v>27.001000000000001</v>
      </c>
      <c r="H1162" s="225">
        <v>29</v>
      </c>
      <c r="I1162" s="225">
        <v>4</v>
      </c>
      <c r="J1162" s="225">
        <v>2062</v>
      </c>
      <c r="K1162" s="225" t="s">
        <v>106</v>
      </c>
      <c r="L1162" s="225">
        <v>4</v>
      </c>
      <c r="M1162" s="225" t="s">
        <v>197</v>
      </c>
      <c r="N1162" s="234" t="s">
        <v>197</v>
      </c>
      <c r="O1162" s="236" t="s">
        <v>1185</v>
      </c>
      <c r="Q1162" s="208" t="str">
        <f t="shared" si="18"/>
        <v>HTAE (T)Construction Materials</v>
      </c>
      <c r="R1162" s="204" t="s">
        <v>797</v>
      </c>
      <c r="S1162" s="204" t="s">
        <v>345</v>
      </c>
      <c r="T1162" s="205">
        <v>1.3516999999999999</v>
      </c>
      <c r="U1162" s="205">
        <v>1.577</v>
      </c>
    </row>
    <row r="1163" spans="2:21" ht="12.75" customHeight="1" x14ac:dyDescent="0.3">
      <c r="B1163" s="225" t="s">
        <v>797</v>
      </c>
      <c r="C1163" s="222" t="s">
        <v>1177</v>
      </c>
      <c r="D1163" s="222" t="s">
        <v>371</v>
      </c>
      <c r="E1163" s="223">
        <v>1</v>
      </c>
      <c r="F1163" s="223">
        <v>1</v>
      </c>
      <c r="G1163" s="226">
        <v>27</v>
      </c>
      <c r="H1163" s="222">
        <v>24</v>
      </c>
      <c r="I1163" s="222">
        <v>4</v>
      </c>
      <c r="J1163" s="225">
        <v>2062</v>
      </c>
      <c r="K1163" s="222" t="s">
        <v>106</v>
      </c>
      <c r="L1163" s="222">
        <v>4</v>
      </c>
      <c r="M1163" s="222" t="s">
        <v>197</v>
      </c>
      <c r="N1163" s="90" t="s">
        <v>197</v>
      </c>
      <c r="O1163" s="225" t="s">
        <v>1186</v>
      </c>
      <c r="Q1163" s="208" t="str">
        <f t="shared" si="18"/>
        <v>HTAE (T)Domestic Waste</v>
      </c>
      <c r="R1163" s="204" t="s">
        <v>797</v>
      </c>
      <c r="S1163" s="204" t="s">
        <v>371</v>
      </c>
      <c r="T1163" s="205">
        <v>1.3826000000000001</v>
      </c>
      <c r="U1163" s="205">
        <v>1.4307000000000001</v>
      </c>
    </row>
    <row r="1164" spans="2:21" ht="12.75" customHeight="1" x14ac:dyDescent="0.3">
      <c r="B1164" s="225" t="s">
        <v>799</v>
      </c>
      <c r="C1164" s="222" t="s">
        <v>26</v>
      </c>
      <c r="D1164" s="222" t="s">
        <v>347</v>
      </c>
      <c r="E1164" s="223">
        <v>1</v>
      </c>
      <c r="F1164" s="223">
        <v>1</v>
      </c>
      <c r="G1164" s="226">
        <v>97.682299999999998</v>
      </c>
      <c r="H1164" s="222">
        <v>24</v>
      </c>
      <c r="I1164" s="222">
        <v>4</v>
      </c>
      <c r="J1164" s="225">
        <v>2062</v>
      </c>
      <c r="K1164" s="222" t="s">
        <v>105</v>
      </c>
      <c r="L1164" s="222">
        <v>4</v>
      </c>
      <c r="M1164" s="222" t="s">
        <v>197</v>
      </c>
      <c r="N1164" s="90" t="s">
        <v>197</v>
      </c>
      <c r="O1164" s="225" t="s">
        <v>1186</v>
      </c>
      <c r="Q1164" s="208" t="str">
        <f t="shared" si="18"/>
        <v>HTAF (L)Coal ESI</v>
      </c>
      <c r="R1164" s="204" t="s">
        <v>799</v>
      </c>
      <c r="S1164" s="204" t="s">
        <v>347</v>
      </c>
      <c r="T1164" s="205">
        <v>3.5200999999999998</v>
      </c>
      <c r="U1164" s="205">
        <v>5.8855000000000004</v>
      </c>
    </row>
    <row r="1165" spans="2:21" ht="12.75" customHeight="1" x14ac:dyDescent="0.3">
      <c r="B1165" s="225" t="s">
        <v>799</v>
      </c>
      <c r="C1165" s="222" t="s">
        <v>26</v>
      </c>
      <c r="D1165" s="222" t="s">
        <v>364</v>
      </c>
      <c r="E1165" s="223">
        <v>1</v>
      </c>
      <c r="F1165" s="223">
        <v>1</v>
      </c>
      <c r="G1165" s="226">
        <v>97.682299999999998</v>
      </c>
      <c r="H1165" s="222">
        <v>25</v>
      </c>
      <c r="I1165" s="222">
        <v>4</v>
      </c>
      <c r="J1165" s="225">
        <v>2062</v>
      </c>
      <c r="K1165" s="222" t="s">
        <v>105</v>
      </c>
      <c r="L1165" s="222">
        <v>4</v>
      </c>
      <c r="M1165" s="222" t="s">
        <v>197</v>
      </c>
      <c r="N1165" s="90" t="s">
        <v>197</v>
      </c>
      <c r="O1165" s="225" t="s">
        <v>1186</v>
      </c>
      <c r="Q1165" s="208" t="str">
        <f t="shared" si="18"/>
        <v>HTAF (L)Coal other</v>
      </c>
      <c r="R1165" s="204" t="s">
        <v>799</v>
      </c>
      <c r="S1165" s="204" t="s">
        <v>393</v>
      </c>
      <c r="T1165" s="205">
        <v>3.6320999999999999</v>
      </c>
      <c r="U1165" s="205">
        <v>5.9333999999999998</v>
      </c>
    </row>
    <row r="1166" spans="2:21" ht="12.75" customHeight="1" x14ac:dyDescent="0.3">
      <c r="B1166" s="225" t="s">
        <v>799</v>
      </c>
      <c r="C1166" s="222" t="s">
        <v>26</v>
      </c>
      <c r="D1166" s="222" t="s">
        <v>345</v>
      </c>
      <c r="E1166" s="223">
        <v>1</v>
      </c>
      <c r="F1166" s="223">
        <v>1</v>
      </c>
      <c r="G1166" s="226">
        <v>97.682299999999998</v>
      </c>
      <c r="H1166" s="222">
        <v>29</v>
      </c>
      <c r="I1166" s="222">
        <v>4</v>
      </c>
      <c r="J1166" s="225">
        <v>2062</v>
      </c>
      <c r="K1166" s="222" t="s">
        <v>105</v>
      </c>
      <c r="L1166" s="222">
        <v>4</v>
      </c>
      <c r="M1166" s="222" t="s">
        <v>197</v>
      </c>
      <c r="N1166" s="90" t="s">
        <v>197</v>
      </c>
      <c r="O1166" s="225" t="s">
        <v>1186</v>
      </c>
      <c r="Q1166" s="208" t="str">
        <f t="shared" si="18"/>
        <v>HTAF (L)Construction Materials</v>
      </c>
      <c r="R1166" s="204" t="s">
        <v>799</v>
      </c>
      <c r="S1166" s="204" t="s">
        <v>345</v>
      </c>
      <c r="T1166" s="205">
        <v>3.6903000000000001</v>
      </c>
      <c r="U1166" s="205">
        <v>6.133</v>
      </c>
    </row>
    <row r="1167" spans="2:21" ht="12.75" customHeight="1" x14ac:dyDescent="0.3">
      <c r="B1167" s="225" t="s">
        <v>799</v>
      </c>
      <c r="C1167" s="222" t="s">
        <v>26</v>
      </c>
      <c r="D1167" s="222" t="s">
        <v>371</v>
      </c>
      <c r="E1167" s="223">
        <v>1</v>
      </c>
      <c r="F1167" s="223">
        <v>1</v>
      </c>
      <c r="G1167" s="226">
        <v>97.682299999999998</v>
      </c>
      <c r="H1167" s="222">
        <v>24</v>
      </c>
      <c r="I1167" s="222">
        <v>4</v>
      </c>
      <c r="J1167" s="225">
        <v>2062</v>
      </c>
      <c r="K1167" s="222" t="s">
        <v>105</v>
      </c>
      <c r="L1167" s="222">
        <v>4</v>
      </c>
      <c r="M1167" s="222" t="s">
        <v>197</v>
      </c>
      <c r="N1167" s="90" t="s">
        <v>197</v>
      </c>
      <c r="O1167" s="225" t="s">
        <v>1186</v>
      </c>
      <c r="Q1167" s="208" t="str">
        <f t="shared" si="18"/>
        <v>HTAF (L)Domestic Waste</v>
      </c>
      <c r="R1167" s="204" t="s">
        <v>799</v>
      </c>
      <c r="S1167" s="204" t="s">
        <v>371</v>
      </c>
      <c r="T1167" s="205">
        <v>3.7824</v>
      </c>
      <c r="U1167" s="205">
        <v>5.8855000000000004</v>
      </c>
    </row>
    <row r="1168" spans="2:21" ht="12.75" customHeight="1" x14ac:dyDescent="0.3">
      <c r="B1168" s="225" t="s">
        <v>802</v>
      </c>
      <c r="C1168" s="222" t="s">
        <v>1177</v>
      </c>
      <c r="D1168" s="222" t="s">
        <v>347</v>
      </c>
      <c r="E1168" s="223">
        <v>1</v>
      </c>
      <c r="F1168" s="223">
        <v>1</v>
      </c>
      <c r="G1168" s="226">
        <v>27</v>
      </c>
      <c r="H1168" s="222">
        <v>24</v>
      </c>
      <c r="I1168" s="222">
        <v>4</v>
      </c>
      <c r="J1168" s="225">
        <v>2062</v>
      </c>
      <c r="K1168" s="222" t="s">
        <v>106</v>
      </c>
      <c r="L1168" s="222">
        <v>4</v>
      </c>
      <c r="M1168" s="222" t="s">
        <v>197</v>
      </c>
      <c r="N1168" s="90" t="s">
        <v>197</v>
      </c>
      <c r="O1168" s="225" t="s">
        <v>1186</v>
      </c>
      <c r="Q1168" s="208" t="str">
        <f t="shared" si="18"/>
        <v>HTAF (T)Coal ESI</v>
      </c>
      <c r="R1168" s="204" t="s">
        <v>802</v>
      </c>
      <c r="S1168" s="204" t="s">
        <v>347</v>
      </c>
      <c r="T1168" s="205">
        <v>1.3022</v>
      </c>
      <c r="U1168" s="205">
        <v>1.4307000000000001</v>
      </c>
    </row>
    <row r="1169" spans="2:21" ht="12.75" customHeight="1" x14ac:dyDescent="0.3">
      <c r="B1169" s="225" t="s">
        <v>802</v>
      </c>
      <c r="C1169" s="222" t="s">
        <v>1177</v>
      </c>
      <c r="D1169" s="222" t="s">
        <v>364</v>
      </c>
      <c r="E1169" s="223">
        <v>1</v>
      </c>
      <c r="F1169" s="223">
        <v>1</v>
      </c>
      <c r="G1169" s="226">
        <v>27</v>
      </c>
      <c r="H1169" s="222">
        <v>25</v>
      </c>
      <c r="I1169" s="222">
        <v>4</v>
      </c>
      <c r="J1169" s="225">
        <v>2062</v>
      </c>
      <c r="K1169" s="222" t="s">
        <v>106</v>
      </c>
      <c r="L1169" s="222">
        <v>4</v>
      </c>
      <c r="M1169" s="222" t="s">
        <v>197</v>
      </c>
      <c r="N1169" s="90" t="s">
        <v>197</v>
      </c>
      <c r="O1169" s="225" t="s">
        <v>1186</v>
      </c>
      <c r="Q1169" s="208" t="str">
        <f t="shared" si="18"/>
        <v>HTAF (T)Coal other</v>
      </c>
      <c r="R1169" s="204" t="s">
        <v>802</v>
      </c>
      <c r="S1169" s="204" t="s">
        <v>393</v>
      </c>
      <c r="T1169" s="205">
        <v>1.3121</v>
      </c>
      <c r="U1169" s="205">
        <v>1.4599</v>
      </c>
    </row>
    <row r="1170" spans="2:21" ht="12.75" customHeight="1" x14ac:dyDescent="0.3">
      <c r="B1170" s="225" t="s">
        <v>802</v>
      </c>
      <c r="C1170" s="222" t="s">
        <v>1177</v>
      </c>
      <c r="D1170" s="222" t="s">
        <v>345</v>
      </c>
      <c r="E1170" s="223">
        <v>1</v>
      </c>
      <c r="F1170" s="223">
        <v>1</v>
      </c>
      <c r="G1170" s="226">
        <v>27</v>
      </c>
      <c r="H1170" s="222">
        <v>29</v>
      </c>
      <c r="I1170" s="222">
        <v>4</v>
      </c>
      <c r="J1170" s="225">
        <v>2062</v>
      </c>
      <c r="K1170" s="222" t="s">
        <v>106</v>
      </c>
      <c r="L1170" s="222">
        <v>4</v>
      </c>
      <c r="M1170" s="222" t="s">
        <v>197</v>
      </c>
      <c r="N1170" s="90" t="s">
        <v>197</v>
      </c>
      <c r="O1170" s="225" t="s">
        <v>1186</v>
      </c>
      <c r="Q1170" s="208" t="str">
        <f t="shared" si="18"/>
        <v>HTAF (T)Construction Materials</v>
      </c>
      <c r="R1170" s="204" t="s">
        <v>802</v>
      </c>
      <c r="S1170" s="204" t="s">
        <v>345</v>
      </c>
      <c r="T1170" s="205">
        <v>1.3516999999999999</v>
      </c>
      <c r="U1170" s="205">
        <v>1.577</v>
      </c>
    </row>
    <row r="1171" spans="2:21" ht="12.75" customHeight="1" x14ac:dyDescent="0.3">
      <c r="B1171" s="225" t="s">
        <v>802</v>
      </c>
      <c r="C1171" s="222" t="s">
        <v>1177</v>
      </c>
      <c r="D1171" s="222" t="s">
        <v>371</v>
      </c>
      <c r="E1171" s="223">
        <v>1</v>
      </c>
      <c r="F1171" s="223">
        <v>1</v>
      </c>
      <c r="G1171" s="226">
        <v>27</v>
      </c>
      <c r="H1171" s="222">
        <v>24</v>
      </c>
      <c r="I1171" s="222">
        <v>4</v>
      </c>
      <c r="J1171" s="225">
        <v>2062</v>
      </c>
      <c r="K1171" s="222" t="s">
        <v>106</v>
      </c>
      <c r="L1171" s="222">
        <v>4</v>
      </c>
      <c r="M1171" s="222" t="s">
        <v>197</v>
      </c>
      <c r="N1171" s="90" t="s">
        <v>197</v>
      </c>
      <c r="O1171" s="225" t="s">
        <v>1186</v>
      </c>
      <c r="Q1171" s="208" t="str">
        <f t="shared" si="18"/>
        <v>HTAF (T)Domestic Waste</v>
      </c>
      <c r="R1171" s="204" t="s">
        <v>802</v>
      </c>
      <c r="S1171" s="204" t="s">
        <v>371</v>
      </c>
      <c r="T1171" s="205">
        <v>1.3826000000000001</v>
      </c>
      <c r="U1171" s="205">
        <v>1.4307000000000001</v>
      </c>
    </row>
    <row r="1172" spans="2:21" ht="12.75" customHeight="1" x14ac:dyDescent="0.3">
      <c r="B1172" s="222" t="s">
        <v>789</v>
      </c>
      <c r="C1172" s="222" t="s">
        <v>26</v>
      </c>
      <c r="D1172" s="222" t="s">
        <v>347</v>
      </c>
      <c r="E1172" s="223">
        <v>894294</v>
      </c>
      <c r="F1172" s="223">
        <v>86836.076000000001</v>
      </c>
      <c r="G1172" s="224">
        <v>96.439743816853635</v>
      </c>
      <c r="H1172" s="222">
        <v>24</v>
      </c>
      <c r="I1172" s="222">
        <v>4</v>
      </c>
      <c r="J1172" s="222">
        <v>1445</v>
      </c>
      <c r="K1172" s="222" t="s">
        <v>103</v>
      </c>
      <c r="L1172" s="222">
        <v>6</v>
      </c>
      <c r="M1172" s="222" t="s">
        <v>197</v>
      </c>
      <c r="N1172" s="90" t="s">
        <v>197</v>
      </c>
      <c r="O1172" s="222"/>
      <c r="Q1172" s="208" t="str">
        <f t="shared" si="18"/>
        <v>HXAA (L)Coal ESI</v>
      </c>
      <c r="R1172" s="204" t="s">
        <v>789</v>
      </c>
      <c r="S1172" s="204" t="s">
        <v>347</v>
      </c>
      <c r="T1172" s="205">
        <v>2.7174999999999998</v>
      </c>
      <c r="U1172" s="205">
        <v>4.4808000000000003</v>
      </c>
    </row>
    <row r="1173" spans="2:21" ht="12.75" customHeight="1" x14ac:dyDescent="0.3">
      <c r="B1173" s="222" t="s">
        <v>789</v>
      </c>
      <c r="C1173" s="222" t="s">
        <v>26</v>
      </c>
      <c r="D1173" s="222" t="s">
        <v>364</v>
      </c>
      <c r="E1173" s="223">
        <v>74602</v>
      </c>
      <c r="F1173" s="223">
        <v>7257.4800000000005</v>
      </c>
      <c r="G1173" s="224">
        <v>96.399878229750314</v>
      </c>
      <c r="H1173" s="222">
        <v>25</v>
      </c>
      <c r="I1173" s="222">
        <v>4</v>
      </c>
      <c r="J1173" s="222">
        <v>1445</v>
      </c>
      <c r="K1173" s="222" t="s">
        <v>103</v>
      </c>
      <c r="L1173" s="222">
        <v>6</v>
      </c>
      <c r="M1173" s="222" t="s">
        <v>197</v>
      </c>
      <c r="N1173" s="90" t="s">
        <v>197</v>
      </c>
      <c r="O1173" s="222"/>
      <c r="Q1173" s="208" t="str">
        <f t="shared" si="18"/>
        <v>HXAA (L)Coal Other</v>
      </c>
      <c r="R1173" s="204" t="s">
        <v>789</v>
      </c>
      <c r="S1173" s="204" t="s">
        <v>364</v>
      </c>
      <c r="T1173" s="205">
        <v>2.8220999999999998</v>
      </c>
      <c r="U1173" s="205">
        <v>4.5191999999999997</v>
      </c>
    </row>
    <row r="1174" spans="2:21" ht="12.75" customHeight="1" x14ac:dyDescent="0.3">
      <c r="B1174" s="222" t="s">
        <v>788</v>
      </c>
      <c r="C1174" s="222" t="s">
        <v>1177</v>
      </c>
      <c r="D1174" s="222" t="s">
        <v>347</v>
      </c>
      <c r="E1174" s="223">
        <v>1126352</v>
      </c>
      <c r="F1174" s="223">
        <v>30411.504000000001</v>
      </c>
      <c r="G1174" s="224">
        <v>27</v>
      </c>
      <c r="H1174" s="222">
        <v>24</v>
      </c>
      <c r="I1174" s="222">
        <v>4</v>
      </c>
      <c r="J1174" s="222">
        <v>1445</v>
      </c>
      <c r="K1174" s="222" t="s">
        <v>104</v>
      </c>
      <c r="L1174" s="222">
        <v>6</v>
      </c>
      <c r="M1174" s="222" t="s">
        <v>197</v>
      </c>
      <c r="N1174" s="90" t="s">
        <v>197</v>
      </c>
      <c r="O1174" s="222"/>
      <c r="Q1174" s="208" t="str">
        <f t="shared" si="18"/>
        <v>HXAA (T)Coal ESI</v>
      </c>
      <c r="R1174" s="204" t="s">
        <v>788</v>
      </c>
      <c r="S1174" s="204" t="s">
        <v>347</v>
      </c>
      <c r="T1174" s="205">
        <v>1.0273000000000001</v>
      </c>
      <c r="U1174" s="205">
        <v>1.0925</v>
      </c>
    </row>
    <row r="1175" spans="2:21" ht="12.75" customHeight="1" x14ac:dyDescent="0.3">
      <c r="B1175" s="222" t="s">
        <v>788</v>
      </c>
      <c r="C1175" s="222" t="s">
        <v>1177</v>
      </c>
      <c r="D1175" s="222" t="s">
        <v>364</v>
      </c>
      <c r="E1175" s="223">
        <v>86562</v>
      </c>
      <c r="F1175" s="223">
        <v>2337.174</v>
      </c>
      <c r="G1175" s="224">
        <v>27</v>
      </c>
      <c r="H1175" s="222">
        <v>25</v>
      </c>
      <c r="I1175" s="222">
        <v>4</v>
      </c>
      <c r="J1175" s="222">
        <v>1445</v>
      </c>
      <c r="K1175" s="222" t="s">
        <v>104</v>
      </c>
      <c r="L1175" s="222">
        <v>6</v>
      </c>
      <c r="M1175" s="222" t="s">
        <v>197</v>
      </c>
      <c r="N1175" s="90" t="s">
        <v>197</v>
      </c>
      <c r="O1175" s="222"/>
      <c r="Q1175" s="208" t="str">
        <f t="shared" si="18"/>
        <v>HXAA (T)Coal Other</v>
      </c>
      <c r="R1175" s="204" t="s">
        <v>788</v>
      </c>
      <c r="S1175" s="204" t="s">
        <v>364</v>
      </c>
      <c r="T1175" s="205">
        <v>1.0327999999999999</v>
      </c>
      <c r="U1175" s="205">
        <v>1.1085</v>
      </c>
    </row>
    <row r="1176" spans="2:21" ht="12.75" customHeight="1" x14ac:dyDescent="0.3">
      <c r="B1176" s="222" t="s">
        <v>788</v>
      </c>
      <c r="C1176" s="222" t="s">
        <v>1177</v>
      </c>
      <c r="D1176" s="222" t="s">
        <v>345</v>
      </c>
      <c r="E1176" s="223">
        <v>2557</v>
      </c>
      <c r="F1176" s="223">
        <v>69.039000000000001</v>
      </c>
      <c r="G1176" s="224">
        <v>27</v>
      </c>
      <c r="H1176" s="222">
        <v>29</v>
      </c>
      <c r="I1176" s="222">
        <v>4</v>
      </c>
      <c r="J1176" s="222">
        <v>1445</v>
      </c>
      <c r="K1176" s="222" t="s">
        <v>104</v>
      </c>
      <c r="L1176" s="222">
        <v>6</v>
      </c>
      <c r="M1176" s="222" t="s">
        <v>197</v>
      </c>
      <c r="N1176" s="90" t="s">
        <v>197</v>
      </c>
      <c r="O1176" s="222"/>
      <c r="Q1176" s="208" t="str">
        <f t="shared" si="18"/>
        <v>HXAA (T)Construction Materials</v>
      </c>
      <c r="R1176" s="204" t="s">
        <v>788</v>
      </c>
      <c r="S1176" s="204" t="s">
        <v>345</v>
      </c>
      <c r="T1176" s="205">
        <v>1.0542</v>
      </c>
      <c r="U1176" s="205">
        <v>1.1722999999999999</v>
      </c>
    </row>
    <row r="1177" spans="2:21" ht="12.75" customHeight="1" x14ac:dyDescent="0.3">
      <c r="B1177" s="222" t="s">
        <v>788</v>
      </c>
      <c r="C1177" s="222" t="s">
        <v>1177</v>
      </c>
      <c r="D1177" s="222" t="s">
        <v>343</v>
      </c>
      <c r="E1177" s="223">
        <v>1704</v>
      </c>
      <c r="F1177" s="223">
        <v>46.008000000000003</v>
      </c>
      <c r="G1177" s="224">
        <v>27</v>
      </c>
      <c r="H1177" s="222">
        <v>25</v>
      </c>
      <c r="I1177" s="222">
        <v>4</v>
      </c>
      <c r="J1177" s="222">
        <v>1445</v>
      </c>
      <c r="K1177" s="222" t="s">
        <v>104</v>
      </c>
      <c r="L1177" s="222">
        <v>6</v>
      </c>
      <c r="M1177" s="222" t="s">
        <v>197</v>
      </c>
      <c r="N1177" s="90" t="s">
        <v>197</v>
      </c>
      <c r="O1177" s="222"/>
      <c r="Q1177" s="208" t="str">
        <f t="shared" si="18"/>
        <v>HXAA (T)Other</v>
      </c>
      <c r="R1177" s="204" t="s">
        <v>788</v>
      </c>
      <c r="S1177" s="204" t="s">
        <v>343</v>
      </c>
      <c r="T1177" s="205">
        <v>1.0327</v>
      </c>
      <c r="U1177" s="205">
        <v>1.1085</v>
      </c>
    </row>
    <row r="1178" spans="2:21" ht="12.75" customHeight="1" x14ac:dyDescent="0.3">
      <c r="B1178" s="222" t="s">
        <v>791</v>
      </c>
      <c r="C1178" s="222" t="s">
        <v>26</v>
      </c>
      <c r="D1178" s="222" t="s">
        <v>347</v>
      </c>
      <c r="E1178" s="223">
        <v>65323</v>
      </c>
      <c r="F1178" s="223">
        <v>6304.8440000000001</v>
      </c>
      <c r="G1178" s="224">
        <v>96.519222704416251</v>
      </c>
      <c r="H1178" s="222">
        <v>24</v>
      </c>
      <c r="I1178" s="222">
        <v>4</v>
      </c>
      <c r="J1178" s="222">
        <v>1445</v>
      </c>
      <c r="K1178" s="222" t="s">
        <v>103</v>
      </c>
      <c r="L1178" s="222">
        <v>6</v>
      </c>
      <c r="M1178" s="222" t="s">
        <v>197</v>
      </c>
      <c r="N1178" s="90" t="s">
        <v>197</v>
      </c>
      <c r="O1178" s="222"/>
      <c r="Q1178" s="208" t="str">
        <f t="shared" si="18"/>
        <v>HXAB (L)Coal ESI</v>
      </c>
      <c r="R1178" s="204" t="s">
        <v>791</v>
      </c>
      <c r="S1178" s="204" t="s">
        <v>347</v>
      </c>
      <c r="T1178" s="205">
        <v>2.7229999999999999</v>
      </c>
      <c r="U1178" s="205">
        <v>4.4893999999999998</v>
      </c>
    </row>
    <row r="1179" spans="2:21" ht="12.75" customHeight="1" x14ac:dyDescent="0.3">
      <c r="B1179" s="222" t="s">
        <v>791</v>
      </c>
      <c r="C1179" s="222" t="s">
        <v>26</v>
      </c>
      <c r="D1179" s="222" t="s">
        <v>364</v>
      </c>
      <c r="E1179" s="223">
        <v>248430</v>
      </c>
      <c r="F1179" s="223">
        <v>24074.646000000001</v>
      </c>
      <c r="G1179" s="224">
        <v>96.401784678728831</v>
      </c>
      <c r="H1179" s="222">
        <v>25</v>
      </c>
      <c r="I1179" s="222">
        <v>4</v>
      </c>
      <c r="J1179" s="222">
        <v>1445</v>
      </c>
      <c r="K1179" s="222" t="s">
        <v>103</v>
      </c>
      <c r="L1179" s="222">
        <v>6</v>
      </c>
      <c r="M1179" s="222" t="s">
        <v>197</v>
      </c>
      <c r="N1179" s="90" t="s">
        <v>197</v>
      </c>
      <c r="O1179" s="222"/>
      <c r="Q1179" s="208" t="str">
        <f t="shared" si="18"/>
        <v>HXAB (L)Coal Other</v>
      </c>
      <c r="R1179" s="204" t="s">
        <v>791</v>
      </c>
      <c r="S1179" s="204" t="s">
        <v>364</v>
      </c>
      <c r="T1179" s="205">
        <v>2.8296000000000001</v>
      </c>
      <c r="U1179" s="205">
        <v>4.5194000000000001</v>
      </c>
    </row>
    <row r="1180" spans="2:21" ht="12.75" customHeight="1" x14ac:dyDescent="0.3">
      <c r="B1180" s="222" t="s">
        <v>790</v>
      </c>
      <c r="C1180" s="222" t="s">
        <v>1177</v>
      </c>
      <c r="D1180" s="222" t="s">
        <v>347</v>
      </c>
      <c r="E1180" s="223">
        <v>110841</v>
      </c>
      <c r="F1180" s="223">
        <v>2992.7070000000003</v>
      </c>
      <c r="G1180" s="224">
        <v>27</v>
      </c>
      <c r="H1180" s="222">
        <v>24</v>
      </c>
      <c r="I1180" s="222">
        <v>4</v>
      </c>
      <c r="J1180" s="222">
        <v>1445</v>
      </c>
      <c r="K1180" s="222" t="s">
        <v>104</v>
      </c>
      <c r="L1180" s="222">
        <v>6</v>
      </c>
      <c r="M1180" s="222" t="s">
        <v>197</v>
      </c>
      <c r="N1180" s="90" t="s">
        <v>197</v>
      </c>
      <c r="O1180" s="222"/>
      <c r="Q1180" s="208" t="str">
        <f t="shared" si="18"/>
        <v>HXAB (T)Coal ESI</v>
      </c>
      <c r="R1180" s="204" t="s">
        <v>790</v>
      </c>
      <c r="S1180" s="204" t="s">
        <v>347</v>
      </c>
      <c r="T1180" s="205">
        <v>1.0317000000000001</v>
      </c>
      <c r="U1180" s="205">
        <v>1.0925</v>
      </c>
    </row>
    <row r="1181" spans="2:21" ht="12.75" customHeight="1" x14ac:dyDescent="0.3">
      <c r="B1181" s="222" t="s">
        <v>790</v>
      </c>
      <c r="C1181" s="222" t="s">
        <v>1177</v>
      </c>
      <c r="D1181" s="222" t="s">
        <v>364</v>
      </c>
      <c r="E1181" s="223">
        <v>306883</v>
      </c>
      <c r="F1181" s="223">
        <v>8285.8410000000003</v>
      </c>
      <c r="G1181" s="224">
        <v>27</v>
      </c>
      <c r="H1181" s="222">
        <v>25</v>
      </c>
      <c r="I1181" s="222">
        <v>4</v>
      </c>
      <c r="J1181" s="222">
        <v>1445</v>
      </c>
      <c r="K1181" s="222" t="s">
        <v>104</v>
      </c>
      <c r="L1181" s="222">
        <v>6</v>
      </c>
      <c r="M1181" s="222" t="s">
        <v>197</v>
      </c>
      <c r="N1181" s="90" t="s">
        <v>197</v>
      </c>
      <c r="O1181" s="222"/>
      <c r="Q1181" s="208" t="str">
        <f t="shared" si="18"/>
        <v>HXAB (T)Coal Other</v>
      </c>
      <c r="R1181" s="204" t="s">
        <v>790</v>
      </c>
      <c r="S1181" s="204" t="s">
        <v>364</v>
      </c>
      <c r="T1181" s="205">
        <v>1.0369999999999999</v>
      </c>
      <c r="U1181" s="205">
        <v>1.1085</v>
      </c>
    </row>
    <row r="1182" spans="2:21" ht="12.75" customHeight="1" x14ac:dyDescent="0.3">
      <c r="B1182" s="222" t="s">
        <v>790</v>
      </c>
      <c r="C1182" s="222" t="s">
        <v>1177</v>
      </c>
      <c r="D1182" s="222" t="s">
        <v>345</v>
      </c>
      <c r="E1182" s="223">
        <v>6913</v>
      </c>
      <c r="F1182" s="223">
        <v>186.65100000000001</v>
      </c>
      <c r="G1182" s="224">
        <v>27</v>
      </c>
      <c r="H1182" s="222">
        <v>29</v>
      </c>
      <c r="I1182" s="222">
        <v>4</v>
      </c>
      <c r="J1182" s="222">
        <v>1445</v>
      </c>
      <c r="K1182" s="222" t="s">
        <v>104</v>
      </c>
      <c r="L1182" s="222">
        <v>6</v>
      </c>
      <c r="M1182" s="222" t="s">
        <v>197</v>
      </c>
      <c r="N1182" s="90" t="s">
        <v>197</v>
      </c>
      <c r="O1182" s="222"/>
      <c r="Q1182" s="208" t="str">
        <f t="shared" si="18"/>
        <v>HXAB (T)Construction Materials</v>
      </c>
      <c r="R1182" s="204" t="s">
        <v>790</v>
      </c>
      <c r="S1182" s="204" t="s">
        <v>345</v>
      </c>
      <c r="T1182" s="205">
        <v>1.0585</v>
      </c>
      <c r="U1182" s="205">
        <v>1.1722999999999999</v>
      </c>
    </row>
    <row r="1183" spans="2:21" ht="12.75" customHeight="1" x14ac:dyDescent="0.3">
      <c r="B1183" s="222" t="s">
        <v>790</v>
      </c>
      <c r="C1183" s="222" t="s">
        <v>1177</v>
      </c>
      <c r="D1183" s="222" t="s">
        <v>343</v>
      </c>
      <c r="E1183" s="223">
        <v>426</v>
      </c>
      <c r="F1183" s="223">
        <v>11.502000000000001</v>
      </c>
      <c r="G1183" s="224">
        <v>27</v>
      </c>
      <c r="H1183" s="222">
        <v>25</v>
      </c>
      <c r="I1183" s="222">
        <v>4</v>
      </c>
      <c r="J1183" s="222">
        <v>1445</v>
      </c>
      <c r="K1183" s="222" t="s">
        <v>104</v>
      </c>
      <c r="L1183" s="222">
        <v>6</v>
      </c>
      <c r="M1183" s="222" t="s">
        <v>197</v>
      </c>
      <c r="N1183" s="90" t="s">
        <v>197</v>
      </c>
      <c r="O1183" s="222"/>
      <c r="Q1183" s="208" t="str">
        <f t="shared" si="18"/>
        <v>HXAB (T)Other</v>
      </c>
      <c r="R1183" s="204" t="s">
        <v>790</v>
      </c>
      <c r="S1183" s="204" t="s">
        <v>343</v>
      </c>
      <c r="T1183" s="205">
        <v>1.0369999999999999</v>
      </c>
      <c r="U1183" s="205">
        <v>1.1085</v>
      </c>
    </row>
    <row r="1184" spans="2:21" ht="12.75" customHeight="1" x14ac:dyDescent="0.3">
      <c r="B1184" s="222" t="s">
        <v>793</v>
      </c>
      <c r="C1184" s="222" t="s">
        <v>26</v>
      </c>
      <c r="D1184" s="222" t="s">
        <v>374</v>
      </c>
      <c r="E1184" s="223">
        <v>8242</v>
      </c>
      <c r="F1184" s="223">
        <v>785.72</v>
      </c>
      <c r="G1184" s="224">
        <v>96.032142588244966</v>
      </c>
      <c r="H1184" s="222">
        <v>34</v>
      </c>
      <c r="I1184" s="222">
        <v>4</v>
      </c>
      <c r="J1184" s="222">
        <v>1330</v>
      </c>
      <c r="K1184" s="225" t="s">
        <v>407</v>
      </c>
      <c r="L1184" s="222">
        <v>6</v>
      </c>
      <c r="M1184" s="222" t="s">
        <v>195</v>
      </c>
      <c r="N1184" s="90">
        <v>0.86099999999999999</v>
      </c>
      <c r="O1184" s="222" t="s">
        <v>1183</v>
      </c>
      <c r="Q1184" s="208" t="str">
        <f t="shared" si="18"/>
        <v>HYAA (L)Biomass</v>
      </c>
      <c r="R1184" s="204" t="s">
        <v>793</v>
      </c>
      <c r="S1184" s="204" t="s">
        <v>374</v>
      </c>
      <c r="T1184" s="205">
        <v>2.8599000000000001</v>
      </c>
      <c r="U1184" s="205">
        <v>4.7267000000000001</v>
      </c>
    </row>
    <row r="1185" spans="2:21" ht="12.75" customHeight="1" x14ac:dyDescent="0.3">
      <c r="B1185" s="222" t="s">
        <v>793</v>
      </c>
      <c r="C1185" s="222" t="s">
        <v>26</v>
      </c>
      <c r="D1185" s="222" t="s">
        <v>347</v>
      </c>
      <c r="E1185" s="223">
        <v>2649076</v>
      </c>
      <c r="F1185" s="223">
        <v>264188.42200000002</v>
      </c>
      <c r="G1185" s="224">
        <v>101.02293405075126</v>
      </c>
      <c r="H1185" s="222">
        <v>24</v>
      </c>
      <c r="I1185" s="222">
        <v>4</v>
      </c>
      <c r="J1185" s="222">
        <v>1330</v>
      </c>
      <c r="K1185" s="225" t="s">
        <v>407</v>
      </c>
      <c r="L1185" s="222">
        <v>6</v>
      </c>
      <c r="M1185" s="222" t="s">
        <v>195</v>
      </c>
      <c r="N1185" s="90">
        <v>0.86799999999999999</v>
      </c>
      <c r="O1185" s="222" t="s">
        <v>1183</v>
      </c>
      <c r="Q1185" s="208" t="str">
        <f t="shared" si="18"/>
        <v>HYAA (L)Coal ESI</v>
      </c>
      <c r="R1185" s="204" t="s">
        <v>793</v>
      </c>
      <c r="S1185" s="204" t="s">
        <v>347</v>
      </c>
      <c r="T1185" s="205">
        <v>2.8250000000000002</v>
      </c>
      <c r="U1185" s="205">
        <v>4.8583999999999996</v>
      </c>
    </row>
    <row r="1186" spans="2:21" ht="12.75" customHeight="1" x14ac:dyDescent="0.3">
      <c r="B1186" s="225" t="s">
        <v>793</v>
      </c>
      <c r="C1186" s="225" t="s">
        <v>26</v>
      </c>
      <c r="D1186" s="225" t="s">
        <v>393</v>
      </c>
      <c r="E1186" s="227">
        <v>1</v>
      </c>
      <c r="F1186" s="227">
        <v>1</v>
      </c>
      <c r="G1186" s="226">
        <v>101.735</v>
      </c>
      <c r="H1186" s="225">
        <v>25</v>
      </c>
      <c r="I1186" s="225">
        <v>4</v>
      </c>
      <c r="J1186" s="225">
        <v>1330</v>
      </c>
      <c r="K1186" s="225" t="s">
        <v>407</v>
      </c>
      <c r="L1186" s="225">
        <v>6</v>
      </c>
      <c r="M1186" s="225" t="s">
        <v>195</v>
      </c>
      <c r="N1186" s="234">
        <v>0.86799999999999999</v>
      </c>
      <c r="O1186" s="222" t="s">
        <v>1183</v>
      </c>
      <c r="Q1186" s="208" t="str">
        <f t="shared" si="18"/>
        <v>HYAA (L)Coal other</v>
      </c>
      <c r="R1186" s="204" t="s">
        <v>793</v>
      </c>
      <c r="S1186" s="204" t="s">
        <v>393</v>
      </c>
      <c r="T1186" s="205">
        <v>2.9384000000000001</v>
      </c>
      <c r="U1186" s="205">
        <v>4.9919000000000002</v>
      </c>
    </row>
    <row r="1187" spans="2:21" ht="12.75" customHeight="1" x14ac:dyDescent="0.3">
      <c r="B1187" s="222" t="s">
        <v>793</v>
      </c>
      <c r="C1187" s="222" t="s">
        <v>26</v>
      </c>
      <c r="D1187" s="222" t="s">
        <v>345</v>
      </c>
      <c r="E1187" s="223">
        <v>142308</v>
      </c>
      <c r="F1187" s="223">
        <v>14100.179</v>
      </c>
      <c r="G1187" s="224">
        <v>101.73452157409295</v>
      </c>
      <c r="H1187" s="222">
        <v>29</v>
      </c>
      <c r="I1187" s="222">
        <v>4</v>
      </c>
      <c r="J1187" s="222">
        <v>1330</v>
      </c>
      <c r="K1187" s="225" t="s">
        <v>407</v>
      </c>
      <c r="L1187" s="222">
        <v>6</v>
      </c>
      <c r="M1187" s="222" t="s">
        <v>195</v>
      </c>
      <c r="N1187" s="90">
        <v>0.86799999999999999</v>
      </c>
      <c r="O1187" s="222" t="s">
        <v>1183</v>
      </c>
      <c r="Q1187" s="208" t="str">
        <f t="shared" si="18"/>
        <v>HYAA (L)Construction Materials</v>
      </c>
      <c r="R1187" s="204" t="s">
        <v>793</v>
      </c>
      <c r="S1187" s="204" t="s">
        <v>345</v>
      </c>
      <c r="T1187" s="205">
        <v>3.0228000000000002</v>
      </c>
      <c r="U1187" s="205">
        <v>5.1951999999999998</v>
      </c>
    </row>
    <row r="1188" spans="2:21" ht="12.75" customHeight="1" x14ac:dyDescent="0.3">
      <c r="B1188" s="225" t="s">
        <v>793</v>
      </c>
      <c r="C1188" s="225" t="s">
        <v>26</v>
      </c>
      <c r="D1188" s="225" t="s">
        <v>348</v>
      </c>
      <c r="E1188" s="227">
        <v>1</v>
      </c>
      <c r="F1188" s="227">
        <v>1</v>
      </c>
      <c r="G1188" s="226">
        <v>101.735</v>
      </c>
      <c r="H1188" s="225">
        <v>18</v>
      </c>
      <c r="I1188" s="225">
        <v>4</v>
      </c>
      <c r="J1188" s="225">
        <v>1330</v>
      </c>
      <c r="K1188" s="225" t="s">
        <v>407</v>
      </c>
      <c r="L1188" s="225">
        <v>6</v>
      </c>
      <c r="M1188" s="225" t="s">
        <v>195</v>
      </c>
      <c r="N1188" s="234">
        <v>0.86799999999999999</v>
      </c>
      <c r="O1188" s="222" t="s">
        <v>1183</v>
      </c>
      <c r="Q1188" s="208" t="str">
        <f t="shared" si="18"/>
        <v>HYAA (L)Industrial Minerals</v>
      </c>
      <c r="R1188" s="204" t="s">
        <v>793</v>
      </c>
      <c r="S1188" s="204" t="s">
        <v>348</v>
      </c>
      <c r="T1188" s="205">
        <v>2.8471000000000002</v>
      </c>
      <c r="U1188" s="205">
        <v>4.6733000000000002</v>
      </c>
    </row>
    <row r="1189" spans="2:21" ht="12.75" customHeight="1" x14ac:dyDescent="0.3">
      <c r="B1189" s="222" t="s">
        <v>793</v>
      </c>
      <c r="C1189" s="222" t="s">
        <v>26</v>
      </c>
      <c r="D1189" s="222" t="s">
        <v>353</v>
      </c>
      <c r="E1189" s="223">
        <v>1</v>
      </c>
      <c r="F1189" s="223">
        <v>1</v>
      </c>
      <c r="G1189" s="224">
        <v>101.93695682348358</v>
      </c>
      <c r="H1189" s="222">
        <v>25</v>
      </c>
      <c r="I1189" s="222">
        <v>4</v>
      </c>
      <c r="J1189" s="222">
        <v>1330</v>
      </c>
      <c r="K1189" s="225" t="s">
        <v>407</v>
      </c>
      <c r="L1189" s="222">
        <v>6</v>
      </c>
      <c r="M1189" s="222" t="s">
        <v>195</v>
      </c>
      <c r="N1189" s="90">
        <v>0.86799999999999999</v>
      </c>
      <c r="O1189" s="222" t="s">
        <v>1183</v>
      </c>
      <c r="Q1189" s="208" t="str">
        <f t="shared" si="18"/>
        <v>HYAA (L)Steel</v>
      </c>
      <c r="R1189" s="204" t="s">
        <v>793</v>
      </c>
      <c r="S1189" s="204" t="s">
        <v>353</v>
      </c>
      <c r="T1189" s="205">
        <v>2.9727999999999999</v>
      </c>
      <c r="U1189" s="205">
        <v>5.0164999999999997</v>
      </c>
    </row>
    <row r="1190" spans="2:21" ht="12.75" customHeight="1" x14ac:dyDescent="0.3">
      <c r="B1190" s="222" t="s">
        <v>792</v>
      </c>
      <c r="C1190" s="222" t="s">
        <v>1177</v>
      </c>
      <c r="D1190" s="222" t="s">
        <v>374</v>
      </c>
      <c r="E1190" s="223">
        <v>8019</v>
      </c>
      <c r="F1190" s="223">
        <v>216.51300000000001</v>
      </c>
      <c r="G1190" s="224">
        <v>27</v>
      </c>
      <c r="H1190" s="222">
        <v>34</v>
      </c>
      <c r="I1190" s="222">
        <v>4</v>
      </c>
      <c r="J1190" s="222">
        <v>1330</v>
      </c>
      <c r="K1190" s="225" t="s">
        <v>406</v>
      </c>
      <c r="L1190" s="222">
        <v>6</v>
      </c>
      <c r="M1190" s="222" t="s">
        <v>195</v>
      </c>
      <c r="N1190" s="90">
        <v>0.93</v>
      </c>
      <c r="O1190" s="222" t="s">
        <v>1183</v>
      </c>
      <c r="Q1190" s="208" t="str">
        <f t="shared" si="18"/>
        <v>HYAA (T)Biomass</v>
      </c>
      <c r="R1190" s="204" t="s">
        <v>792</v>
      </c>
      <c r="S1190" s="204" t="s">
        <v>374</v>
      </c>
      <c r="T1190" s="205">
        <v>1.0729</v>
      </c>
      <c r="U1190" s="205">
        <v>1.2041999999999999</v>
      </c>
    </row>
    <row r="1191" spans="2:21" ht="12.75" customHeight="1" x14ac:dyDescent="0.3">
      <c r="B1191" s="222" t="s">
        <v>792</v>
      </c>
      <c r="C1191" s="222" t="s">
        <v>1177</v>
      </c>
      <c r="D1191" s="222" t="s">
        <v>347</v>
      </c>
      <c r="E1191" s="223">
        <v>2894404</v>
      </c>
      <c r="F1191" s="223">
        <v>78188.031000000003</v>
      </c>
      <c r="G1191" s="224">
        <v>27</v>
      </c>
      <c r="H1191" s="222">
        <v>24</v>
      </c>
      <c r="I1191" s="222">
        <v>4</v>
      </c>
      <c r="J1191" s="222">
        <v>1330</v>
      </c>
      <c r="K1191" s="225" t="s">
        <v>406</v>
      </c>
      <c r="L1191" s="222">
        <v>6</v>
      </c>
      <c r="M1191" s="222" t="s">
        <v>195</v>
      </c>
      <c r="N1191" s="90">
        <v>0.92900000000000005</v>
      </c>
      <c r="O1191" s="222" t="s">
        <v>1183</v>
      </c>
      <c r="Q1191" s="208" t="str">
        <f t="shared" si="18"/>
        <v>HYAA (T)Coal ESI</v>
      </c>
      <c r="R1191" s="204" t="s">
        <v>792</v>
      </c>
      <c r="S1191" s="204" t="s">
        <v>347</v>
      </c>
      <c r="T1191" s="205">
        <v>1.0243</v>
      </c>
      <c r="U1191" s="205">
        <v>1.0595000000000001</v>
      </c>
    </row>
    <row r="1192" spans="2:21" ht="12.75" customHeight="1" x14ac:dyDescent="0.3">
      <c r="B1192" s="225" t="s">
        <v>792</v>
      </c>
      <c r="C1192" s="225" t="s">
        <v>1177</v>
      </c>
      <c r="D1192" s="225" t="s">
        <v>393</v>
      </c>
      <c r="E1192" s="227">
        <v>1</v>
      </c>
      <c r="F1192" s="227">
        <v>0</v>
      </c>
      <c r="G1192" s="226">
        <v>27</v>
      </c>
      <c r="H1192" s="225">
        <v>25</v>
      </c>
      <c r="I1192" s="225">
        <v>4</v>
      </c>
      <c r="J1192" s="225">
        <v>1330</v>
      </c>
      <c r="K1192" s="225" t="s">
        <v>406</v>
      </c>
      <c r="L1192" s="225">
        <v>6</v>
      </c>
      <c r="M1192" s="225" t="s">
        <v>195</v>
      </c>
      <c r="N1192" s="234">
        <v>0.92900000000000005</v>
      </c>
      <c r="O1192" s="222" t="s">
        <v>1183</v>
      </c>
      <c r="Q1192" s="208" t="str">
        <f t="shared" si="18"/>
        <v>HYAA (T)Coal other</v>
      </c>
      <c r="R1192" s="204" t="s">
        <v>792</v>
      </c>
      <c r="S1192" s="204" t="s">
        <v>393</v>
      </c>
      <c r="T1192" s="205">
        <v>1.0463</v>
      </c>
      <c r="U1192" s="205">
        <v>1.0738000000000001</v>
      </c>
    </row>
    <row r="1193" spans="2:21" ht="12.75" customHeight="1" x14ac:dyDescent="0.3">
      <c r="B1193" s="222" t="s">
        <v>792</v>
      </c>
      <c r="C1193" s="222" t="s">
        <v>1177</v>
      </c>
      <c r="D1193" s="222" t="s">
        <v>345</v>
      </c>
      <c r="E1193" s="223">
        <v>155241</v>
      </c>
      <c r="F1193" s="223">
        <v>4191.5070000000005</v>
      </c>
      <c r="G1193" s="224">
        <v>27</v>
      </c>
      <c r="H1193" s="222">
        <v>29</v>
      </c>
      <c r="I1193" s="222">
        <v>4</v>
      </c>
      <c r="J1193" s="222">
        <v>1330</v>
      </c>
      <c r="K1193" s="225" t="s">
        <v>406</v>
      </c>
      <c r="L1193" s="222">
        <v>6</v>
      </c>
      <c r="M1193" s="222" t="s">
        <v>195</v>
      </c>
      <c r="N1193" s="90">
        <v>0.92900000000000005</v>
      </c>
      <c r="O1193" s="222" t="s">
        <v>1183</v>
      </c>
      <c r="Q1193" s="208" t="str">
        <f t="shared" si="18"/>
        <v>HYAA (T)Construction Materials</v>
      </c>
      <c r="R1193" s="204" t="s">
        <v>792</v>
      </c>
      <c r="S1193" s="204" t="s">
        <v>345</v>
      </c>
      <c r="T1193" s="205">
        <v>1.0483</v>
      </c>
      <c r="U1193" s="205">
        <v>1.1312</v>
      </c>
    </row>
    <row r="1194" spans="2:21" ht="12.75" customHeight="1" x14ac:dyDescent="0.3">
      <c r="B1194" s="225" t="s">
        <v>792</v>
      </c>
      <c r="C1194" s="225" t="s">
        <v>1177</v>
      </c>
      <c r="D1194" s="225" t="s">
        <v>348</v>
      </c>
      <c r="E1194" s="227">
        <v>720</v>
      </c>
      <c r="F1194" s="227">
        <v>19.440000000000001</v>
      </c>
      <c r="G1194" s="226">
        <v>27</v>
      </c>
      <c r="H1194" s="225">
        <v>18</v>
      </c>
      <c r="I1194" s="225">
        <v>4</v>
      </c>
      <c r="J1194" s="225">
        <v>1330</v>
      </c>
      <c r="K1194" s="225" t="s">
        <v>406</v>
      </c>
      <c r="L1194" s="225">
        <v>6</v>
      </c>
      <c r="M1194" s="225" t="s">
        <v>195</v>
      </c>
      <c r="N1194" s="234">
        <v>0.92900000000000005</v>
      </c>
      <c r="O1194" s="222" t="s">
        <v>1183</v>
      </c>
      <c r="Q1194" s="208" t="str">
        <f t="shared" si="18"/>
        <v>HYAA (T)Industrial Minerals</v>
      </c>
      <c r="R1194" s="204" t="s">
        <v>792</v>
      </c>
      <c r="S1194" s="204" t="s">
        <v>348</v>
      </c>
      <c r="T1194" s="205">
        <v>1.0126999999999999</v>
      </c>
      <c r="U1194" s="205">
        <v>0.97399999999999998</v>
      </c>
    </row>
    <row r="1195" spans="2:21" ht="12.75" customHeight="1" x14ac:dyDescent="0.3">
      <c r="B1195" s="222" t="s">
        <v>792</v>
      </c>
      <c r="C1195" s="222" t="s">
        <v>1177</v>
      </c>
      <c r="D1195" s="222" t="s">
        <v>343</v>
      </c>
      <c r="E1195" s="223">
        <v>748</v>
      </c>
      <c r="F1195" s="223">
        <v>20.196000000000002</v>
      </c>
      <c r="G1195" s="224">
        <v>27</v>
      </c>
      <c r="H1195" s="222">
        <v>25</v>
      </c>
      <c r="I1195" s="222">
        <v>4</v>
      </c>
      <c r="J1195" s="222">
        <v>1330</v>
      </c>
      <c r="K1195" s="225" t="s">
        <v>406</v>
      </c>
      <c r="L1195" s="222">
        <v>6</v>
      </c>
      <c r="M1195" s="222" t="s">
        <v>195</v>
      </c>
      <c r="N1195" s="90">
        <v>0.92900000000000005</v>
      </c>
      <c r="O1195" s="222" t="s">
        <v>1183</v>
      </c>
      <c r="Q1195" s="208" t="str">
        <f t="shared" si="18"/>
        <v>HYAA (T)Other</v>
      </c>
      <c r="R1195" s="204" t="s">
        <v>792</v>
      </c>
      <c r="S1195" s="204" t="s">
        <v>343</v>
      </c>
      <c r="T1195" s="205">
        <v>1.0290999999999999</v>
      </c>
      <c r="U1195" s="205">
        <v>1.0738000000000001</v>
      </c>
    </row>
    <row r="1196" spans="2:21" ht="12.75" customHeight="1" x14ac:dyDescent="0.3">
      <c r="B1196" s="222" t="s">
        <v>792</v>
      </c>
      <c r="C1196" s="222" t="s">
        <v>1177</v>
      </c>
      <c r="D1196" s="222" t="s">
        <v>353</v>
      </c>
      <c r="E1196" s="223">
        <v>1</v>
      </c>
      <c r="F1196" s="223">
        <v>1</v>
      </c>
      <c r="G1196" s="224">
        <v>27</v>
      </c>
      <c r="H1196" s="222">
        <v>25</v>
      </c>
      <c r="I1196" s="222">
        <v>4</v>
      </c>
      <c r="J1196" s="222">
        <v>1330</v>
      </c>
      <c r="K1196" s="225" t="s">
        <v>406</v>
      </c>
      <c r="L1196" s="222">
        <v>6</v>
      </c>
      <c r="M1196" s="222" t="s">
        <v>195</v>
      </c>
      <c r="N1196" s="90">
        <v>0.92900000000000005</v>
      </c>
      <c r="O1196" s="222" t="s">
        <v>1183</v>
      </c>
      <c r="Q1196" s="208" t="str">
        <f t="shared" si="18"/>
        <v>HYAA (T)Steel</v>
      </c>
      <c r="R1196" s="204" t="s">
        <v>792</v>
      </c>
      <c r="S1196" s="204" t="s">
        <v>353</v>
      </c>
      <c r="T1196" s="205">
        <v>1.0289999999999999</v>
      </c>
      <c r="U1196" s="205">
        <v>1.0738000000000001</v>
      </c>
    </row>
    <row r="1197" spans="2:21" ht="12.75" customHeight="1" x14ac:dyDescent="0.3">
      <c r="B1197" s="225" t="s">
        <v>810</v>
      </c>
      <c r="C1197" s="225" t="s">
        <v>26</v>
      </c>
      <c r="D1197" s="225" t="s">
        <v>347</v>
      </c>
      <c r="E1197" s="227">
        <v>1</v>
      </c>
      <c r="F1197" s="227">
        <v>0</v>
      </c>
      <c r="G1197" s="226">
        <v>99.77</v>
      </c>
      <c r="H1197" s="225">
        <v>24</v>
      </c>
      <c r="I1197" s="225">
        <v>4</v>
      </c>
      <c r="J1197" s="225">
        <v>1330</v>
      </c>
      <c r="K1197" s="225" t="s">
        <v>407</v>
      </c>
      <c r="L1197" s="225">
        <v>6</v>
      </c>
      <c r="M1197" s="225" t="s">
        <v>197</v>
      </c>
      <c r="N1197" s="234" t="s">
        <v>197</v>
      </c>
      <c r="O1197" s="225"/>
      <c r="Q1197" s="208" t="str">
        <f t="shared" si="18"/>
        <v>HYAB (L)Coal ESI</v>
      </c>
      <c r="R1197" s="204" t="s">
        <v>810</v>
      </c>
      <c r="S1197" s="204" t="s">
        <v>347</v>
      </c>
      <c r="T1197" s="205">
        <v>2.794</v>
      </c>
      <c r="U1197" s="205">
        <v>4.8470000000000004</v>
      </c>
    </row>
    <row r="1198" spans="2:21" ht="12.75" customHeight="1" x14ac:dyDescent="0.3">
      <c r="B1198" s="225" t="s">
        <v>810</v>
      </c>
      <c r="C1198" s="225" t="s">
        <v>26</v>
      </c>
      <c r="D1198" s="225" t="s">
        <v>393</v>
      </c>
      <c r="E1198" s="227">
        <v>1</v>
      </c>
      <c r="F1198" s="227">
        <v>1</v>
      </c>
      <c r="G1198" s="226">
        <v>99.77</v>
      </c>
      <c r="H1198" s="225">
        <v>25</v>
      </c>
      <c r="I1198" s="225">
        <v>4</v>
      </c>
      <c r="J1198" s="225">
        <v>1330</v>
      </c>
      <c r="K1198" s="225" t="s">
        <v>407</v>
      </c>
      <c r="L1198" s="225">
        <v>6</v>
      </c>
      <c r="M1198" s="225" t="s">
        <v>197</v>
      </c>
      <c r="N1198" s="234" t="s">
        <v>197</v>
      </c>
      <c r="O1198" s="225"/>
      <c r="Q1198" s="208" t="str">
        <f t="shared" si="18"/>
        <v>HYAB (L)Coal other</v>
      </c>
      <c r="R1198" s="204" t="s">
        <v>810</v>
      </c>
      <c r="S1198" s="204" t="s">
        <v>393</v>
      </c>
      <c r="T1198" s="205">
        <v>2.9007999999999998</v>
      </c>
      <c r="U1198" s="205">
        <v>4.8932000000000002</v>
      </c>
    </row>
    <row r="1199" spans="2:21" ht="12.75" customHeight="1" x14ac:dyDescent="0.3">
      <c r="B1199" s="225" t="s">
        <v>810</v>
      </c>
      <c r="C1199" s="225" t="s">
        <v>26</v>
      </c>
      <c r="D1199" s="225" t="s">
        <v>345</v>
      </c>
      <c r="E1199" s="227">
        <v>338602</v>
      </c>
      <c r="F1199" s="227">
        <v>33236.411999999997</v>
      </c>
      <c r="G1199" s="226">
        <v>99.77</v>
      </c>
      <c r="H1199" s="225">
        <v>29</v>
      </c>
      <c r="I1199" s="225">
        <v>4</v>
      </c>
      <c r="J1199" s="225">
        <v>1330</v>
      </c>
      <c r="K1199" s="225" t="s">
        <v>407</v>
      </c>
      <c r="L1199" s="225">
        <v>6</v>
      </c>
      <c r="M1199" s="225" t="s">
        <v>197</v>
      </c>
      <c r="N1199" s="234" t="s">
        <v>197</v>
      </c>
      <c r="O1199" s="225"/>
      <c r="Q1199" s="208" t="str">
        <f t="shared" si="18"/>
        <v>HYAB (L)Construction Materials</v>
      </c>
      <c r="R1199" s="204" t="s">
        <v>810</v>
      </c>
      <c r="S1199" s="204" t="s">
        <v>345</v>
      </c>
      <c r="T1199" s="205">
        <v>2.9561000000000002</v>
      </c>
      <c r="U1199" s="205">
        <v>5.0865</v>
      </c>
    </row>
    <row r="1200" spans="2:21" ht="12.75" customHeight="1" x14ac:dyDescent="0.3">
      <c r="B1200" s="225" t="s">
        <v>810</v>
      </c>
      <c r="C1200" s="225" t="s">
        <v>26</v>
      </c>
      <c r="D1200" s="225" t="s">
        <v>371</v>
      </c>
      <c r="E1200" s="227">
        <v>1</v>
      </c>
      <c r="F1200" s="227">
        <v>1</v>
      </c>
      <c r="G1200" s="226">
        <v>99.77</v>
      </c>
      <c r="H1200" s="225">
        <v>24</v>
      </c>
      <c r="I1200" s="225">
        <v>4</v>
      </c>
      <c r="J1200" s="225">
        <v>1330</v>
      </c>
      <c r="K1200" s="225" t="s">
        <v>407</v>
      </c>
      <c r="L1200" s="225">
        <v>6</v>
      </c>
      <c r="M1200" s="225" t="s">
        <v>197</v>
      </c>
      <c r="N1200" s="234" t="s">
        <v>197</v>
      </c>
      <c r="O1200" s="225"/>
      <c r="Q1200" s="208" t="str">
        <f t="shared" si="18"/>
        <v>HYAB (L)Domestic Waste</v>
      </c>
      <c r="R1200" s="204" t="s">
        <v>810</v>
      </c>
      <c r="S1200" s="204" t="s">
        <v>371</v>
      </c>
      <c r="T1200" s="205">
        <v>3.0451999999999999</v>
      </c>
      <c r="U1200" s="205">
        <v>4.8470000000000004</v>
      </c>
    </row>
    <row r="1201" spans="2:21" ht="12.75" customHeight="1" x14ac:dyDescent="0.3">
      <c r="B1201" s="225" t="s">
        <v>810</v>
      </c>
      <c r="C1201" s="225" t="s">
        <v>26</v>
      </c>
      <c r="D1201" s="225" t="s">
        <v>348</v>
      </c>
      <c r="E1201" s="227">
        <v>1</v>
      </c>
      <c r="F1201" s="227">
        <v>1</v>
      </c>
      <c r="G1201" s="226">
        <v>99.77</v>
      </c>
      <c r="H1201" s="225">
        <v>18</v>
      </c>
      <c r="I1201" s="225">
        <v>4</v>
      </c>
      <c r="J1201" s="225">
        <v>1330</v>
      </c>
      <c r="K1201" s="225" t="s">
        <v>407</v>
      </c>
      <c r="L1201" s="225">
        <v>6</v>
      </c>
      <c r="M1201" s="225" t="s">
        <v>197</v>
      </c>
      <c r="N1201" s="234" t="s">
        <v>197</v>
      </c>
      <c r="O1201" s="225"/>
      <c r="Q1201" s="208" t="str">
        <f t="shared" si="18"/>
        <v>HYAB (L)Industrial Minerals</v>
      </c>
      <c r="R1201" s="204" t="s">
        <v>810</v>
      </c>
      <c r="S1201" s="204" t="s">
        <v>348</v>
      </c>
      <c r="T1201" s="205">
        <v>2.8138000000000001</v>
      </c>
      <c r="U1201" s="205">
        <v>4.5900999999999996</v>
      </c>
    </row>
    <row r="1202" spans="2:21" ht="12.75" customHeight="1" x14ac:dyDescent="0.3">
      <c r="B1202" s="225" t="s">
        <v>812</v>
      </c>
      <c r="C1202" s="225" t="s">
        <v>1177</v>
      </c>
      <c r="D1202" s="225" t="s">
        <v>347</v>
      </c>
      <c r="E1202" s="227">
        <v>3760</v>
      </c>
      <c r="F1202" s="227">
        <v>90.24</v>
      </c>
      <c r="G1202" s="226">
        <v>24</v>
      </c>
      <c r="H1202" s="225">
        <v>24</v>
      </c>
      <c r="I1202" s="225">
        <v>4</v>
      </c>
      <c r="J1202" s="225">
        <v>1330</v>
      </c>
      <c r="K1202" s="225" t="s">
        <v>406</v>
      </c>
      <c r="L1202" s="225">
        <v>6</v>
      </c>
      <c r="M1202" s="225" t="s">
        <v>197</v>
      </c>
      <c r="N1202" s="234" t="s">
        <v>197</v>
      </c>
      <c r="O1202" s="225"/>
      <c r="Q1202" s="208" t="str">
        <f t="shared" si="18"/>
        <v>HYAB (T)Coal ESI</v>
      </c>
      <c r="R1202" s="204" t="s">
        <v>812</v>
      </c>
      <c r="S1202" s="204" t="s">
        <v>347</v>
      </c>
      <c r="T1202" s="205">
        <v>1.0002</v>
      </c>
      <c r="U1202" s="205">
        <v>1.0111000000000001</v>
      </c>
    </row>
    <row r="1203" spans="2:21" ht="12.75" customHeight="1" x14ac:dyDescent="0.3">
      <c r="B1203" s="225" t="s">
        <v>812</v>
      </c>
      <c r="C1203" s="225" t="s">
        <v>1177</v>
      </c>
      <c r="D1203" s="225" t="s">
        <v>393</v>
      </c>
      <c r="E1203" s="227">
        <v>1</v>
      </c>
      <c r="F1203" s="227">
        <v>1</v>
      </c>
      <c r="G1203" s="226">
        <v>24</v>
      </c>
      <c r="H1203" s="225">
        <v>25</v>
      </c>
      <c r="I1203" s="225">
        <v>4</v>
      </c>
      <c r="J1203" s="225">
        <v>1330</v>
      </c>
      <c r="K1203" s="225" t="s">
        <v>406</v>
      </c>
      <c r="L1203" s="225">
        <v>6</v>
      </c>
      <c r="M1203" s="225" t="s">
        <v>197</v>
      </c>
      <c r="N1203" s="234" t="s">
        <v>197</v>
      </c>
      <c r="O1203" s="225"/>
      <c r="Q1203" s="208" t="str">
        <f t="shared" si="18"/>
        <v>HYAB (T)Coal other</v>
      </c>
      <c r="R1203" s="204" t="s">
        <v>812</v>
      </c>
      <c r="S1203" s="204" t="s">
        <v>393</v>
      </c>
      <c r="T1203" s="205">
        <v>1.0053000000000001</v>
      </c>
      <c r="U1203" s="205">
        <v>1.0264</v>
      </c>
    </row>
    <row r="1204" spans="2:21" ht="12.75" customHeight="1" x14ac:dyDescent="0.3">
      <c r="B1204" s="225" t="s">
        <v>812</v>
      </c>
      <c r="C1204" s="225" t="s">
        <v>1177</v>
      </c>
      <c r="D1204" s="225" t="s">
        <v>345</v>
      </c>
      <c r="E1204" s="227">
        <v>373722</v>
      </c>
      <c r="F1204" s="227">
        <v>8969.3280000000013</v>
      </c>
      <c r="G1204" s="226">
        <v>24</v>
      </c>
      <c r="H1204" s="225">
        <v>29</v>
      </c>
      <c r="I1204" s="225">
        <v>4</v>
      </c>
      <c r="J1204" s="225">
        <v>1330</v>
      </c>
      <c r="K1204" s="225" t="s">
        <v>406</v>
      </c>
      <c r="L1204" s="225">
        <v>6</v>
      </c>
      <c r="M1204" s="225" t="s">
        <v>197</v>
      </c>
      <c r="N1204" s="234" t="s">
        <v>197</v>
      </c>
      <c r="O1204" s="225"/>
      <c r="Q1204" s="208" t="str">
        <f t="shared" si="18"/>
        <v>HYAB (T)Construction Materials</v>
      </c>
      <c r="R1204" s="204" t="s">
        <v>812</v>
      </c>
      <c r="S1204" s="204" t="s">
        <v>345</v>
      </c>
      <c r="T1204" s="205">
        <v>1.026</v>
      </c>
      <c r="U1204" s="205">
        <v>1.0873999999999999</v>
      </c>
    </row>
    <row r="1205" spans="2:21" ht="12.75" customHeight="1" x14ac:dyDescent="0.3">
      <c r="B1205" s="225" t="s">
        <v>812</v>
      </c>
      <c r="C1205" s="225" t="s">
        <v>1177</v>
      </c>
      <c r="D1205" s="225" t="s">
        <v>371</v>
      </c>
      <c r="E1205" s="227">
        <v>1</v>
      </c>
      <c r="F1205" s="227">
        <v>1</v>
      </c>
      <c r="G1205" s="226">
        <v>24</v>
      </c>
      <c r="H1205" s="225">
        <v>24</v>
      </c>
      <c r="I1205" s="225">
        <v>4</v>
      </c>
      <c r="J1205" s="225">
        <v>1330</v>
      </c>
      <c r="K1205" s="225" t="s">
        <v>406</v>
      </c>
      <c r="L1205" s="225">
        <v>6</v>
      </c>
      <c r="M1205" s="225" t="s">
        <v>197</v>
      </c>
      <c r="N1205" s="234" t="s">
        <v>197</v>
      </c>
      <c r="O1205" s="225"/>
      <c r="Q1205" s="208" t="str">
        <f t="shared" si="18"/>
        <v>HYAB (T)Domestic Waste</v>
      </c>
      <c r="R1205" s="204" t="s">
        <v>812</v>
      </c>
      <c r="S1205" s="204" t="s">
        <v>371</v>
      </c>
      <c r="T1205" s="205">
        <v>1.0641</v>
      </c>
      <c r="U1205" s="205">
        <v>1.0111000000000001</v>
      </c>
    </row>
    <row r="1206" spans="2:21" ht="12.75" customHeight="1" x14ac:dyDescent="0.3">
      <c r="B1206" s="225" t="s">
        <v>812</v>
      </c>
      <c r="C1206" s="225" t="s">
        <v>1177</v>
      </c>
      <c r="D1206" s="225" t="s">
        <v>348</v>
      </c>
      <c r="E1206" s="227">
        <v>1</v>
      </c>
      <c r="F1206" s="227">
        <v>1</v>
      </c>
      <c r="G1206" s="226">
        <v>24</v>
      </c>
      <c r="H1206" s="225">
        <v>18</v>
      </c>
      <c r="I1206" s="225">
        <v>4</v>
      </c>
      <c r="J1206" s="225">
        <v>1330</v>
      </c>
      <c r="K1206" s="225" t="s">
        <v>406</v>
      </c>
      <c r="L1206" s="225">
        <v>6</v>
      </c>
      <c r="M1206" s="225" t="s">
        <v>197</v>
      </c>
      <c r="N1206" s="234" t="s">
        <v>197</v>
      </c>
      <c r="O1206" s="225"/>
      <c r="Q1206" s="208" t="str">
        <f t="shared" si="18"/>
        <v>HYAB (T)Industrial Minerals</v>
      </c>
      <c r="R1206" s="204" t="s">
        <v>812</v>
      </c>
      <c r="S1206" s="204" t="s">
        <v>348</v>
      </c>
      <c r="T1206" s="205">
        <v>0.96940000000000004</v>
      </c>
      <c r="U1206" s="205">
        <v>0.92</v>
      </c>
    </row>
    <row r="1207" spans="2:21" ht="12.75" customHeight="1" x14ac:dyDescent="0.3">
      <c r="B1207" s="222" t="s">
        <v>794</v>
      </c>
      <c r="C1207" s="222" t="s">
        <v>26</v>
      </c>
      <c r="D1207" s="222" t="s">
        <v>350</v>
      </c>
      <c r="E1207" s="223">
        <v>1</v>
      </c>
      <c r="F1207" s="223">
        <v>1</v>
      </c>
      <c r="G1207" s="224">
        <v>90</v>
      </c>
      <c r="H1207" s="222">
        <v>16</v>
      </c>
      <c r="I1207" s="222">
        <v>4</v>
      </c>
      <c r="J1207" s="222">
        <v>1344</v>
      </c>
      <c r="K1207" s="222" t="s">
        <v>103</v>
      </c>
      <c r="L1207" s="222">
        <v>5</v>
      </c>
      <c r="M1207" s="222" t="s">
        <v>195</v>
      </c>
      <c r="N1207" s="90">
        <v>0.89300000000000002</v>
      </c>
      <c r="O1207" s="222"/>
      <c r="Q1207" s="208" t="str">
        <f t="shared" si="18"/>
        <v>ICAD (L)Chemicals</v>
      </c>
      <c r="R1207" s="204" t="s">
        <v>794</v>
      </c>
      <c r="S1207" s="204" t="s">
        <v>350</v>
      </c>
      <c r="T1207" s="205">
        <v>2.4432999999999998</v>
      </c>
      <c r="U1207" s="205">
        <v>3.5663999999999998</v>
      </c>
    </row>
    <row r="1208" spans="2:21" ht="12.75" customHeight="1" x14ac:dyDescent="0.3">
      <c r="B1208" s="222" t="s">
        <v>794</v>
      </c>
      <c r="C1208" s="222" t="s">
        <v>26</v>
      </c>
      <c r="D1208" s="222" t="s">
        <v>356</v>
      </c>
      <c r="E1208" s="223">
        <v>76672</v>
      </c>
      <c r="F1208" s="223">
        <v>6822.509</v>
      </c>
      <c r="G1208" s="224">
        <v>74.606870534368056</v>
      </c>
      <c r="H1208" s="222">
        <v>27</v>
      </c>
      <c r="I1208" s="222">
        <v>4</v>
      </c>
      <c r="J1208" s="222">
        <v>1344</v>
      </c>
      <c r="K1208" s="222" t="s">
        <v>103</v>
      </c>
      <c r="L1208" s="222">
        <v>5</v>
      </c>
      <c r="M1208" s="222" t="s">
        <v>195</v>
      </c>
      <c r="N1208" s="90">
        <v>0.89300000000000002</v>
      </c>
      <c r="O1208" s="222"/>
      <c r="Q1208" s="208" t="str">
        <f t="shared" si="18"/>
        <v>ICAD (L)Enterprise</v>
      </c>
      <c r="R1208" s="204" t="s">
        <v>794</v>
      </c>
      <c r="S1208" s="204" t="s">
        <v>356</v>
      </c>
      <c r="T1208" s="205">
        <v>2.2938000000000001</v>
      </c>
      <c r="U1208" s="205">
        <v>2.7541000000000002</v>
      </c>
    </row>
    <row r="1209" spans="2:21" ht="12.75" customHeight="1" x14ac:dyDescent="0.3">
      <c r="B1209" s="222" t="s">
        <v>794</v>
      </c>
      <c r="C1209" s="222" t="s">
        <v>26</v>
      </c>
      <c r="D1209" s="222" t="s">
        <v>372</v>
      </c>
      <c r="E1209" s="223">
        <v>206893</v>
      </c>
      <c r="F1209" s="223">
        <v>18192.893</v>
      </c>
      <c r="G1209" s="224">
        <v>87.461123343068962</v>
      </c>
      <c r="H1209" s="222">
        <v>31</v>
      </c>
      <c r="I1209" s="222">
        <v>4</v>
      </c>
      <c r="J1209" s="222">
        <v>1344</v>
      </c>
      <c r="K1209" s="222" t="s">
        <v>103</v>
      </c>
      <c r="L1209" s="222">
        <v>5</v>
      </c>
      <c r="M1209" s="222" t="s">
        <v>195</v>
      </c>
      <c r="N1209" s="90">
        <v>0.89300000000000002</v>
      </c>
      <c r="O1209" s="222"/>
      <c r="Q1209" s="208" t="str">
        <f t="shared" si="18"/>
        <v>ICAD (L)European Conventional</v>
      </c>
      <c r="R1209" s="204" t="s">
        <v>794</v>
      </c>
      <c r="S1209" s="204" t="s">
        <v>372</v>
      </c>
      <c r="T1209" s="205">
        <v>2.6160000000000001</v>
      </c>
      <c r="U1209" s="205">
        <v>3.8426999999999998</v>
      </c>
    </row>
    <row r="1210" spans="2:21" ht="12.75" customHeight="1" x14ac:dyDescent="0.3">
      <c r="B1210" s="222" t="s">
        <v>794</v>
      </c>
      <c r="C1210" s="222" t="s">
        <v>26</v>
      </c>
      <c r="D1210" s="222" t="s">
        <v>343</v>
      </c>
      <c r="E1210" s="223">
        <v>1</v>
      </c>
      <c r="F1210" s="223">
        <v>1</v>
      </c>
      <c r="G1210" s="224">
        <v>50.984979883772915</v>
      </c>
      <c r="H1210" s="222">
        <v>25</v>
      </c>
      <c r="I1210" s="222">
        <v>4</v>
      </c>
      <c r="J1210" s="222">
        <v>1344</v>
      </c>
      <c r="K1210" s="222" t="s">
        <v>103</v>
      </c>
      <c r="L1210" s="222">
        <v>5</v>
      </c>
      <c r="M1210" s="222" t="s">
        <v>195</v>
      </c>
      <c r="N1210" s="90">
        <v>0.89300000000000002</v>
      </c>
      <c r="O1210" s="222"/>
      <c r="Q1210" s="208" t="str">
        <f t="shared" si="18"/>
        <v>ICAD (L)Other</v>
      </c>
      <c r="R1210" s="204" t="s">
        <v>794</v>
      </c>
      <c r="S1210" s="204" t="s">
        <v>343</v>
      </c>
      <c r="T1210" s="205">
        <v>1.8542000000000001</v>
      </c>
      <c r="U1210" s="205">
        <v>1.6991000000000001</v>
      </c>
    </row>
    <row r="1211" spans="2:21" ht="12.75" customHeight="1" x14ac:dyDescent="0.3">
      <c r="B1211" s="222" t="s">
        <v>796</v>
      </c>
      <c r="C1211" s="222" t="s">
        <v>1177</v>
      </c>
      <c r="D1211" s="222" t="s">
        <v>345</v>
      </c>
      <c r="E1211" s="223">
        <v>1</v>
      </c>
      <c r="F1211" s="223">
        <v>1</v>
      </c>
      <c r="G1211" s="224">
        <v>21</v>
      </c>
      <c r="H1211" s="222">
        <v>29</v>
      </c>
      <c r="I1211" s="222">
        <v>4</v>
      </c>
      <c r="J1211" s="222">
        <v>1344</v>
      </c>
      <c r="K1211" s="222" t="s">
        <v>104</v>
      </c>
      <c r="L1211" s="222">
        <v>5</v>
      </c>
      <c r="M1211" s="222" t="s">
        <v>195</v>
      </c>
      <c r="N1211" s="90">
        <v>0.85599999999999998</v>
      </c>
      <c r="O1211" s="222"/>
      <c r="Q1211" s="208" t="str">
        <f t="shared" si="18"/>
        <v>ICAD (T)Construction Materials</v>
      </c>
      <c r="R1211" s="204" t="s">
        <v>796</v>
      </c>
      <c r="S1211" s="204" t="s">
        <v>345</v>
      </c>
      <c r="T1211" s="205">
        <v>1.0607</v>
      </c>
      <c r="U1211" s="205">
        <v>1.1166</v>
      </c>
    </row>
    <row r="1212" spans="2:21" ht="12.75" customHeight="1" x14ac:dyDescent="0.3">
      <c r="B1212" s="222" t="s">
        <v>796</v>
      </c>
      <c r="C1212" s="222" t="s">
        <v>1177</v>
      </c>
      <c r="D1212" s="222" t="s">
        <v>356</v>
      </c>
      <c r="E1212" s="223">
        <v>216885</v>
      </c>
      <c r="F1212" s="223">
        <v>4554.585</v>
      </c>
      <c r="G1212" s="224">
        <v>21</v>
      </c>
      <c r="H1212" s="222">
        <v>27</v>
      </c>
      <c r="I1212" s="222">
        <v>4</v>
      </c>
      <c r="J1212" s="222">
        <v>1344</v>
      </c>
      <c r="K1212" s="222" t="s">
        <v>104</v>
      </c>
      <c r="L1212" s="222">
        <v>5</v>
      </c>
      <c r="M1212" s="222" t="s">
        <v>195</v>
      </c>
      <c r="N1212" s="90">
        <v>0.85599999999999998</v>
      </c>
      <c r="O1212" s="222"/>
      <c r="Q1212" s="208" t="str">
        <f t="shared" si="18"/>
        <v>ICAD (T)Enterprise</v>
      </c>
      <c r="R1212" s="204" t="s">
        <v>796</v>
      </c>
      <c r="S1212" s="204" t="s">
        <v>356</v>
      </c>
      <c r="T1212" s="205">
        <v>1.1200000000000001</v>
      </c>
      <c r="U1212" s="205">
        <v>1.0831999999999999</v>
      </c>
    </row>
    <row r="1213" spans="2:21" ht="12.75" customHeight="1" x14ac:dyDescent="0.3">
      <c r="B1213" s="222" t="s">
        <v>796</v>
      </c>
      <c r="C1213" s="222" t="s">
        <v>1177</v>
      </c>
      <c r="D1213" s="222" t="s">
        <v>372</v>
      </c>
      <c r="E1213" s="223">
        <v>73794</v>
      </c>
      <c r="F1213" s="223">
        <v>1549.674</v>
      </c>
      <c r="G1213" s="224">
        <v>21</v>
      </c>
      <c r="H1213" s="222">
        <v>31</v>
      </c>
      <c r="I1213" s="222">
        <v>4</v>
      </c>
      <c r="J1213" s="222">
        <v>1344</v>
      </c>
      <c r="K1213" s="222" t="s">
        <v>104</v>
      </c>
      <c r="L1213" s="222">
        <v>5</v>
      </c>
      <c r="M1213" s="222" t="s">
        <v>195</v>
      </c>
      <c r="N1213" s="90">
        <v>0.85599999999999998</v>
      </c>
      <c r="O1213" s="222"/>
      <c r="Q1213" s="208" t="str">
        <f t="shared" si="18"/>
        <v>ICAD (T)European Conventional</v>
      </c>
      <c r="R1213" s="204" t="s">
        <v>796</v>
      </c>
      <c r="S1213" s="204" t="s">
        <v>372</v>
      </c>
      <c r="T1213" s="205">
        <v>1.1426000000000001</v>
      </c>
      <c r="U1213" s="205">
        <v>1.1499999999999999</v>
      </c>
    </row>
    <row r="1214" spans="2:21" ht="12.75" customHeight="1" x14ac:dyDescent="0.3">
      <c r="B1214" s="222" t="s">
        <v>796</v>
      </c>
      <c r="C1214" s="222" t="s">
        <v>1177</v>
      </c>
      <c r="D1214" s="222" t="s">
        <v>343</v>
      </c>
      <c r="E1214" s="223">
        <v>11272</v>
      </c>
      <c r="F1214" s="223">
        <v>236.71200000000002</v>
      </c>
      <c r="G1214" s="224">
        <v>21</v>
      </c>
      <c r="H1214" s="222">
        <v>25</v>
      </c>
      <c r="I1214" s="222">
        <v>4</v>
      </c>
      <c r="J1214" s="222">
        <v>1344</v>
      </c>
      <c r="K1214" s="222" t="s">
        <v>104</v>
      </c>
      <c r="L1214" s="222">
        <v>5</v>
      </c>
      <c r="M1214" s="222" t="s">
        <v>195</v>
      </c>
      <c r="N1214" s="90">
        <v>0.85599999999999998</v>
      </c>
      <c r="O1214" s="222"/>
      <c r="Q1214" s="208" t="str">
        <f t="shared" si="18"/>
        <v>ICAD (T)Other</v>
      </c>
      <c r="R1214" s="204" t="s">
        <v>796</v>
      </c>
      <c r="S1214" s="204" t="s">
        <v>343</v>
      </c>
      <c r="T1214" s="205">
        <v>1.0419</v>
      </c>
      <c r="U1214" s="205">
        <v>1.0499000000000001</v>
      </c>
    </row>
    <row r="1215" spans="2:21" ht="12.75" customHeight="1" x14ac:dyDescent="0.3">
      <c r="B1215" s="222" t="s">
        <v>800</v>
      </c>
      <c r="C1215" s="222" t="s">
        <v>26</v>
      </c>
      <c r="D1215" s="222" t="s">
        <v>343</v>
      </c>
      <c r="E1215" s="223">
        <v>1</v>
      </c>
      <c r="F1215" s="223">
        <v>1</v>
      </c>
      <c r="G1215" s="224">
        <v>28</v>
      </c>
      <c r="H1215" s="222">
        <v>25</v>
      </c>
      <c r="I1215" s="222">
        <v>4</v>
      </c>
      <c r="J1215" s="222">
        <v>1332</v>
      </c>
      <c r="K1215" s="222" t="s">
        <v>103</v>
      </c>
      <c r="L1215" s="222">
        <v>6</v>
      </c>
      <c r="M1215" s="222" t="s">
        <v>195</v>
      </c>
      <c r="N1215" s="90">
        <v>0.89300000000000002</v>
      </c>
      <c r="O1215" s="222"/>
      <c r="Q1215" s="208" t="str">
        <f t="shared" si="18"/>
        <v>ICAG (L)Other</v>
      </c>
      <c r="R1215" s="204" t="s">
        <v>800</v>
      </c>
      <c r="S1215" s="204" t="s">
        <v>343</v>
      </c>
      <c r="T1215" s="205">
        <v>1.2025999999999999</v>
      </c>
      <c r="U1215" s="205">
        <v>1.3673</v>
      </c>
    </row>
    <row r="1216" spans="2:21" ht="12.75" customHeight="1" x14ac:dyDescent="0.3">
      <c r="B1216" s="222" t="s">
        <v>800</v>
      </c>
      <c r="C1216" s="222" t="s">
        <v>26</v>
      </c>
      <c r="D1216" s="222" t="s">
        <v>359</v>
      </c>
      <c r="E1216" s="223">
        <v>425720</v>
      </c>
      <c r="F1216" s="223">
        <v>26954.512999999999</v>
      </c>
      <c r="G1216" s="224">
        <v>63.341993904370256</v>
      </c>
      <c r="H1216" s="222">
        <v>23</v>
      </c>
      <c r="I1216" s="222">
        <v>4</v>
      </c>
      <c r="J1216" s="222">
        <v>1332</v>
      </c>
      <c r="K1216" s="222" t="s">
        <v>103</v>
      </c>
      <c r="L1216" s="222">
        <v>6</v>
      </c>
      <c r="M1216" s="222" t="s">
        <v>195</v>
      </c>
      <c r="N1216" s="90">
        <v>0.89300000000000002</v>
      </c>
      <c r="O1216" s="222"/>
      <c r="Q1216" s="208" t="str">
        <f t="shared" si="18"/>
        <v>ICAG (L)Petroleum</v>
      </c>
      <c r="R1216" s="204" t="s">
        <v>800</v>
      </c>
      <c r="S1216" s="204" t="s">
        <v>359</v>
      </c>
      <c r="T1216" s="205">
        <v>1.4410000000000001</v>
      </c>
      <c r="U1216" s="205">
        <v>2.0992000000000002</v>
      </c>
    </row>
    <row r="1217" spans="2:21" ht="12.75" customHeight="1" x14ac:dyDescent="0.3">
      <c r="B1217" s="222" t="s">
        <v>798</v>
      </c>
      <c r="C1217" s="222" t="s">
        <v>1177</v>
      </c>
      <c r="D1217" s="222" t="s">
        <v>356</v>
      </c>
      <c r="E1217" s="223">
        <v>1</v>
      </c>
      <c r="F1217" s="223">
        <v>1</v>
      </c>
      <c r="G1217" s="224">
        <v>28</v>
      </c>
      <c r="H1217" s="222">
        <v>27</v>
      </c>
      <c r="I1217" s="222">
        <v>4</v>
      </c>
      <c r="J1217" s="222">
        <v>1332</v>
      </c>
      <c r="K1217" s="222" t="s">
        <v>104</v>
      </c>
      <c r="L1217" s="222">
        <v>6</v>
      </c>
      <c r="M1217" s="222" t="s">
        <v>195</v>
      </c>
      <c r="N1217" s="90">
        <v>0.85599999999999998</v>
      </c>
      <c r="O1217" s="222"/>
      <c r="Q1217" s="208" t="str">
        <f t="shared" si="18"/>
        <v>ICAG (T)Enterprise</v>
      </c>
      <c r="R1217" s="204" t="s">
        <v>798</v>
      </c>
      <c r="S1217" s="204" t="s">
        <v>356</v>
      </c>
      <c r="T1217" s="205">
        <v>1.0936999999999999</v>
      </c>
      <c r="U1217" s="205">
        <v>1.095</v>
      </c>
    </row>
    <row r="1218" spans="2:21" ht="12.75" customHeight="1" x14ac:dyDescent="0.3">
      <c r="B1218" s="222" t="s">
        <v>798</v>
      </c>
      <c r="C1218" s="222" t="s">
        <v>1177</v>
      </c>
      <c r="D1218" s="222" t="s">
        <v>359</v>
      </c>
      <c r="E1218" s="223">
        <v>5</v>
      </c>
      <c r="F1218" s="223">
        <v>0.14000000000000001</v>
      </c>
      <c r="G1218" s="224">
        <v>28</v>
      </c>
      <c r="H1218" s="222">
        <v>23</v>
      </c>
      <c r="I1218" s="222">
        <v>4</v>
      </c>
      <c r="J1218" s="222">
        <v>1332</v>
      </c>
      <c r="K1218" s="222" t="s">
        <v>104</v>
      </c>
      <c r="L1218" s="222">
        <v>6</v>
      </c>
      <c r="M1218" s="222" t="s">
        <v>195</v>
      </c>
      <c r="N1218" s="90">
        <v>0.85599999999999998</v>
      </c>
      <c r="O1218" s="222"/>
      <c r="Q1218" s="208" t="str">
        <f t="shared" si="18"/>
        <v>ICAG (T)Petroleum</v>
      </c>
      <c r="R1218" s="204" t="s">
        <v>798</v>
      </c>
      <c r="S1218" s="204" t="s">
        <v>359</v>
      </c>
      <c r="T1218" s="205">
        <v>1.0067999999999999</v>
      </c>
      <c r="U1218" s="205">
        <v>1.0432999999999999</v>
      </c>
    </row>
    <row r="1219" spans="2:21" ht="12.75" customHeight="1" x14ac:dyDescent="0.3">
      <c r="B1219" s="222" t="s">
        <v>801</v>
      </c>
      <c r="C1219" s="222" t="s">
        <v>26</v>
      </c>
      <c r="D1219" s="222" t="s">
        <v>356</v>
      </c>
      <c r="E1219" s="223">
        <v>1</v>
      </c>
      <c r="F1219" s="223">
        <v>1</v>
      </c>
      <c r="G1219" s="224">
        <v>68</v>
      </c>
      <c r="H1219" s="222">
        <v>27</v>
      </c>
      <c r="I1219" s="222">
        <v>4</v>
      </c>
      <c r="J1219" s="222">
        <v>1332</v>
      </c>
      <c r="K1219" s="222" t="s">
        <v>103</v>
      </c>
      <c r="L1219" s="222">
        <v>5</v>
      </c>
      <c r="M1219" s="222" t="s">
        <v>195</v>
      </c>
      <c r="N1219" s="90">
        <v>0.89300000000000002</v>
      </c>
      <c r="O1219" s="222"/>
      <c r="Q1219" s="208" t="str">
        <f t="shared" si="18"/>
        <v>ICAH (L)Enterprise</v>
      </c>
      <c r="R1219" s="204" t="s">
        <v>801</v>
      </c>
      <c r="S1219" s="204" t="s">
        <v>356</v>
      </c>
      <c r="T1219" s="205">
        <v>1.7930999999999999</v>
      </c>
      <c r="U1219" s="205">
        <v>2.3847999999999998</v>
      </c>
    </row>
    <row r="1220" spans="2:21" ht="12.75" customHeight="1" x14ac:dyDescent="0.3">
      <c r="B1220" s="222" t="s">
        <v>801</v>
      </c>
      <c r="C1220" s="222" t="s">
        <v>26</v>
      </c>
      <c r="D1220" s="222" t="s">
        <v>372</v>
      </c>
      <c r="E1220" s="223">
        <v>1</v>
      </c>
      <c r="F1220" s="223">
        <v>1</v>
      </c>
      <c r="G1220" s="224">
        <v>68</v>
      </c>
      <c r="H1220" s="222">
        <v>31</v>
      </c>
      <c r="I1220" s="222">
        <v>4</v>
      </c>
      <c r="J1220" s="222">
        <v>1332</v>
      </c>
      <c r="K1220" s="222" t="s">
        <v>103</v>
      </c>
      <c r="L1220" s="222">
        <v>5</v>
      </c>
      <c r="M1220" s="222" t="s">
        <v>195</v>
      </c>
      <c r="N1220" s="90">
        <v>0.89300000000000002</v>
      </c>
      <c r="O1220" s="222"/>
      <c r="Q1220" s="208" t="str">
        <f t="shared" si="18"/>
        <v>ICAH (L)European Conventional</v>
      </c>
      <c r="R1220" s="204" t="s">
        <v>801</v>
      </c>
      <c r="S1220" s="204" t="s">
        <v>372</v>
      </c>
      <c r="T1220" s="205">
        <v>1.8168</v>
      </c>
      <c r="U1220" s="205">
        <v>2.4643000000000002</v>
      </c>
    </row>
    <row r="1221" spans="2:21" ht="12.75" customHeight="1" x14ac:dyDescent="0.3">
      <c r="B1221" s="222" t="s">
        <v>804</v>
      </c>
      <c r="C1221" s="222" t="s">
        <v>26</v>
      </c>
      <c r="D1221" s="222" t="s">
        <v>351</v>
      </c>
      <c r="E1221" s="223">
        <v>215526</v>
      </c>
      <c r="F1221" s="223">
        <v>15470.081</v>
      </c>
      <c r="G1221" s="224">
        <v>114</v>
      </c>
      <c r="H1221" s="222">
        <v>33</v>
      </c>
      <c r="I1221" s="222">
        <v>8</v>
      </c>
      <c r="J1221" s="222">
        <v>956</v>
      </c>
      <c r="K1221" s="222" t="s">
        <v>103</v>
      </c>
      <c r="L1221" s="222">
        <v>6</v>
      </c>
      <c r="M1221" s="222" t="s">
        <v>197</v>
      </c>
      <c r="N1221" s="90" t="s">
        <v>197</v>
      </c>
      <c r="O1221" s="222"/>
      <c r="Q1221" s="208" t="str">
        <f t="shared" ref="Q1221:Q1284" si="19">R1221&amp;S1221</f>
        <v>IDAP (L)Domestic Intermodal</v>
      </c>
      <c r="R1221" s="204" t="s">
        <v>804</v>
      </c>
      <c r="S1221" s="204" t="s">
        <v>351</v>
      </c>
      <c r="T1221" s="205">
        <v>1.5045999999999999</v>
      </c>
      <c r="U1221" s="205">
        <v>1.8194999999999999</v>
      </c>
    </row>
    <row r="1222" spans="2:21" ht="12.75" customHeight="1" x14ac:dyDescent="0.3">
      <c r="B1222" s="222" t="s">
        <v>803</v>
      </c>
      <c r="C1222" s="222" t="s">
        <v>1177</v>
      </c>
      <c r="D1222" s="222" t="s">
        <v>345</v>
      </c>
      <c r="E1222" s="223">
        <v>1</v>
      </c>
      <c r="F1222" s="223">
        <v>1</v>
      </c>
      <c r="G1222" s="224">
        <v>36.56</v>
      </c>
      <c r="H1222" s="222">
        <v>29</v>
      </c>
      <c r="I1222" s="222">
        <v>8</v>
      </c>
      <c r="J1222" s="222">
        <v>956</v>
      </c>
      <c r="K1222" s="222" t="s">
        <v>104</v>
      </c>
      <c r="L1222" s="222">
        <v>6</v>
      </c>
      <c r="M1222" s="222" t="s">
        <v>197</v>
      </c>
      <c r="N1222" s="90" t="s">
        <v>197</v>
      </c>
      <c r="O1222" s="222"/>
      <c r="Q1222" s="208" t="str">
        <f t="shared" si="19"/>
        <v>IDAP (T)Construction Materials</v>
      </c>
      <c r="R1222" s="204" t="s">
        <v>803</v>
      </c>
      <c r="S1222" s="204" t="s">
        <v>345</v>
      </c>
      <c r="T1222" s="205">
        <v>0.87450000000000006</v>
      </c>
      <c r="U1222" s="205">
        <v>0.80900000000000005</v>
      </c>
    </row>
    <row r="1223" spans="2:21" ht="12.75" customHeight="1" x14ac:dyDescent="0.3">
      <c r="B1223" s="222" t="s">
        <v>803</v>
      </c>
      <c r="C1223" s="222" t="s">
        <v>1177</v>
      </c>
      <c r="D1223" s="222" t="s">
        <v>351</v>
      </c>
      <c r="E1223" s="223">
        <v>29791</v>
      </c>
      <c r="F1223" s="223">
        <v>1102.2670000000001</v>
      </c>
      <c r="G1223" s="224">
        <v>36.56</v>
      </c>
      <c r="H1223" s="222">
        <v>33</v>
      </c>
      <c r="I1223" s="222">
        <v>8</v>
      </c>
      <c r="J1223" s="222">
        <v>956</v>
      </c>
      <c r="K1223" s="222" t="s">
        <v>104</v>
      </c>
      <c r="L1223" s="222">
        <v>6</v>
      </c>
      <c r="M1223" s="222" t="s">
        <v>197</v>
      </c>
      <c r="N1223" s="90" t="s">
        <v>197</v>
      </c>
      <c r="O1223" s="222"/>
      <c r="Q1223" s="208" t="str">
        <f t="shared" si="19"/>
        <v>IDAP (T)Domestic Intermodal</v>
      </c>
      <c r="R1223" s="204" t="s">
        <v>803</v>
      </c>
      <c r="S1223" s="204" t="s">
        <v>351</v>
      </c>
      <c r="T1223" s="205">
        <v>0.92279999999999995</v>
      </c>
      <c r="U1223" s="205">
        <v>0.84770000000000001</v>
      </c>
    </row>
    <row r="1224" spans="2:21" ht="12.75" customHeight="1" x14ac:dyDescent="0.3">
      <c r="B1224" s="222" t="s">
        <v>803</v>
      </c>
      <c r="C1224" s="222" t="s">
        <v>1177</v>
      </c>
      <c r="D1224" s="222" t="s">
        <v>343</v>
      </c>
      <c r="E1224" s="223">
        <v>1136</v>
      </c>
      <c r="F1224" s="223">
        <v>41.968200000000003</v>
      </c>
      <c r="G1224" s="224">
        <v>36.56</v>
      </c>
      <c r="H1224" s="222">
        <v>25</v>
      </c>
      <c r="I1224" s="222">
        <v>8</v>
      </c>
      <c r="J1224" s="222">
        <v>956</v>
      </c>
      <c r="K1224" s="222" t="s">
        <v>104</v>
      </c>
      <c r="L1224" s="222">
        <v>6</v>
      </c>
      <c r="M1224" s="222" t="s">
        <v>197</v>
      </c>
      <c r="N1224" s="90" t="s">
        <v>197</v>
      </c>
      <c r="O1224" s="222"/>
      <c r="Q1224" s="208" t="str">
        <f t="shared" si="19"/>
        <v>IDAP (T)Other</v>
      </c>
      <c r="R1224" s="204" t="s">
        <v>803</v>
      </c>
      <c r="S1224" s="204" t="s">
        <v>343</v>
      </c>
      <c r="T1224" s="205">
        <v>0.86140000000000005</v>
      </c>
      <c r="U1224" s="205">
        <v>0.77039999999999997</v>
      </c>
    </row>
    <row r="1225" spans="2:21" ht="12.75" customHeight="1" x14ac:dyDescent="0.3">
      <c r="B1225" s="222" t="s">
        <v>822</v>
      </c>
      <c r="C1225" s="222" t="s">
        <v>26</v>
      </c>
      <c r="D1225" s="222" t="s">
        <v>351</v>
      </c>
      <c r="E1225" s="223">
        <v>745760</v>
      </c>
      <c r="F1225" s="223">
        <v>53444.375</v>
      </c>
      <c r="G1225" s="224">
        <v>75.61</v>
      </c>
      <c r="H1225" s="222">
        <v>33</v>
      </c>
      <c r="I1225" s="222">
        <v>8</v>
      </c>
      <c r="J1225" s="222">
        <v>956</v>
      </c>
      <c r="K1225" s="222" t="s">
        <v>1180</v>
      </c>
      <c r="L1225" s="222">
        <v>6</v>
      </c>
      <c r="M1225" s="222" t="s">
        <v>197</v>
      </c>
      <c r="N1225" s="90" t="s">
        <v>197</v>
      </c>
      <c r="O1225" s="222"/>
      <c r="Q1225" s="208" t="str">
        <f t="shared" si="19"/>
        <v>IDAQ (L)Domestic Intermodal</v>
      </c>
      <c r="R1225" s="204" t="s">
        <v>822</v>
      </c>
      <c r="S1225" s="204" t="s">
        <v>351</v>
      </c>
      <c r="T1225" s="205">
        <v>1.1893</v>
      </c>
      <c r="U1225" s="205">
        <v>1.2382</v>
      </c>
    </row>
    <row r="1226" spans="2:21" ht="12.75" customHeight="1" x14ac:dyDescent="0.3">
      <c r="B1226" s="222" t="s">
        <v>823</v>
      </c>
      <c r="C1226" s="222" t="s">
        <v>1177</v>
      </c>
      <c r="D1226" s="222" t="s">
        <v>351</v>
      </c>
      <c r="E1226" s="223">
        <v>92323</v>
      </c>
      <c r="F1226" s="223">
        <v>3415.951</v>
      </c>
      <c r="G1226" s="224">
        <v>36.56</v>
      </c>
      <c r="H1226" s="222">
        <v>33</v>
      </c>
      <c r="I1226" s="222">
        <v>8</v>
      </c>
      <c r="J1226" s="222">
        <v>956</v>
      </c>
      <c r="K1226" s="222" t="s">
        <v>1181</v>
      </c>
      <c r="L1226" s="222">
        <v>6</v>
      </c>
      <c r="M1226" s="222" t="s">
        <v>197</v>
      </c>
      <c r="N1226" s="90" t="s">
        <v>197</v>
      </c>
      <c r="O1226" s="222"/>
      <c r="Q1226" s="208" t="str">
        <f t="shared" si="19"/>
        <v>IDAQ (T)Domestic Intermodal</v>
      </c>
      <c r="R1226" s="204" t="s">
        <v>823</v>
      </c>
      <c r="S1226" s="204" t="s">
        <v>351</v>
      </c>
      <c r="T1226" s="205">
        <v>0.92279999999999995</v>
      </c>
      <c r="U1226" s="205">
        <v>0.84770000000000001</v>
      </c>
    </row>
    <row r="1227" spans="2:21" ht="12.75" customHeight="1" x14ac:dyDescent="0.3">
      <c r="B1227" s="222" t="s">
        <v>805</v>
      </c>
      <c r="C1227" s="222" t="s">
        <v>26</v>
      </c>
      <c r="D1227" s="222" t="s">
        <v>355</v>
      </c>
      <c r="E1227" s="223">
        <v>1</v>
      </c>
      <c r="F1227" s="223">
        <v>1</v>
      </c>
      <c r="G1227" s="224">
        <v>30.4</v>
      </c>
      <c r="H1227" s="222">
        <v>25</v>
      </c>
      <c r="I1227" s="222">
        <v>2</v>
      </c>
      <c r="J1227" s="222">
        <v>1371</v>
      </c>
      <c r="K1227" s="222" t="s">
        <v>108</v>
      </c>
      <c r="L1227" s="222">
        <v>4</v>
      </c>
      <c r="M1227" s="222" t="s">
        <v>197</v>
      </c>
      <c r="N1227" s="90" t="s">
        <v>197</v>
      </c>
      <c r="O1227" s="222"/>
      <c r="Q1227" s="208" t="str">
        <f t="shared" si="19"/>
        <v>IFAB (L)Domestic Automotive</v>
      </c>
      <c r="R1227" s="204" t="s">
        <v>805</v>
      </c>
      <c r="S1227" s="204" t="s">
        <v>355</v>
      </c>
      <c r="T1227" s="205">
        <v>2.2850000000000001</v>
      </c>
      <c r="U1227" s="205">
        <v>2.5851000000000002</v>
      </c>
    </row>
    <row r="1228" spans="2:21" ht="12.75" customHeight="1" x14ac:dyDescent="0.3">
      <c r="B1228" s="222" t="s">
        <v>805</v>
      </c>
      <c r="C1228" s="222" t="s">
        <v>26</v>
      </c>
      <c r="D1228" s="222" t="s">
        <v>367</v>
      </c>
      <c r="E1228" s="223">
        <v>194</v>
      </c>
      <c r="F1228" s="223">
        <v>5.62</v>
      </c>
      <c r="G1228" s="224">
        <v>30.413417056368484</v>
      </c>
      <c r="H1228" s="222">
        <v>31</v>
      </c>
      <c r="I1228" s="222">
        <v>2</v>
      </c>
      <c r="J1228" s="222">
        <v>1371</v>
      </c>
      <c r="K1228" s="222" t="s">
        <v>108</v>
      </c>
      <c r="L1228" s="222">
        <v>4</v>
      </c>
      <c r="M1228" s="222" t="s">
        <v>197</v>
      </c>
      <c r="N1228" s="90" t="s">
        <v>197</v>
      </c>
      <c r="O1228" s="222"/>
      <c r="Q1228" s="208" t="str">
        <f t="shared" si="19"/>
        <v>IFAB (L)European Automotive</v>
      </c>
      <c r="R1228" s="204" t="s">
        <v>805</v>
      </c>
      <c r="S1228" s="204" t="s">
        <v>367</v>
      </c>
      <c r="T1228" s="205">
        <v>2.3308</v>
      </c>
      <c r="U1228" s="205">
        <v>2.7004999999999999</v>
      </c>
    </row>
    <row r="1229" spans="2:21" ht="12.75" customHeight="1" x14ac:dyDescent="0.3">
      <c r="B1229" s="222" t="s">
        <v>805</v>
      </c>
      <c r="C1229" s="222" t="s">
        <v>26</v>
      </c>
      <c r="D1229" s="222" t="s">
        <v>372</v>
      </c>
      <c r="E1229" s="223">
        <v>1</v>
      </c>
      <c r="F1229" s="223">
        <v>1</v>
      </c>
      <c r="G1229" s="224">
        <v>31.4</v>
      </c>
      <c r="H1229" s="222">
        <v>31</v>
      </c>
      <c r="I1229" s="222">
        <v>2</v>
      </c>
      <c r="J1229" s="222">
        <v>1371</v>
      </c>
      <c r="K1229" s="222" t="s">
        <v>108</v>
      </c>
      <c r="L1229" s="222">
        <v>4</v>
      </c>
      <c r="M1229" s="222" t="s">
        <v>197</v>
      </c>
      <c r="N1229" s="90" t="s">
        <v>197</v>
      </c>
      <c r="O1229" s="222"/>
      <c r="Q1229" s="208" t="str">
        <f t="shared" si="19"/>
        <v>IFAB (L)European Conventional</v>
      </c>
      <c r="R1229" s="204" t="s">
        <v>805</v>
      </c>
      <c r="S1229" s="204" t="s">
        <v>372</v>
      </c>
      <c r="T1229" s="205">
        <v>2.2185000000000001</v>
      </c>
      <c r="U1229" s="205">
        <v>2.7856999999999998</v>
      </c>
    </row>
    <row r="1230" spans="2:21" ht="12.75" customHeight="1" x14ac:dyDescent="0.3">
      <c r="B1230" s="222" t="s">
        <v>805</v>
      </c>
      <c r="C1230" s="222" t="s">
        <v>26</v>
      </c>
      <c r="D1230" s="222" t="s">
        <v>368</v>
      </c>
      <c r="E1230" s="223">
        <v>821</v>
      </c>
      <c r="F1230" s="223">
        <v>26.696000000000002</v>
      </c>
      <c r="G1230" s="224">
        <v>30.76028286910088</v>
      </c>
      <c r="H1230" s="222">
        <v>38</v>
      </c>
      <c r="I1230" s="222">
        <v>2</v>
      </c>
      <c r="J1230" s="222">
        <v>1371</v>
      </c>
      <c r="K1230" s="222" t="s">
        <v>108</v>
      </c>
      <c r="L1230" s="222">
        <v>4</v>
      </c>
      <c r="M1230" s="222" t="s">
        <v>197</v>
      </c>
      <c r="N1230" s="90" t="s">
        <v>197</v>
      </c>
      <c r="O1230" s="222"/>
      <c r="Q1230" s="208" t="str">
        <f t="shared" si="19"/>
        <v>IFAB (L)European Intermodal</v>
      </c>
      <c r="R1230" s="204" t="s">
        <v>805</v>
      </c>
      <c r="S1230" s="204" t="s">
        <v>368</v>
      </c>
      <c r="T1230" s="205">
        <v>2.3786999999999998</v>
      </c>
      <c r="U1230" s="205">
        <v>2.8759000000000001</v>
      </c>
    </row>
    <row r="1231" spans="2:21" ht="12.75" customHeight="1" x14ac:dyDescent="0.3">
      <c r="B1231" s="222" t="s">
        <v>806</v>
      </c>
      <c r="C1231" s="222" t="s">
        <v>26</v>
      </c>
      <c r="D1231" s="222" t="s">
        <v>345</v>
      </c>
      <c r="E1231" s="223">
        <v>1</v>
      </c>
      <c r="F1231" s="223">
        <v>0</v>
      </c>
      <c r="G1231" s="224">
        <v>90.8888888888889</v>
      </c>
      <c r="H1231" s="222">
        <v>29</v>
      </c>
      <c r="I1231" s="222">
        <v>8</v>
      </c>
      <c r="J1231" s="222">
        <v>1292</v>
      </c>
      <c r="K1231" s="222" t="s">
        <v>103</v>
      </c>
      <c r="L1231" s="222">
        <v>5</v>
      </c>
      <c r="M1231" s="222" t="s">
        <v>197</v>
      </c>
      <c r="N1231" s="90" t="s">
        <v>197</v>
      </c>
      <c r="O1231" s="222"/>
      <c r="Q1231" s="208" t="str">
        <f t="shared" si="19"/>
        <v>IFAE (L)Construction Materials</v>
      </c>
      <c r="R1231" s="204" t="s">
        <v>806</v>
      </c>
      <c r="S1231" s="204" t="s">
        <v>345</v>
      </c>
      <c r="T1231" s="205">
        <v>1.4621999999999999</v>
      </c>
      <c r="U1231" s="205">
        <v>1.4765999999999999</v>
      </c>
    </row>
    <row r="1232" spans="2:21" ht="12.75" customHeight="1" x14ac:dyDescent="0.3">
      <c r="B1232" s="222" t="s">
        <v>806</v>
      </c>
      <c r="C1232" s="222" t="s">
        <v>26</v>
      </c>
      <c r="D1232" s="222" t="s">
        <v>355</v>
      </c>
      <c r="E1232" s="223">
        <v>347346</v>
      </c>
      <c r="F1232" s="223">
        <v>15596.002</v>
      </c>
      <c r="G1232" s="224">
        <v>73.47</v>
      </c>
      <c r="H1232" s="222">
        <v>25</v>
      </c>
      <c r="I1232" s="222">
        <v>8</v>
      </c>
      <c r="J1232" s="222">
        <v>1292</v>
      </c>
      <c r="K1232" s="222" t="s">
        <v>1180</v>
      </c>
      <c r="L1232" s="222">
        <v>5</v>
      </c>
      <c r="M1232" s="222" t="s">
        <v>197</v>
      </c>
      <c r="N1232" s="90" t="s">
        <v>197</v>
      </c>
      <c r="O1232" s="222"/>
      <c r="Q1232" s="208" t="str">
        <f t="shared" si="19"/>
        <v>IFAE (L)Domestic Automotive</v>
      </c>
      <c r="R1232" s="204" t="s">
        <v>806</v>
      </c>
      <c r="S1232" s="204" t="s">
        <v>355</v>
      </c>
      <c r="T1232" s="205">
        <v>1.1493</v>
      </c>
      <c r="U1232" s="205">
        <v>1.2287999999999999</v>
      </c>
    </row>
    <row r="1233" spans="2:21" ht="12.75" customHeight="1" x14ac:dyDescent="0.3">
      <c r="B1233" s="222" t="s">
        <v>806</v>
      </c>
      <c r="C1233" s="222" t="s">
        <v>26</v>
      </c>
      <c r="D1233" s="222" t="s">
        <v>351</v>
      </c>
      <c r="E1233" s="223">
        <v>1577</v>
      </c>
      <c r="F1233" s="223">
        <v>153.56900000000002</v>
      </c>
      <c r="G1233" s="224">
        <v>91.244992999330364</v>
      </c>
      <c r="H1233" s="222">
        <v>33</v>
      </c>
      <c r="I1233" s="222">
        <v>8</v>
      </c>
      <c r="J1233" s="222">
        <v>1292</v>
      </c>
      <c r="K1233" s="222" t="s">
        <v>103</v>
      </c>
      <c r="L1233" s="222">
        <v>5</v>
      </c>
      <c r="M1233" s="222" t="s">
        <v>197</v>
      </c>
      <c r="N1233" s="90" t="s">
        <v>197</v>
      </c>
      <c r="O1233" s="222"/>
      <c r="Q1233" s="208" t="str">
        <f t="shared" si="19"/>
        <v>IFAE (L)Domestic Intermodal</v>
      </c>
      <c r="R1233" s="204" t="s">
        <v>806</v>
      </c>
      <c r="S1233" s="204" t="s">
        <v>351</v>
      </c>
      <c r="T1233" s="205">
        <v>1.7634000000000001</v>
      </c>
      <c r="U1233" s="205">
        <v>1.5305</v>
      </c>
    </row>
    <row r="1234" spans="2:21" ht="12.75" customHeight="1" x14ac:dyDescent="0.3">
      <c r="B1234" s="222" t="s">
        <v>806</v>
      </c>
      <c r="C1234" s="222" t="s">
        <v>26</v>
      </c>
      <c r="D1234" s="222" t="s">
        <v>356</v>
      </c>
      <c r="E1234" s="223">
        <v>234540</v>
      </c>
      <c r="F1234" s="223">
        <v>10337.706</v>
      </c>
      <c r="G1234" s="224">
        <v>49.221384565499356</v>
      </c>
      <c r="H1234" s="222">
        <v>27</v>
      </c>
      <c r="I1234" s="222">
        <v>8</v>
      </c>
      <c r="J1234" s="222">
        <v>1292</v>
      </c>
      <c r="K1234" s="222" t="s">
        <v>103</v>
      </c>
      <c r="L1234" s="222">
        <v>5</v>
      </c>
      <c r="M1234" s="222" t="s">
        <v>197</v>
      </c>
      <c r="N1234" s="90" t="s">
        <v>197</v>
      </c>
      <c r="O1234" s="222"/>
      <c r="Q1234" s="208" t="str">
        <f t="shared" si="19"/>
        <v>IFAE (L)Enterprise</v>
      </c>
      <c r="R1234" s="204" t="s">
        <v>806</v>
      </c>
      <c r="S1234" s="204" t="s">
        <v>356</v>
      </c>
      <c r="T1234" s="205">
        <v>1.4845999999999999</v>
      </c>
      <c r="U1234" s="205">
        <v>1.0968</v>
      </c>
    </row>
    <row r="1235" spans="2:21" ht="12.75" customHeight="1" x14ac:dyDescent="0.3">
      <c r="B1235" s="222" t="s">
        <v>806</v>
      </c>
      <c r="C1235" s="222" t="s">
        <v>26</v>
      </c>
      <c r="D1235" s="222" t="s">
        <v>372</v>
      </c>
      <c r="E1235" s="223">
        <v>104867</v>
      </c>
      <c r="F1235" s="223">
        <v>8342.1020000000008</v>
      </c>
      <c r="G1235" s="224">
        <v>55.884035127223598</v>
      </c>
      <c r="H1235" s="222">
        <v>31</v>
      </c>
      <c r="I1235" s="222">
        <v>8</v>
      </c>
      <c r="J1235" s="222">
        <v>1292</v>
      </c>
      <c r="K1235" s="222" t="s">
        <v>103</v>
      </c>
      <c r="L1235" s="222">
        <v>5</v>
      </c>
      <c r="M1235" s="222" t="s">
        <v>197</v>
      </c>
      <c r="N1235" s="90" t="s">
        <v>197</v>
      </c>
      <c r="O1235" s="222"/>
      <c r="Q1235" s="208" t="str">
        <f t="shared" si="19"/>
        <v>IFAE (L)European Conventional</v>
      </c>
      <c r="R1235" s="204" t="s">
        <v>806</v>
      </c>
      <c r="S1235" s="204" t="s">
        <v>372</v>
      </c>
      <c r="T1235" s="205">
        <v>1.4762999999999999</v>
      </c>
      <c r="U1235" s="205">
        <v>1.1775</v>
      </c>
    </row>
    <row r="1236" spans="2:21" ht="12.75" customHeight="1" x14ac:dyDescent="0.3">
      <c r="B1236" s="222" t="s">
        <v>806</v>
      </c>
      <c r="C1236" s="222" t="s">
        <v>26</v>
      </c>
      <c r="D1236" s="222" t="s">
        <v>368</v>
      </c>
      <c r="E1236" s="223">
        <v>390</v>
      </c>
      <c r="F1236" s="223">
        <v>51.480000000000004</v>
      </c>
      <c r="G1236" s="224">
        <v>44.97</v>
      </c>
      <c r="H1236" s="222">
        <v>38</v>
      </c>
      <c r="I1236" s="222">
        <v>8</v>
      </c>
      <c r="J1236" s="222">
        <v>1292</v>
      </c>
      <c r="K1236" s="222" t="s">
        <v>1180</v>
      </c>
      <c r="L1236" s="222">
        <v>5</v>
      </c>
      <c r="M1236" s="222" t="s">
        <v>197</v>
      </c>
      <c r="N1236" s="90" t="s">
        <v>197</v>
      </c>
      <c r="O1236" s="222"/>
      <c r="Q1236" s="208" t="str">
        <f t="shared" si="19"/>
        <v>IFAE (L)European Intermodal</v>
      </c>
      <c r="R1236" s="204" t="s">
        <v>806</v>
      </c>
      <c r="S1236" s="204" t="s">
        <v>368</v>
      </c>
      <c r="T1236" s="205">
        <v>1.2949999999999999</v>
      </c>
      <c r="U1236" s="205">
        <v>1.2639</v>
      </c>
    </row>
    <row r="1237" spans="2:21" ht="12.75" customHeight="1" x14ac:dyDescent="0.3">
      <c r="B1237" s="222" t="s">
        <v>806</v>
      </c>
      <c r="C1237" s="222" t="s">
        <v>26</v>
      </c>
      <c r="D1237" s="222" t="s">
        <v>353</v>
      </c>
      <c r="E1237" s="223">
        <v>1</v>
      </c>
      <c r="F1237" s="223">
        <v>1</v>
      </c>
      <c r="G1237" s="224">
        <v>125.641376251894</v>
      </c>
      <c r="H1237" s="222">
        <v>25</v>
      </c>
      <c r="I1237" s="222">
        <v>8</v>
      </c>
      <c r="J1237" s="222">
        <v>1292</v>
      </c>
      <c r="K1237" s="222" t="s">
        <v>103</v>
      </c>
      <c r="L1237" s="222">
        <v>5</v>
      </c>
      <c r="M1237" s="222" t="s">
        <v>197</v>
      </c>
      <c r="N1237" s="90" t="s">
        <v>197</v>
      </c>
      <c r="O1237" s="222"/>
      <c r="Q1237" s="208" t="str">
        <f t="shared" si="19"/>
        <v>IFAE (L)Steel</v>
      </c>
      <c r="R1237" s="204" t="s">
        <v>806</v>
      </c>
      <c r="S1237" s="204" t="s">
        <v>353</v>
      </c>
      <c r="T1237" s="205">
        <v>1.8277000000000001</v>
      </c>
      <c r="U1237" s="205">
        <v>2.0564</v>
      </c>
    </row>
    <row r="1238" spans="2:21" ht="12.75" customHeight="1" x14ac:dyDescent="0.3">
      <c r="B1238" s="222" t="s">
        <v>807</v>
      </c>
      <c r="C1238" s="222" t="s">
        <v>1177</v>
      </c>
      <c r="D1238" s="222" t="s">
        <v>355</v>
      </c>
      <c r="E1238" s="223">
        <v>331669</v>
      </c>
      <c r="F1238" s="223">
        <v>11628.163</v>
      </c>
      <c r="G1238" s="224">
        <v>36.549999999999997</v>
      </c>
      <c r="H1238" s="222">
        <v>25</v>
      </c>
      <c r="I1238" s="222">
        <v>8</v>
      </c>
      <c r="J1238" s="222">
        <v>1292</v>
      </c>
      <c r="K1238" s="222" t="s">
        <v>1181</v>
      </c>
      <c r="L1238" s="222">
        <v>5</v>
      </c>
      <c r="M1238" s="222" t="s">
        <v>197</v>
      </c>
      <c r="N1238" s="90" t="s">
        <v>197</v>
      </c>
      <c r="O1238" s="222"/>
      <c r="Q1238" s="208" t="str">
        <f t="shared" si="19"/>
        <v>IFAE (T)Domestic Automotive</v>
      </c>
      <c r="R1238" s="204" t="s">
        <v>807</v>
      </c>
      <c r="S1238" s="204" t="s">
        <v>355</v>
      </c>
      <c r="T1238" s="205">
        <v>0.9677</v>
      </c>
      <c r="U1238" s="205">
        <v>0.84899999999999998</v>
      </c>
    </row>
    <row r="1239" spans="2:21" ht="12.75" customHeight="1" x14ac:dyDescent="0.3">
      <c r="B1239" s="222" t="s">
        <v>807</v>
      </c>
      <c r="C1239" s="222" t="s">
        <v>1177</v>
      </c>
      <c r="D1239" s="222" t="s">
        <v>351</v>
      </c>
      <c r="E1239" s="223">
        <v>736</v>
      </c>
      <c r="F1239" s="223">
        <v>26.228000000000002</v>
      </c>
      <c r="G1239" s="224">
        <v>36.554774458113648</v>
      </c>
      <c r="H1239" s="222">
        <v>33</v>
      </c>
      <c r="I1239" s="222">
        <v>8</v>
      </c>
      <c r="J1239" s="222">
        <v>1292</v>
      </c>
      <c r="K1239" s="222" t="s">
        <v>104</v>
      </c>
      <c r="L1239" s="222">
        <v>5</v>
      </c>
      <c r="M1239" s="222" t="s">
        <v>197</v>
      </c>
      <c r="N1239" s="90" t="s">
        <v>197</v>
      </c>
      <c r="O1239" s="222"/>
      <c r="Q1239" s="208" t="str">
        <f t="shared" si="19"/>
        <v>IFAE (T)Domestic Intermodal</v>
      </c>
      <c r="R1239" s="204" t="s">
        <v>807</v>
      </c>
      <c r="S1239" s="204" t="s">
        <v>351</v>
      </c>
      <c r="T1239" s="205">
        <v>1.0019</v>
      </c>
      <c r="U1239" s="205">
        <v>1.0036</v>
      </c>
    </row>
    <row r="1240" spans="2:21" ht="12.75" customHeight="1" x14ac:dyDescent="0.3">
      <c r="B1240" s="222" t="s">
        <v>807</v>
      </c>
      <c r="C1240" s="222" t="s">
        <v>1177</v>
      </c>
      <c r="D1240" s="222" t="s">
        <v>356</v>
      </c>
      <c r="E1240" s="223">
        <v>240793</v>
      </c>
      <c r="F1240" s="223">
        <v>8469.7209999999995</v>
      </c>
      <c r="G1240" s="224">
        <v>37</v>
      </c>
      <c r="H1240" s="222">
        <v>27</v>
      </c>
      <c r="I1240" s="222">
        <v>8</v>
      </c>
      <c r="J1240" s="222">
        <v>1292</v>
      </c>
      <c r="K1240" s="222" t="s">
        <v>104</v>
      </c>
      <c r="L1240" s="222">
        <v>5</v>
      </c>
      <c r="M1240" s="222" t="s">
        <v>197</v>
      </c>
      <c r="N1240" s="90" t="s">
        <v>197</v>
      </c>
      <c r="O1240" s="222"/>
      <c r="Q1240" s="208" t="str">
        <f t="shared" si="19"/>
        <v>IFAE (T)Enterprise</v>
      </c>
      <c r="R1240" s="204" t="s">
        <v>807</v>
      </c>
      <c r="S1240" s="204" t="s">
        <v>356</v>
      </c>
      <c r="T1240" s="205">
        <v>0.98150000000000004</v>
      </c>
      <c r="U1240" s="205">
        <v>0.88890000000000002</v>
      </c>
    </row>
    <row r="1241" spans="2:21" ht="12.75" customHeight="1" x14ac:dyDescent="0.3">
      <c r="B1241" s="222" t="s">
        <v>807</v>
      </c>
      <c r="C1241" s="222" t="s">
        <v>1177</v>
      </c>
      <c r="D1241" s="222" t="s">
        <v>372</v>
      </c>
      <c r="E1241" s="223">
        <v>1858</v>
      </c>
      <c r="F1241" s="223">
        <v>66.405000000000001</v>
      </c>
      <c r="G1241" s="224">
        <v>37</v>
      </c>
      <c r="H1241" s="222">
        <v>31</v>
      </c>
      <c r="I1241" s="222">
        <v>8</v>
      </c>
      <c r="J1241" s="222">
        <v>1292</v>
      </c>
      <c r="K1241" s="222" t="s">
        <v>104</v>
      </c>
      <c r="L1241" s="222">
        <v>5</v>
      </c>
      <c r="M1241" s="222" t="s">
        <v>197</v>
      </c>
      <c r="N1241" s="90" t="s">
        <v>197</v>
      </c>
      <c r="O1241" s="222"/>
      <c r="Q1241" s="208" t="str">
        <f t="shared" si="19"/>
        <v>IFAE (T)European Conventional</v>
      </c>
      <c r="R1241" s="204" t="s">
        <v>807</v>
      </c>
      <c r="S1241" s="204" t="s">
        <v>372</v>
      </c>
      <c r="T1241" s="205">
        <v>1.0017</v>
      </c>
      <c r="U1241" s="205">
        <v>0.96530000000000005</v>
      </c>
    </row>
    <row r="1242" spans="2:21" ht="12.75" customHeight="1" x14ac:dyDescent="0.3">
      <c r="B1242" s="222" t="s">
        <v>807</v>
      </c>
      <c r="C1242" s="222" t="s">
        <v>1177</v>
      </c>
      <c r="D1242" s="222" t="s">
        <v>368</v>
      </c>
      <c r="E1242" s="223">
        <v>1</v>
      </c>
      <c r="F1242" s="223">
        <v>1</v>
      </c>
      <c r="G1242" s="224">
        <v>36.549999999999997</v>
      </c>
      <c r="H1242" s="222">
        <v>38</v>
      </c>
      <c r="I1242" s="222">
        <v>8</v>
      </c>
      <c r="J1242" s="222">
        <v>1292</v>
      </c>
      <c r="K1242" s="222" t="s">
        <v>1181</v>
      </c>
      <c r="L1242" s="222">
        <v>5</v>
      </c>
      <c r="M1242" s="222" t="s">
        <v>197</v>
      </c>
      <c r="N1242" s="90" t="s">
        <v>197</v>
      </c>
      <c r="O1242" s="222"/>
      <c r="Q1242" s="208" t="str">
        <f t="shared" si="19"/>
        <v>IFAE (T)European Intermodal</v>
      </c>
      <c r="R1242" s="204" t="s">
        <v>807</v>
      </c>
      <c r="S1242" s="204" t="s">
        <v>368</v>
      </c>
      <c r="T1242" s="205">
        <v>1.0528999999999999</v>
      </c>
      <c r="U1242" s="205">
        <v>1.1003000000000001</v>
      </c>
    </row>
    <row r="1243" spans="2:21" ht="12.75" customHeight="1" x14ac:dyDescent="0.3">
      <c r="B1243" s="222" t="s">
        <v>807</v>
      </c>
      <c r="C1243" s="222" t="s">
        <v>1177</v>
      </c>
      <c r="D1243" s="222" t="s">
        <v>353</v>
      </c>
      <c r="E1243" s="223">
        <v>1</v>
      </c>
      <c r="F1243" s="223">
        <v>1</v>
      </c>
      <c r="G1243" s="224">
        <v>37</v>
      </c>
      <c r="H1243" s="222">
        <v>25</v>
      </c>
      <c r="I1243" s="222">
        <v>8</v>
      </c>
      <c r="J1243" s="222">
        <v>1292</v>
      </c>
      <c r="K1243" s="222" t="s">
        <v>104</v>
      </c>
      <c r="L1243" s="222">
        <v>5</v>
      </c>
      <c r="M1243" s="222" t="s">
        <v>197</v>
      </c>
      <c r="N1243" s="90" t="s">
        <v>197</v>
      </c>
      <c r="O1243" s="222"/>
      <c r="Q1243" s="208" t="str">
        <f t="shared" si="19"/>
        <v>IFAE (T)Steel</v>
      </c>
      <c r="R1243" s="204" t="s">
        <v>807</v>
      </c>
      <c r="S1243" s="204" t="s">
        <v>353</v>
      </c>
      <c r="T1243" s="205">
        <v>0.91930000000000001</v>
      </c>
      <c r="U1243" s="205">
        <v>0.85070000000000001</v>
      </c>
    </row>
    <row r="1244" spans="2:21" ht="12.75" customHeight="1" x14ac:dyDescent="0.3">
      <c r="B1244" s="222" t="s">
        <v>809</v>
      </c>
      <c r="C1244" s="222" t="s">
        <v>26</v>
      </c>
      <c r="D1244" s="222" t="s">
        <v>355</v>
      </c>
      <c r="E1244" s="223">
        <v>116488</v>
      </c>
      <c r="F1244" s="223">
        <v>6794.0619999999999</v>
      </c>
      <c r="G1244" s="224">
        <v>60.566015145313145</v>
      </c>
      <c r="H1244" s="222">
        <v>25</v>
      </c>
      <c r="I1244" s="222">
        <v>4</v>
      </c>
      <c r="J1244" s="222">
        <v>1371</v>
      </c>
      <c r="K1244" s="222" t="s">
        <v>105</v>
      </c>
      <c r="L1244" s="222">
        <v>4</v>
      </c>
      <c r="M1244" s="222" t="s">
        <v>197</v>
      </c>
      <c r="N1244" s="90" t="s">
        <v>197</v>
      </c>
      <c r="O1244" s="222"/>
      <c r="Q1244" s="208" t="str">
        <f t="shared" si="19"/>
        <v>IFAG (L)Domestic Automotive</v>
      </c>
      <c r="R1244" s="204" t="s">
        <v>809</v>
      </c>
      <c r="S1244" s="204" t="s">
        <v>355</v>
      </c>
      <c r="T1244" s="205">
        <v>2.6711</v>
      </c>
      <c r="U1244" s="205">
        <v>3.6408</v>
      </c>
    </row>
    <row r="1245" spans="2:21" ht="12.75" customHeight="1" x14ac:dyDescent="0.3">
      <c r="B1245" s="222" t="s">
        <v>809</v>
      </c>
      <c r="C1245" s="222" t="s">
        <v>26</v>
      </c>
      <c r="D1245" s="222" t="s">
        <v>356</v>
      </c>
      <c r="E1245" s="223">
        <v>220126</v>
      </c>
      <c r="F1245" s="223">
        <v>13204.673000000001</v>
      </c>
      <c r="G1245" s="224">
        <v>59.643352082823831</v>
      </c>
      <c r="H1245" s="222">
        <v>27</v>
      </c>
      <c r="I1245" s="222">
        <v>4</v>
      </c>
      <c r="J1245" s="222">
        <v>1371</v>
      </c>
      <c r="K1245" s="222" t="s">
        <v>105</v>
      </c>
      <c r="L1245" s="222">
        <v>4</v>
      </c>
      <c r="M1245" s="222" t="s">
        <v>197</v>
      </c>
      <c r="N1245" s="90" t="s">
        <v>197</v>
      </c>
      <c r="O1245" s="222"/>
      <c r="Q1245" s="208" t="str">
        <f t="shared" si="19"/>
        <v>IFAG (L)Enterprise</v>
      </c>
      <c r="R1245" s="204" t="s">
        <v>809</v>
      </c>
      <c r="S1245" s="204" t="s">
        <v>356</v>
      </c>
      <c r="T1245" s="205">
        <v>2.5981000000000001</v>
      </c>
      <c r="U1245" s="205">
        <v>3.6570999999999998</v>
      </c>
    </row>
    <row r="1246" spans="2:21" ht="12.75" customHeight="1" x14ac:dyDescent="0.3">
      <c r="B1246" s="222" t="s">
        <v>809</v>
      </c>
      <c r="C1246" s="222" t="s">
        <v>26</v>
      </c>
      <c r="D1246" s="222" t="s">
        <v>343</v>
      </c>
      <c r="E1246" s="223">
        <v>3600</v>
      </c>
      <c r="F1246" s="223">
        <v>224.83500000000001</v>
      </c>
      <c r="G1246" s="224">
        <v>59.059055628623824</v>
      </c>
      <c r="H1246" s="222">
        <v>25</v>
      </c>
      <c r="I1246" s="222">
        <v>4</v>
      </c>
      <c r="J1246" s="222">
        <v>1371</v>
      </c>
      <c r="K1246" s="222" t="s">
        <v>105</v>
      </c>
      <c r="L1246" s="222">
        <v>4</v>
      </c>
      <c r="M1246" s="222" t="s">
        <v>197</v>
      </c>
      <c r="N1246" s="90" t="s">
        <v>197</v>
      </c>
      <c r="O1246" s="222"/>
      <c r="Q1246" s="208" t="str">
        <f t="shared" si="19"/>
        <v>IFAG (L)Other</v>
      </c>
      <c r="R1246" s="204" t="s">
        <v>809</v>
      </c>
      <c r="S1246" s="204" t="s">
        <v>343</v>
      </c>
      <c r="T1246" s="205">
        <v>2.4885000000000002</v>
      </c>
      <c r="U1246" s="205">
        <v>3.6156999999999999</v>
      </c>
    </row>
    <row r="1247" spans="2:21" ht="12.75" customHeight="1" x14ac:dyDescent="0.3">
      <c r="B1247" s="222" t="s">
        <v>809</v>
      </c>
      <c r="C1247" s="222" t="s">
        <v>26</v>
      </c>
      <c r="D1247" s="222" t="s">
        <v>353</v>
      </c>
      <c r="E1247" s="223">
        <v>1</v>
      </c>
      <c r="F1247" s="223">
        <v>1</v>
      </c>
      <c r="G1247" s="224">
        <v>59.5</v>
      </c>
      <c r="H1247" s="222">
        <v>25</v>
      </c>
      <c r="I1247" s="222">
        <v>4</v>
      </c>
      <c r="J1247" s="222">
        <v>1371</v>
      </c>
      <c r="K1247" s="222" t="s">
        <v>105</v>
      </c>
      <c r="L1247" s="222">
        <v>4</v>
      </c>
      <c r="M1247" s="222" t="s">
        <v>197</v>
      </c>
      <c r="N1247" s="90" t="s">
        <v>197</v>
      </c>
      <c r="O1247" s="222"/>
      <c r="Q1247" s="208" t="str">
        <f t="shared" si="19"/>
        <v>IFAG (L)Steel</v>
      </c>
      <c r="R1247" s="204" t="s">
        <v>809</v>
      </c>
      <c r="S1247" s="204" t="s">
        <v>353</v>
      </c>
      <c r="T1247" s="205">
        <v>2.5009999999999999</v>
      </c>
      <c r="U1247" s="205">
        <v>3.6225000000000001</v>
      </c>
    </row>
    <row r="1248" spans="2:21" ht="12.75" customHeight="1" x14ac:dyDescent="0.3">
      <c r="B1248" s="222" t="s">
        <v>808</v>
      </c>
      <c r="C1248" s="222" t="s">
        <v>1177</v>
      </c>
      <c r="D1248" s="222" t="s">
        <v>355</v>
      </c>
      <c r="E1248" s="223">
        <v>109574</v>
      </c>
      <c r="F1248" s="223">
        <v>5040.4040000000005</v>
      </c>
      <c r="G1248" s="224">
        <v>46</v>
      </c>
      <c r="H1248" s="222">
        <v>25</v>
      </c>
      <c r="I1248" s="222">
        <v>4</v>
      </c>
      <c r="J1248" s="222">
        <v>1371</v>
      </c>
      <c r="K1248" s="222" t="s">
        <v>106</v>
      </c>
      <c r="L1248" s="222">
        <v>4</v>
      </c>
      <c r="M1248" s="222" t="s">
        <v>197</v>
      </c>
      <c r="N1248" s="90" t="s">
        <v>197</v>
      </c>
      <c r="O1248" s="222"/>
      <c r="Q1248" s="208" t="str">
        <f t="shared" si="19"/>
        <v>IFAG (T)Domestic Automotive</v>
      </c>
      <c r="R1248" s="204" t="s">
        <v>808</v>
      </c>
      <c r="S1248" s="204" t="s">
        <v>355</v>
      </c>
      <c r="T1248" s="205">
        <v>1.4597</v>
      </c>
      <c r="U1248" s="205">
        <v>1.647</v>
      </c>
    </row>
    <row r="1249" spans="2:21" ht="12.75" customHeight="1" x14ac:dyDescent="0.3">
      <c r="B1249" s="222" t="s">
        <v>808</v>
      </c>
      <c r="C1249" s="222" t="s">
        <v>1177</v>
      </c>
      <c r="D1249" s="222" t="s">
        <v>356</v>
      </c>
      <c r="E1249" s="223">
        <v>211430</v>
      </c>
      <c r="F1249" s="223">
        <v>9725.7800000000007</v>
      </c>
      <c r="G1249" s="224">
        <v>46</v>
      </c>
      <c r="H1249" s="222">
        <v>27</v>
      </c>
      <c r="I1249" s="222">
        <v>4</v>
      </c>
      <c r="J1249" s="222">
        <v>1371</v>
      </c>
      <c r="K1249" s="222" t="s">
        <v>106</v>
      </c>
      <c r="L1249" s="222">
        <v>4</v>
      </c>
      <c r="M1249" s="222" t="s">
        <v>197</v>
      </c>
      <c r="N1249" s="90" t="s">
        <v>197</v>
      </c>
      <c r="O1249" s="222"/>
      <c r="Q1249" s="208" t="str">
        <f t="shared" si="19"/>
        <v>IFAG (T)Enterprise</v>
      </c>
      <c r="R1249" s="204" t="s">
        <v>808</v>
      </c>
      <c r="S1249" s="204" t="s">
        <v>356</v>
      </c>
      <c r="T1249" s="205">
        <v>1.5008999999999999</v>
      </c>
      <c r="U1249" s="205">
        <v>1.6732</v>
      </c>
    </row>
    <row r="1250" spans="2:21" ht="12.75" customHeight="1" x14ac:dyDescent="0.3">
      <c r="B1250" s="222" t="s">
        <v>808</v>
      </c>
      <c r="C1250" s="222" t="s">
        <v>1177</v>
      </c>
      <c r="D1250" s="222" t="s">
        <v>367</v>
      </c>
      <c r="E1250" s="223">
        <v>1</v>
      </c>
      <c r="F1250" s="223">
        <v>1</v>
      </c>
      <c r="G1250" s="224">
        <v>46</v>
      </c>
      <c r="H1250" s="222">
        <v>31</v>
      </c>
      <c r="I1250" s="222">
        <v>4</v>
      </c>
      <c r="J1250" s="222">
        <v>1371</v>
      </c>
      <c r="K1250" s="222" t="s">
        <v>106</v>
      </c>
      <c r="L1250" s="222">
        <v>4</v>
      </c>
      <c r="M1250" s="222" t="s">
        <v>197</v>
      </c>
      <c r="N1250" s="90" t="s">
        <v>197</v>
      </c>
      <c r="O1250" s="222"/>
      <c r="Q1250" s="208" t="str">
        <f t="shared" si="19"/>
        <v>IFAG (T)European Automotive</v>
      </c>
      <c r="R1250" s="204" t="s">
        <v>808</v>
      </c>
      <c r="S1250" s="204" t="s">
        <v>367</v>
      </c>
      <c r="T1250" s="205">
        <v>1.4853000000000001</v>
      </c>
      <c r="U1250" s="205">
        <v>1.7265999999999999</v>
      </c>
    </row>
    <row r="1251" spans="2:21" ht="12.75" customHeight="1" x14ac:dyDescent="0.3">
      <c r="B1251" s="222" t="s">
        <v>808</v>
      </c>
      <c r="C1251" s="222" t="s">
        <v>1177</v>
      </c>
      <c r="D1251" s="222" t="s">
        <v>372</v>
      </c>
      <c r="E1251" s="223">
        <v>1</v>
      </c>
      <c r="F1251" s="223">
        <v>1</v>
      </c>
      <c r="G1251" s="224">
        <v>46</v>
      </c>
      <c r="H1251" s="222">
        <v>31</v>
      </c>
      <c r="I1251" s="222">
        <v>4</v>
      </c>
      <c r="J1251" s="222">
        <v>1371</v>
      </c>
      <c r="K1251" s="222" t="s">
        <v>106</v>
      </c>
      <c r="L1251" s="222">
        <v>4</v>
      </c>
      <c r="M1251" s="222" t="s">
        <v>197</v>
      </c>
      <c r="N1251" s="90" t="s">
        <v>197</v>
      </c>
      <c r="O1251" s="222"/>
      <c r="Q1251" s="208" t="str">
        <f t="shared" si="19"/>
        <v>IFAG (T)European Conventional</v>
      </c>
      <c r="R1251" s="204" t="s">
        <v>808</v>
      </c>
      <c r="S1251" s="204" t="s">
        <v>372</v>
      </c>
      <c r="T1251" s="205">
        <v>1.518</v>
      </c>
      <c r="U1251" s="205">
        <v>1.7265999999999999</v>
      </c>
    </row>
    <row r="1252" spans="2:21" ht="12.75" customHeight="1" x14ac:dyDescent="0.3">
      <c r="B1252" s="222" t="s">
        <v>808</v>
      </c>
      <c r="C1252" s="222" t="s">
        <v>1177</v>
      </c>
      <c r="D1252" s="222" t="s">
        <v>343</v>
      </c>
      <c r="E1252" s="223">
        <v>949</v>
      </c>
      <c r="F1252" s="223">
        <v>43.654000000000003</v>
      </c>
      <c r="G1252" s="224">
        <v>46</v>
      </c>
      <c r="H1252" s="222">
        <v>25</v>
      </c>
      <c r="I1252" s="222">
        <v>4</v>
      </c>
      <c r="J1252" s="222">
        <v>1371</v>
      </c>
      <c r="K1252" s="222" t="s">
        <v>106</v>
      </c>
      <c r="L1252" s="222">
        <v>4</v>
      </c>
      <c r="M1252" s="222" t="s">
        <v>197</v>
      </c>
      <c r="N1252" s="90" t="s">
        <v>197</v>
      </c>
      <c r="O1252" s="222"/>
      <c r="Q1252" s="208" t="str">
        <f t="shared" si="19"/>
        <v>IFAG (T)Other</v>
      </c>
      <c r="R1252" s="204" t="s">
        <v>808</v>
      </c>
      <c r="S1252" s="204" t="s">
        <v>343</v>
      </c>
      <c r="T1252" s="205">
        <v>1.3922000000000001</v>
      </c>
      <c r="U1252" s="205">
        <v>1.647</v>
      </c>
    </row>
    <row r="1253" spans="2:21" ht="12.75" customHeight="1" x14ac:dyDescent="0.3">
      <c r="B1253" s="222" t="s">
        <v>813</v>
      </c>
      <c r="C1253" s="222" t="s">
        <v>26</v>
      </c>
      <c r="D1253" s="222" t="s">
        <v>351</v>
      </c>
      <c r="E1253" s="223">
        <v>1</v>
      </c>
      <c r="F1253" s="223">
        <v>0</v>
      </c>
      <c r="G1253" s="224">
        <v>54.391304347826086</v>
      </c>
      <c r="H1253" s="222">
        <v>33</v>
      </c>
      <c r="I1253" s="222">
        <v>4</v>
      </c>
      <c r="J1253" s="222">
        <v>1200</v>
      </c>
      <c r="K1253" s="222" t="s">
        <v>103</v>
      </c>
      <c r="L1253" s="222">
        <v>5</v>
      </c>
      <c r="M1253" s="222" t="s">
        <v>197</v>
      </c>
      <c r="N1253" s="90" t="s">
        <v>197</v>
      </c>
      <c r="O1253" s="222"/>
      <c r="Q1253" s="208" t="str">
        <f t="shared" si="19"/>
        <v>IFAP (L)Domestic Intermodal</v>
      </c>
      <c r="R1253" s="204" t="s">
        <v>813</v>
      </c>
      <c r="S1253" s="204" t="s">
        <v>351</v>
      </c>
      <c r="T1253" s="205">
        <v>1.6193</v>
      </c>
      <c r="U1253" s="205">
        <v>1.9659</v>
      </c>
    </row>
    <row r="1254" spans="2:21" ht="12.75" customHeight="1" x14ac:dyDescent="0.3">
      <c r="B1254" s="222" t="s">
        <v>813</v>
      </c>
      <c r="C1254" s="222" t="s">
        <v>26</v>
      </c>
      <c r="D1254" s="222" t="s">
        <v>368</v>
      </c>
      <c r="E1254" s="223">
        <v>1</v>
      </c>
      <c r="F1254" s="223">
        <v>1</v>
      </c>
      <c r="G1254" s="224">
        <v>59</v>
      </c>
      <c r="H1254" s="222">
        <v>38</v>
      </c>
      <c r="I1254" s="222">
        <v>4</v>
      </c>
      <c r="J1254" s="222">
        <v>1200</v>
      </c>
      <c r="K1254" s="222" t="s">
        <v>103</v>
      </c>
      <c r="L1254" s="222">
        <v>5</v>
      </c>
      <c r="M1254" s="222" t="s">
        <v>197</v>
      </c>
      <c r="N1254" s="90" t="s">
        <v>197</v>
      </c>
      <c r="O1254" s="222"/>
      <c r="Q1254" s="208" t="str">
        <f t="shared" si="19"/>
        <v>IFAP (L)European Intermodal</v>
      </c>
      <c r="R1254" s="204" t="s">
        <v>813</v>
      </c>
      <c r="S1254" s="204" t="s">
        <v>368</v>
      </c>
      <c r="T1254" s="205">
        <v>1.7013</v>
      </c>
      <c r="U1254" s="205">
        <v>2.2248000000000001</v>
      </c>
    </row>
    <row r="1255" spans="2:21" ht="12.75" customHeight="1" x14ac:dyDescent="0.3">
      <c r="B1255" s="222" t="s">
        <v>811</v>
      </c>
      <c r="C1255" s="222" t="s">
        <v>1177</v>
      </c>
      <c r="D1255" s="222" t="s">
        <v>351</v>
      </c>
      <c r="E1255" s="223">
        <v>1</v>
      </c>
      <c r="F1255" s="223">
        <v>1</v>
      </c>
      <c r="G1255" s="224">
        <v>25</v>
      </c>
      <c r="H1255" s="222">
        <v>33</v>
      </c>
      <c r="I1255" s="222">
        <v>4</v>
      </c>
      <c r="J1255" s="222">
        <v>1200</v>
      </c>
      <c r="K1255" s="222" t="s">
        <v>104</v>
      </c>
      <c r="L1255" s="222">
        <v>5</v>
      </c>
      <c r="M1255" s="222" t="s">
        <v>197</v>
      </c>
      <c r="N1255" s="90" t="s">
        <v>197</v>
      </c>
      <c r="O1255" s="222"/>
      <c r="Q1255" s="208" t="str">
        <f t="shared" si="19"/>
        <v>IFAP (T)Domestic Intermodal</v>
      </c>
      <c r="R1255" s="204" t="s">
        <v>811</v>
      </c>
      <c r="S1255" s="204" t="s">
        <v>351</v>
      </c>
      <c r="T1255" s="205">
        <v>1.1057999999999999</v>
      </c>
      <c r="U1255" s="205">
        <v>1.2012</v>
      </c>
    </row>
    <row r="1256" spans="2:21" ht="12.75" customHeight="1" x14ac:dyDescent="0.3">
      <c r="B1256" s="222" t="s">
        <v>814</v>
      </c>
      <c r="C1256" s="222" t="s">
        <v>1177</v>
      </c>
      <c r="D1256" s="222" t="s">
        <v>345</v>
      </c>
      <c r="E1256" s="223">
        <v>1</v>
      </c>
      <c r="F1256" s="223">
        <v>1</v>
      </c>
      <c r="G1256" s="224">
        <v>42</v>
      </c>
      <c r="H1256" s="222">
        <v>29</v>
      </c>
      <c r="I1256" s="222">
        <v>4</v>
      </c>
      <c r="J1256" s="222">
        <v>1292</v>
      </c>
      <c r="K1256" s="222" t="s">
        <v>104</v>
      </c>
      <c r="L1256" s="222">
        <v>5</v>
      </c>
      <c r="M1256" s="222" t="s">
        <v>197</v>
      </c>
      <c r="N1256" s="90" t="s">
        <v>197</v>
      </c>
      <c r="O1256" s="222"/>
      <c r="Q1256" s="208" t="str">
        <f t="shared" si="19"/>
        <v>IFAR (T)Construction Materials</v>
      </c>
      <c r="R1256" s="204" t="s">
        <v>814</v>
      </c>
      <c r="S1256" s="204" t="s">
        <v>345</v>
      </c>
      <c r="T1256" s="205">
        <v>1.2281</v>
      </c>
      <c r="U1256" s="205">
        <v>1.4119999999999999</v>
      </c>
    </row>
    <row r="1257" spans="2:21" ht="12.75" customHeight="1" x14ac:dyDescent="0.3">
      <c r="B1257" s="222" t="s">
        <v>814</v>
      </c>
      <c r="C1257" s="222" t="s">
        <v>1177</v>
      </c>
      <c r="D1257" s="222" t="s">
        <v>351</v>
      </c>
      <c r="E1257" s="223">
        <v>1</v>
      </c>
      <c r="F1257" s="223">
        <v>1</v>
      </c>
      <c r="G1257" s="224">
        <v>42</v>
      </c>
      <c r="H1257" s="222">
        <v>33</v>
      </c>
      <c r="I1257" s="222">
        <v>4</v>
      </c>
      <c r="J1257" s="222">
        <v>1292</v>
      </c>
      <c r="K1257" s="222" t="s">
        <v>104</v>
      </c>
      <c r="L1257" s="222">
        <v>5</v>
      </c>
      <c r="M1257" s="222" t="s">
        <v>197</v>
      </c>
      <c r="N1257" s="90" t="s">
        <v>197</v>
      </c>
      <c r="O1257" s="222"/>
      <c r="Q1257" s="208" t="str">
        <f t="shared" si="19"/>
        <v>IFAR (T)Domestic Intermodal</v>
      </c>
      <c r="R1257" s="204" t="s">
        <v>814</v>
      </c>
      <c r="S1257" s="204" t="s">
        <v>351</v>
      </c>
      <c r="T1257" s="205">
        <v>1.3057000000000001</v>
      </c>
      <c r="U1257" s="205">
        <v>1.4595</v>
      </c>
    </row>
    <row r="1258" spans="2:21" ht="12.75" customHeight="1" x14ac:dyDescent="0.3">
      <c r="B1258" s="222" t="s">
        <v>815</v>
      </c>
      <c r="C1258" s="222" t="s">
        <v>1177</v>
      </c>
      <c r="D1258" s="222" t="s">
        <v>351</v>
      </c>
      <c r="E1258" s="223">
        <v>1</v>
      </c>
      <c r="F1258" s="223">
        <v>1</v>
      </c>
      <c r="G1258" s="224">
        <v>40</v>
      </c>
      <c r="H1258" s="222">
        <v>33</v>
      </c>
      <c r="I1258" s="222">
        <v>4</v>
      </c>
      <c r="J1258" s="222">
        <v>1292</v>
      </c>
      <c r="K1258" s="222" t="s">
        <v>104</v>
      </c>
      <c r="L1258" s="222">
        <v>5</v>
      </c>
      <c r="M1258" s="222" t="s">
        <v>197</v>
      </c>
      <c r="N1258" s="90" t="s">
        <v>197</v>
      </c>
      <c r="O1258" s="222"/>
      <c r="Q1258" s="208" t="str">
        <f t="shared" si="19"/>
        <v>IFAS (T)Domestic Intermodal</v>
      </c>
      <c r="R1258" s="204" t="s">
        <v>815</v>
      </c>
      <c r="S1258" s="204" t="s">
        <v>351</v>
      </c>
      <c r="T1258" s="205">
        <v>1.2758</v>
      </c>
      <c r="U1258" s="205">
        <v>1.4144000000000001</v>
      </c>
    </row>
    <row r="1259" spans="2:21" ht="12.75" customHeight="1" x14ac:dyDescent="0.3">
      <c r="B1259" s="222" t="s">
        <v>816</v>
      </c>
      <c r="C1259" s="222" t="s">
        <v>26</v>
      </c>
      <c r="D1259" s="222" t="s">
        <v>355</v>
      </c>
      <c r="E1259" s="223">
        <v>1</v>
      </c>
      <c r="F1259" s="223">
        <v>1</v>
      </c>
      <c r="G1259" s="224">
        <v>32.130434782608695</v>
      </c>
      <c r="H1259" s="222">
        <v>25</v>
      </c>
      <c r="I1259" s="222">
        <v>2</v>
      </c>
      <c r="J1259" s="222">
        <v>1371</v>
      </c>
      <c r="K1259" s="222" t="s">
        <v>108</v>
      </c>
      <c r="L1259" s="222">
        <v>2</v>
      </c>
      <c r="M1259" s="222" t="s">
        <v>197</v>
      </c>
      <c r="N1259" s="90" t="s">
        <v>197</v>
      </c>
      <c r="O1259" s="222"/>
      <c r="Q1259" s="208" t="str">
        <f t="shared" si="19"/>
        <v>IFBB (L)Domestic Automotive</v>
      </c>
      <c r="R1259" s="204" t="s">
        <v>816</v>
      </c>
      <c r="S1259" s="204" t="s">
        <v>355</v>
      </c>
      <c r="T1259" s="205">
        <v>2.3772000000000002</v>
      </c>
      <c r="U1259" s="205">
        <v>2.8818999999999999</v>
      </c>
    </row>
    <row r="1260" spans="2:21" ht="12.75" customHeight="1" x14ac:dyDescent="0.3">
      <c r="B1260" s="222" t="s">
        <v>816</v>
      </c>
      <c r="C1260" s="222" t="s">
        <v>26</v>
      </c>
      <c r="D1260" s="222" t="s">
        <v>367</v>
      </c>
      <c r="E1260" s="223">
        <v>2850</v>
      </c>
      <c r="F1260" s="223">
        <v>82.01400000000001</v>
      </c>
      <c r="G1260" s="224">
        <v>30.283156203564719</v>
      </c>
      <c r="H1260" s="222">
        <v>31</v>
      </c>
      <c r="I1260" s="222">
        <v>2</v>
      </c>
      <c r="J1260" s="222">
        <v>1371</v>
      </c>
      <c r="K1260" s="222" t="s">
        <v>108</v>
      </c>
      <c r="L1260" s="222">
        <v>2</v>
      </c>
      <c r="M1260" s="222" t="s">
        <v>197</v>
      </c>
      <c r="N1260" s="90" t="s">
        <v>197</v>
      </c>
      <c r="O1260" s="222"/>
      <c r="Q1260" s="208" t="str">
        <f t="shared" si="19"/>
        <v>IFBB (L)European Automotive</v>
      </c>
      <c r="R1260" s="204" t="s">
        <v>816</v>
      </c>
      <c r="S1260" s="204" t="s">
        <v>367</v>
      </c>
      <c r="T1260" s="205">
        <v>2.3754</v>
      </c>
      <c r="U1260" s="205">
        <v>2.8347000000000002</v>
      </c>
    </row>
    <row r="1261" spans="2:21" ht="12.75" customHeight="1" x14ac:dyDescent="0.3">
      <c r="B1261" s="222" t="s">
        <v>816</v>
      </c>
      <c r="C1261" s="222" t="s">
        <v>26</v>
      </c>
      <c r="D1261" s="222" t="s">
        <v>372</v>
      </c>
      <c r="E1261" s="223">
        <v>1</v>
      </c>
      <c r="F1261" s="223">
        <v>1</v>
      </c>
      <c r="G1261" s="224">
        <v>32.443680794196261</v>
      </c>
      <c r="H1261" s="222">
        <v>31</v>
      </c>
      <c r="I1261" s="222">
        <v>2</v>
      </c>
      <c r="J1261" s="222">
        <v>1371</v>
      </c>
      <c r="K1261" s="222" t="s">
        <v>108</v>
      </c>
      <c r="L1261" s="222">
        <v>2</v>
      </c>
      <c r="M1261" s="222" t="s">
        <v>197</v>
      </c>
      <c r="N1261" s="90" t="s">
        <v>197</v>
      </c>
      <c r="O1261" s="222"/>
      <c r="Q1261" s="208" t="str">
        <f t="shared" si="19"/>
        <v>IFBB (L)European Conventional</v>
      </c>
      <c r="R1261" s="204" t="s">
        <v>816</v>
      </c>
      <c r="S1261" s="204" t="s">
        <v>372</v>
      </c>
      <c r="T1261" s="205">
        <v>2.2850000000000001</v>
      </c>
      <c r="U1261" s="205">
        <v>3.0430000000000001</v>
      </c>
    </row>
    <row r="1262" spans="2:21" ht="12.75" customHeight="1" x14ac:dyDescent="0.3">
      <c r="B1262" s="222" t="s">
        <v>816</v>
      </c>
      <c r="C1262" s="222" t="s">
        <v>26</v>
      </c>
      <c r="D1262" s="222" t="s">
        <v>368</v>
      </c>
      <c r="E1262" s="223">
        <v>13302</v>
      </c>
      <c r="F1262" s="223">
        <v>437.34700000000004</v>
      </c>
      <c r="G1262" s="224">
        <v>30.917173738991195</v>
      </c>
      <c r="H1262" s="222">
        <v>38</v>
      </c>
      <c r="I1262" s="222">
        <v>2</v>
      </c>
      <c r="J1262" s="222">
        <v>1371</v>
      </c>
      <c r="K1262" s="222" t="s">
        <v>108</v>
      </c>
      <c r="L1262" s="222">
        <v>2</v>
      </c>
      <c r="M1262" s="222" t="s">
        <v>197</v>
      </c>
      <c r="N1262" s="90" t="s">
        <v>197</v>
      </c>
      <c r="O1262" s="222"/>
      <c r="Q1262" s="208" t="str">
        <f t="shared" si="19"/>
        <v>IFBB (L)European Intermodal</v>
      </c>
      <c r="R1262" s="204" t="s">
        <v>816</v>
      </c>
      <c r="S1262" s="204" t="s">
        <v>368</v>
      </c>
      <c r="T1262" s="205">
        <v>2.4342999999999999</v>
      </c>
      <c r="U1262" s="205">
        <v>3.0434000000000001</v>
      </c>
    </row>
    <row r="1263" spans="2:21" ht="12.75" customHeight="1" x14ac:dyDescent="0.3">
      <c r="B1263" s="222" t="s">
        <v>817</v>
      </c>
      <c r="C1263" s="222" t="s">
        <v>1177</v>
      </c>
      <c r="D1263" s="222" t="s">
        <v>368</v>
      </c>
      <c r="E1263" s="223">
        <v>43</v>
      </c>
      <c r="F1263" s="223">
        <v>0.51600000000000001</v>
      </c>
      <c r="G1263" s="224">
        <v>20.674304418985272</v>
      </c>
      <c r="H1263" s="222">
        <v>38</v>
      </c>
      <c r="I1263" s="222">
        <v>2</v>
      </c>
      <c r="J1263" s="222">
        <v>1371</v>
      </c>
      <c r="K1263" s="222" t="s">
        <v>107</v>
      </c>
      <c r="L1263" s="222">
        <v>2</v>
      </c>
      <c r="M1263" s="222" t="s">
        <v>197</v>
      </c>
      <c r="N1263" s="90" t="s">
        <v>197</v>
      </c>
      <c r="O1263" s="222"/>
      <c r="Q1263" s="208" t="str">
        <f t="shared" si="19"/>
        <v>IFBB (T)European Intermodal</v>
      </c>
      <c r="R1263" s="204" t="s">
        <v>817</v>
      </c>
      <c r="S1263" s="204" t="s">
        <v>368</v>
      </c>
      <c r="T1263" s="205">
        <v>1.3309</v>
      </c>
      <c r="U1263" s="205">
        <v>1.8478000000000001</v>
      </c>
    </row>
    <row r="1264" spans="2:21" ht="12.75" customHeight="1" x14ac:dyDescent="0.3">
      <c r="B1264" s="222" t="s">
        <v>817</v>
      </c>
      <c r="C1264" s="222" t="s">
        <v>1177</v>
      </c>
      <c r="D1264" s="222" t="s">
        <v>343</v>
      </c>
      <c r="E1264" s="223">
        <v>1</v>
      </c>
      <c r="F1264" s="223">
        <v>1</v>
      </c>
      <c r="G1264" s="224">
        <v>22</v>
      </c>
      <c r="H1264" s="222">
        <v>25</v>
      </c>
      <c r="I1264" s="222">
        <v>2</v>
      </c>
      <c r="J1264" s="222">
        <v>1371</v>
      </c>
      <c r="K1264" s="222" t="s">
        <v>107</v>
      </c>
      <c r="L1264" s="222">
        <v>2</v>
      </c>
      <c r="M1264" s="222" t="s">
        <v>197</v>
      </c>
      <c r="N1264" s="90" t="s">
        <v>197</v>
      </c>
      <c r="O1264" s="222"/>
      <c r="Q1264" s="208" t="str">
        <f t="shared" si="19"/>
        <v>IFBB (T)Other</v>
      </c>
      <c r="R1264" s="204" t="s">
        <v>817</v>
      </c>
      <c r="S1264" s="204" t="s">
        <v>343</v>
      </c>
      <c r="T1264" s="205">
        <v>1.244</v>
      </c>
      <c r="U1264" s="205">
        <v>1.7209000000000001</v>
      </c>
    </row>
    <row r="1265" spans="2:21" ht="12.75" customHeight="1" x14ac:dyDescent="0.3">
      <c r="B1265" s="222" t="s">
        <v>818</v>
      </c>
      <c r="C1265" s="222" t="s">
        <v>26</v>
      </c>
      <c r="D1265" s="222" t="s">
        <v>345</v>
      </c>
      <c r="E1265" s="223">
        <v>1</v>
      </c>
      <c r="F1265" s="223">
        <v>1</v>
      </c>
      <c r="G1265" s="224">
        <v>56</v>
      </c>
      <c r="H1265" s="222">
        <v>29</v>
      </c>
      <c r="I1265" s="222">
        <v>4</v>
      </c>
      <c r="J1265" s="222">
        <v>1202</v>
      </c>
      <c r="K1265" s="222" t="s">
        <v>105</v>
      </c>
      <c r="L1265" s="222">
        <v>4</v>
      </c>
      <c r="M1265" s="222" t="s">
        <v>197</v>
      </c>
      <c r="N1265" s="90" t="s">
        <v>197</v>
      </c>
      <c r="O1265" s="222"/>
      <c r="Q1265" s="208" t="str">
        <f t="shared" si="19"/>
        <v>IGAD (L)Construction Materials</v>
      </c>
      <c r="R1265" s="204" t="s">
        <v>818</v>
      </c>
      <c r="S1265" s="204" t="s">
        <v>345</v>
      </c>
      <c r="T1265" s="205">
        <v>2.8826000000000001</v>
      </c>
      <c r="U1265" s="205">
        <v>3.6246999999999998</v>
      </c>
    </row>
    <row r="1266" spans="2:21" ht="12.75" customHeight="1" x14ac:dyDescent="0.3">
      <c r="B1266" s="222" t="s">
        <v>818</v>
      </c>
      <c r="C1266" s="222" t="s">
        <v>26</v>
      </c>
      <c r="D1266" s="222" t="s">
        <v>368</v>
      </c>
      <c r="E1266" s="223">
        <v>49724</v>
      </c>
      <c r="F1266" s="223">
        <v>3277.3110000000001</v>
      </c>
      <c r="G1266" s="224">
        <v>70.64595494443725</v>
      </c>
      <c r="H1266" s="222">
        <v>38</v>
      </c>
      <c r="I1266" s="222">
        <v>4</v>
      </c>
      <c r="J1266" s="222">
        <v>1202</v>
      </c>
      <c r="K1266" s="222" t="s">
        <v>105</v>
      </c>
      <c r="L1266" s="222">
        <v>4</v>
      </c>
      <c r="M1266" s="222" t="s">
        <v>197</v>
      </c>
      <c r="N1266" s="90" t="s">
        <v>197</v>
      </c>
      <c r="O1266" s="222"/>
      <c r="Q1266" s="208" t="str">
        <f t="shared" si="19"/>
        <v>IGAD (L)European Intermodal</v>
      </c>
      <c r="R1266" s="204" t="s">
        <v>818</v>
      </c>
      <c r="S1266" s="204" t="s">
        <v>368</v>
      </c>
      <c r="T1266" s="205">
        <v>3.2948</v>
      </c>
      <c r="U1266" s="205">
        <v>4.2089999999999996</v>
      </c>
    </row>
    <row r="1267" spans="2:21" ht="12.75" customHeight="1" x14ac:dyDescent="0.3">
      <c r="B1267" s="222" t="s">
        <v>818</v>
      </c>
      <c r="C1267" s="222" t="s">
        <v>26</v>
      </c>
      <c r="D1267" s="222" t="s">
        <v>353</v>
      </c>
      <c r="E1267" s="223">
        <v>8524</v>
      </c>
      <c r="F1267" s="223">
        <v>563.678</v>
      </c>
      <c r="G1267" s="224">
        <v>66.394888358376633</v>
      </c>
      <c r="H1267" s="222">
        <v>25</v>
      </c>
      <c r="I1267" s="222">
        <v>4</v>
      </c>
      <c r="J1267" s="222">
        <v>1202</v>
      </c>
      <c r="K1267" s="222" t="s">
        <v>105</v>
      </c>
      <c r="L1267" s="222">
        <v>4</v>
      </c>
      <c r="M1267" s="222" t="s">
        <v>197</v>
      </c>
      <c r="N1267" s="90" t="s">
        <v>197</v>
      </c>
      <c r="O1267" s="222"/>
      <c r="Q1267" s="208" t="str">
        <f t="shared" si="19"/>
        <v>IGAD (L)Steel</v>
      </c>
      <c r="R1267" s="204" t="s">
        <v>818</v>
      </c>
      <c r="S1267" s="204" t="s">
        <v>353</v>
      </c>
      <c r="T1267" s="205">
        <v>2.9365000000000001</v>
      </c>
      <c r="U1267" s="205">
        <v>3.7761</v>
      </c>
    </row>
    <row r="1268" spans="2:21" ht="12.75" customHeight="1" x14ac:dyDescent="0.3">
      <c r="B1268" s="222" t="s">
        <v>819</v>
      </c>
      <c r="C1268" s="222" t="s">
        <v>1177</v>
      </c>
      <c r="D1268" s="222" t="s">
        <v>368</v>
      </c>
      <c r="E1268" s="223">
        <v>50212</v>
      </c>
      <c r="F1268" s="223">
        <v>1205.088</v>
      </c>
      <c r="G1268" s="224">
        <v>24</v>
      </c>
      <c r="H1268" s="222">
        <v>38</v>
      </c>
      <c r="I1268" s="222">
        <v>4</v>
      </c>
      <c r="J1268" s="222">
        <v>1202</v>
      </c>
      <c r="K1268" s="222" t="s">
        <v>106</v>
      </c>
      <c r="L1268" s="222">
        <v>4</v>
      </c>
      <c r="M1268" s="222" t="s">
        <v>197</v>
      </c>
      <c r="N1268" s="90" t="s">
        <v>197</v>
      </c>
      <c r="O1268" s="222"/>
      <c r="Q1268" s="208" t="str">
        <f t="shared" si="19"/>
        <v>IGAD (T)European Intermodal</v>
      </c>
      <c r="R1268" s="204" t="s">
        <v>819</v>
      </c>
      <c r="S1268" s="204" t="s">
        <v>368</v>
      </c>
      <c r="T1268" s="205">
        <v>1.349</v>
      </c>
      <c r="U1268" s="205">
        <v>1.5418000000000001</v>
      </c>
    </row>
    <row r="1269" spans="2:21" ht="12.75" customHeight="1" x14ac:dyDescent="0.3">
      <c r="B1269" s="222" t="s">
        <v>819</v>
      </c>
      <c r="C1269" s="222" t="s">
        <v>1177</v>
      </c>
      <c r="D1269" s="222" t="s">
        <v>348</v>
      </c>
      <c r="E1269" s="223">
        <v>1</v>
      </c>
      <c r="F1269" s="223">
        <v>1</v>
      </c>
      <c r="G1269" s="224">
        <v>24</v>
      </c>
      <c r="H1269" s="222">
        <v>18</v>
      </c>
      <c r="I1269" s="222">
        <v>4</v>
      </c>
      <c r="J1269" s="222">
        <v>1202</v>
      </c>
      <c r="K1269" s="222" t="s">
        <v>106</v>
      </c>
      <c r="L1269" s="222">
        <v>4</v>
      </c>
      <c r="M1269" s="222" t="s">
        <v>197</v>
      </c>
      <c r="N1269" s="90" t="s">
        <v>197</v>
      </c>
      <c r="O1269" s="222"/>
      <c r="Q1269" s="208" t="str">
        <f t="shared" si="19"/>
        <v>IGAD (T)Industrial Minerals</v>
      </c>
      <c r="R1269" s="204" t="s">
        <v>819</v>
      </c>
      <c r="S1269" s="204" t="s">
        <v>348</v>
      </c>
      <c r="T1269" s="205">
        <v>1.2088000000000001</v>
      </c>
      <c r="U1269" s="205">
        <v>1.2662</v>
      </c>
    </row>
    <row r="1270" spans="2:21" ht="12.75" customHeight="1" x14ac:dyDescent="0.3">
      <c r="B1270" s="222" t="s">
        <v>819</v>
      </c>
      <c r="C1270" s="222" t="s">
        <v>1177</v>
      </c>
      <c r="D1270" s="222" t="s">
        <v>343</v>
      </c>
      <c r="E1270" s="223">
        <v>1</v>
      </c>
      <c r="F1270" s="223">
        <v>1</v>
      </c>
      <c r="G1270" s="224">
        <v>24</v>
      </c>
      <c r="H1270" s="222">
        <v>25</v>
      </c>
      <c r="I1270" s="222">
        <v>4</v>
      </c>
      <c r="J1270" s="222">
        <v>1202</v>
      </c>
      <c r="K1270" s="222" t="s">
        <v>106</v>
      </c>
      <c r="L1270" s="222">
        <v>4</v>
      </c>
      <c r="M1270" s="222" t="s">
        <v>197</v>
      </c>
      <c r="N1270" s="90" t="s">
        <v>197</v>
      </c>
      <c r="O1270" s="222"/>
      <c r="Q1270" s="208" t="str">
        <f t="shared" si="19"/>
        <v>IGAD (T)Other</v>
      </c>
      <c r="R1270" s="204" t="s">
        <v>819</v>
      </c>
      <c r="S1270" s="204" t="s">
        <v>343</v>
      </c>
      <c r="T1270" s="205">
        <v>1.2404999999999999</v>
      </c>
      <c r="U1270" s="205">
        <v>1.3621000000000001</v>
      </c>
    </row>
    <row r="1271" spans="2:21" ht="12.75" customHeight="1" x14ac:dyDescent="0.3">
      <c r="B1271" s="222" t="s">
        <v>819</v>
      </c>
      <c r="C1271" s="222" t="s">
        <v>1177</v>
      </c>
      <c r="D1271" s="222" t="s">
        <v>353</v>
      </c>
      <c r="E1271" s="223">
        <v>6054</v>
      </c>
      <c r="F1271" s="223">
        <v>145.29600000000002</v>
      </c>
      <c r="G1271" s="224">
        <v>24</v>
      </c>
      <c r="H1271" s="222">
        <v>25</v>
      </c>
      <c r="I1271" s="222">
        <v>4</v>
      </c>
      <c r="J1271" s="222">
        <v>1202</v>
      </c>
      <c r="K1271" s="222" t="s">
        <v>106</v>
      </c>
      <c r="L1271" s="222">
        <v>4</v>
      </c>
      <c r="M1271" s="222" t="s">
        <v>197</v>
      </c>
      <c r="N1271" s="90" t="s">
        <v>197</v>
      </c>
      <c r="O1271" s="222"/>
      <c r="Q1271" s="208" t="str">
        <f t="shared" si="19"/>
        <v>IGAD (T)Steel</v>
      </c>
      <c r="R1271" s="204" t="s">
        <v>819</v>
      </c>
      <c r="S1271" s="204" t="s">
        <v>353</v>
      </c>
      <c r="T1271" s="205">
        <v>1.2404999999999999</v>
      </c>
      <c r="U1271" s="205">
        <v>1.3621000000000001</v>
      </c>
    </row>
    <row r="1272" spans="2:21" ht="12.75" customHeight="1" x14ac:dyDescent="0.3">
      <c r="B1272" s="222" t="s">
        <v>820</v>
      </c>
      <c r="C1272" s="222" t="s">
        <v>26</v>
      </c>
      <c r="D1272" s="222" t="s">
        <v>368</v>
      </c>
      <c r="E1272" s="223">
        <v>1</v>
      </c>
      <c r="F1272" s="223">
        <v>1</v>
      </c>
      <c r="G1272" s="224">
        <v>90</v>
      </c>
      <c r="H1272" s="222">
        <v>38</v>
      </c>
      <c r="I1272" s="222">
        <v>4</v>
      </c>
      <c r="J1272" s="222">
        <v>1202</v>
      </c>
      <c r="K1272" s="222" t="s">
        <v>105</v>
      </c>
      <c r="L1272" s="222">
        <v>4</v>
      </c>
      <c r="M1272" s="222" t="s">
        <v>197</v>
      </c>
      <c r="N1272" s="90" t="s">
        <v>197</v>
      </c>
      <c r="O1272" s="222"/>
      <c r="Q1272" s="208" t="str">
        <f t="shared" si="19"/>
        <v>IHAE (L)European Intermodal</v>
      </c>
      <c r="R1272" s="204" t="s">
        <v>820</v>
      </c>
      <c r="S1272" s="204" t="s">
        <v>368</v>
      </c>
      <c r="T1272" s="205">
        <v>3.665</v>
      </c>
      <c r="U1272" s="205">
        <v>5.6506999999999996</v>
      </c>
    </row>
    <row r="1273" spans="2:21" ht="12.75" customHeight="1" x14ac:dyDescent="0.3">
      <c r="B1273" s="222" t="s">
        <v>820</v>
      </c>
      <c r="C1273" s="222" t="s">
        <v>26</v>
      </c>
      <c r="D1273" s="222" t="s">
        <v>353</v>
      </c>
      <c r="E1273" s="223">
        <v>1</v>
      </c>
      <c r="F1273" s="223">
        <v>1</v>
      </c>
      <c r="G1273" s="224">
        <v>90</v>
      </c>
      <c r="H1273" s="222">
        <v>25</v>
      </c>
      <c r="I1273" s="222">
        <v>4</v>
      </c>
      <c r="J1273" s="222">
        <v>1202</v>
      </c>
      <c r="K1273" s="222" t="s">
        <v>105</v>
      </c>
      <c r="L1273" s="222">
        <v>4</v>
      </c>
      <c r="M1273" s="222" t="s">
        <v>197</v>
      </c>
      <c r="N1273" s="90" t="s">
        <v>197</v>
      </c>
      <c r="O1273" s="222"/>
      <c r="Q1273" s="208" t="str">
        <f t="shared" si="19"/>
        <v>IHAE (L)Steel</v>
      </c>
      <c r="R1273" s="204" t="s">
        <v>820</v>
      </c>
      <c r="S1273" s="204" t="s">
        <v>353</v>
      </c>
      <c r="T1273" s="205">
        <v>3.2256999999999998</v>
      </c>
      <c r="U1273" s="205">
        <v>5.1425000000000001</v>
      </c>
    </row>
    <row r="1274" spans="2:21" ht="12.75" customHeight="1" x14ac:dyDescent="0.3">
      <c r="B1274" s="222" t="s">
        <v>821</v>
      </c>
      <c r="C1274" s="222" t="s">
        <v>1177</v>
      </c>
      <c r="D1274" s="222" t="s">
        <v>353</v>
      </c>
      <c r="E1274" s="223">
        <v>1</v>
      </c>
      <c r="F1274" s="223">
        <v>1</v>
      </c>
      <c r="G1274" s="224">
        <v>25</v>
      </c>
      <c r="H1274" s="222">
        <v>25</v>
      </c>
      <c r="I1274" s="222">
        <v>4</v>
      </c>
      <c r="J1274" s="222">
        <v>1202</v>
      </c>
      <c r="K1274" s="222" t="s">
        <v>106</v>
      </c>
      <c r="L1274" s="222">
        <v>4</v>
      </c>
      <c r="M1274" s="222" t="s">
        <v>197</v>
      </c>
      <c r="N1274" s="90" t="s">
        <v>197</v>
      </c>
      <c r="O1274" s="222"/>
      <c r="Q1274" s="208" t="str">
        <f t="shared" si="19"/>
        <v>IHAE (T)Steel</v>
      </c>
      <c r="R1274" s="204" t="s">
        <v>821</v>
      </c>
      <c r="S1274" s="204" t="s">
        <v>353</v>
      </c>
      <c r="T1274" s="205">
        <v>1.2242999999999999</v>
      </c>
      <c r="U1274" s="205">
        <v>1.3589</v>
      </c>
    </row>
    <row r="1275" spans="2:21" ht="12.75" customHeight="1" x14ac:dyDescent="0.3">
      <c r="B1275" s="222" t="s">
        <v>825</v>
      </c>
      <c r="C1275" s="222" t="s">
        <v>26</v>
      </c>
      <c r="D1275" s="222" t="s">
        <v>345</v>
      </c>
      <c r="E1275" s="223">
        <v>1</v>
      </c>
      <c r="F1275" s="223">
        <v>1</v>
      </c>
      <c r="G1275" s="224">
        <v>82.15789473684211</v>
      </c>
      <c r="H1275" s="222">
        <v>29</v>
      </c>
      <c r="I1275" s="222">
        <v>4</v>
      </c>
      <c r="J1275" s="222">
        <v>1344</v>
      </c>
      <c r="K1275" s="222" t="s">
        <v>103</v>
      </c>
      <c r="L1275" s="222">
        <v>5</v>
      </c>
      <c r="M1275" s="222" t="s">
        <v>197</v>
      </c>
      <c r="N1275" s="90" t="s">
        <v>197</v>
      </c>
      <c r="O1275" s="222"/>
      <c r="Q1275" s="208" t="str">
        <f t="shared" si="19"/>
        <v>IHAF (L)Construction Materials</v>
      </c>
      <c r="R1275" s="204" t="s">
        <v>825</v>
      </c>
      <c r="S1275" s="204" t="s">
        <v>345</v>
      </c>
      <c r="T1275" s="205">
        <v>2.3149999999999999</v>
      </c>
      <c r="U1275" s="205">
        <v>3.4617</v>
      </c>
    </row>
    <row r="1276" spans="2:21" ht="12.75" customHeight="1" x14ac:dyDescent="0.3">
      <c r="B1276" s="222" t="s">
        <v>825</v>
      </c>
      <c r="C1276" s="222" t="s">
        <v>26</v>
      </c>
      <c r="D1276" s="222" t="s">
        <v>356</v>
      </c>
      <c r="E1276" s="223">
        <v>177</v>
      </c>
      <c r="F1276" s="223">
        <v>14.987</v>
      </c>
      <c r="G1276" s="224">
        <v>87</v>
      </c>
      <c r="H1276" s="222">
        <v>27</v>
      </c>
      <c r="I1276" s="222">
        <v>4</v>
      </c>
      <c r="J1276" s="222">
        <v>1344</v>
      </c>
      <c r="K1276" s="222" t="s">
        <v>103</v>
      </c>
      <c r="L1276" s="222">
        <v>5</v>
      </c>
      <c r="M1276" s="222" t="s">
        <v>197</v>
      </c>
      <c r="N1276" s="90" t="s">
        <v>197</v>
      </c>
      <c r="O1276" s="222"/>
      <c r="Q1276" s="208" t="str">
        <f t="shared" si="19"/>
        <v>IHAF (L)Enterprise</v>
      </c>
      <c r="R1276" s="204" t="s">
        <v>825</v>
      </c>
      <c r="S1276" s="204" t="s">
        <v>356</v>
      </c>
      <c r="T1276" s="205">
        <v>2.5621</v>
      </c>
      <c r="U1276" s="205">
        <v>3.8092000000000001</v>
      </c>
    </row>
    <row r="1277" spans="2:21" ht="12.75" customHeight="1" x14ac:dyDescent="0.3">
      <c r="B1277" s="222" t="s">
        <v>825</v>
      </c>
      <c r="C1277" s="222" t="s">
        <v>26</v>
      </c>
      <c r="D1277" s="222" t="s">
        <v>368</v>
      </c>
      <c r="E1277" s="223">
        <v>1</v>
      </c>
      <c r="F1277" s="223">
        <v>1</v>
      </c>
      <c r="G1277" s="224">
        <v>82.405872785471473</v>
      </c>
      <c r="H1277" s="222">
        <v>38</v>
      </c>
      <c r="I1277" s="222">
        <v>4</v>
      </c>
      <c r="J1277" s="222">
        <v>1344</v>
      </c>
      <c r="K1277" s="222" t="s">
        <v>103</v>
      </c>
      <c r="L1277" s="222">
        <v>5</v>
      </c>
      <c r="M1277" s="222" t="s">
        <v>197</v>
      </c>
      <c r="N1277" s="90" t="s">
        <v>197</v>
      </c>
      <c r="O1277" s="222"/>
      <c r="Q1277" s="208" t="str">
        <f t="shared" si="19"/>
        <v>IHAF (L)European Intermodal</v>
      </c>
      <c r="R1277" s="204" t="s">
        <v>825</v>
      </c>
      <c r="S1277" s="204" t="s">
        <v>368</v>
      </c>
      <c r="T1277" s="205">
        <v>2.6941999999999999</v>
      </c>
      <c r="U1277" s="205">
        <v>3.7766000000000002</v>
      </c>
    </row>
    <row r="1278" spans="2:21" ht="12.75" customHeight="1" x14ac:dyDescent="0.3">
      <c r="B1278" s="222" t="s">
        <v>825</v>
      </c>
      <c r="C1278" s="222" t="s">
        <v>26</v>
      </c>
      <c r="D1278" s="222" t="s">
        <v>348</v>
      </c>
      <c r="E1278" s="223">
        <v>1</v>
      </c>
      <c r="F1278" s="223">
        <v>1</v>
      </c>
      <c r="G1278" s="224">
        <v>76.497960056900723</v>
      </c>
      <c r="H1278" s="222">
        <v>18</v>
      </c>
      <c r="I1278" s="222">
        <v>4</v>
      </c>
      <c r="J1278" s="222">
        <v>1344</v>
      </c>
      <c r="K1278" s="222" t="s">
        <v>103</v>
      </c>
      <c r="L1278" s="222">
        <v>5</v>
      </c>
      <c r="M1278" s="222" t="s">
        <v>197</v>
      </c>
      <c r="N1278" s="90" t="s">
        <v>197</v>
      </c>
      <c r="O1278" s="222"/>
      <c r="Q1278" s="208" t="str">
        <f t="shared" si="19"/>
        <v>IHAF (L)Industrial Minerals</v>
      </c>
      <c r="R1278" s="204" t="s">
        <v>825</v>
      </c>
      <c r="S1278" s="204" t="s">
        <v>348</v>
      </c>
      <c r="T1278" s="205">
        <v>2.1002999999999998</v>
      </c>
      <c r="U1278" s="205">
        <v>2.7795000000000001</v>
      </c>
    </row>
    <row r="1279" spans="2:21" ht="12.75" customHeight="1" x14ac:dyDescent="0.3">
      <c r="B1279" s="222" t="s">
        <v>825</v>
      </c>
      <c r="C1279" s="222" t="s">
        <v>26</v>
      </c>
      <c r="D1279" s="222" t="s">
        <v>343</v>
      </c>
      <c r="E1279" s="223">
        <v>1</v>
      </c>
      <c r="F1279" s="223">
        <v>1</v>
      </c>
      <c r="G1279" s="224">
        <v>73</v>
      </c>
      <c r="H1279" s="222">
        <v>25</v>
      </c>
      <c r="I1279" s="222">
        <v>4</v>
      </c>
      <c r="J1279" s="222">
        <v>1344</v>
      </c>
      <c r="K1279" s="222" t="s">
        <v>103</v>
      </c>
      <c r="L1279" s="222">
        <v>5</v>
      </c>
      <c r="M1279" s="222" t="s">
        <v>197</v>
      </c>
      <c r="N1279" s="90" t="s">
        <v>197</v>
      </c>
      <c r="O1279" s="222"/>
      <c r="Q1279" s="208" t="str">
        <f t="shared" si="19"/>
        <v>IHAF (L)Other</v>
      </c>
      <c r="R1279" s="204" t="s">
        <v>825</v>
      </c>
      <c r="S1279" s="204" t="s">
        <v>343</v>
      </c>
      <c r="T1279" s="205">
        <v>2.0693999999999999</v>
      </c>
      <c r="U1279" s="205">
        <v>2.7195999999999998</v>
      </c>
    </row>
    <row r="1280" spans="2:21" ht="12.75" customHeight="1" x14ac:dyDescent="0.3">
      <c r="B1280" s="222" t="s">
        <v>825</v>
      </c>
      <c r="C1280" s="222" t="s">
        <v>26</v>
      </c>
      <c r="D1280" s="222" t="s">
        <v>353</v>
      </c>
      <c r="E1280" s="223">
        <v>2036061</v>
      </c>
      <c r="F1280" s="223">
        <v>167061.88</v>
      </c>
      <c r="G1280" s="224">
        <v>81.739678778780586</v>
      </c>
      <c r="H1280" s="222">
        <v>25</v>
      </c>
      <c r="I1280" s="222">
        <v>4</v>
      </c>
      <c r="J1280" s="222">
        <v>1344</v>
      </c>
      <c r="K1280" s="222" t="s">
        <v>103</v>
      </c>
      <c r="L1280" s="222">
        <v>5</v>
      </c>
      <c r="M1280" s="222" t="s">
        <v>197</v>
      </c>
      <c r="N1280" s="90" t="s">
        <v>197</v>
      </c>
      <c r="O1280" s="222"/>
      <c r="Q1280" s="208" t="str">
        <f t="shared" si="19"/>
        <v>IHAF (L)Steel</v>
      </c>
      <c r="R1280" s="204" t="s">
        <v>825</v>
      </c>
      <c r="S1280" s="204" t="s">
        <v>353</v>
      </c>
      <c r="T1280" s="205">
        <v>2.2692000000000001</v>
      </c>
      <c r="U1280" s="205">
        <v>3.3113000000000001</v>
      </c>
    </row>
    <row r="1281" spans="2:21" ht="12.75" customHeight="1" x14ac:dyDescent="0.3">
      <c r="B1281" s="222" t="s">
        <v>824</v>
      </c>
      <c r="C1281" s="222" t="s">
        <v>1177</v>
      </c>
      <c r="D1281" s="222" t="s">
        <v>345</v>
      </c>
      <c r="E1281" s="223">
        <v>1</v>
      </c>
      <c r="F1281" s="223">
        <v>1</v>
      </c>
      <c r="G1281" s="224">
        <v>23.49905381964</v>
      </c>
      <c r="H1281" s="222">
        <v>29</v>
      </c>
      <c r="I1281" s="222">
        <v>4</v>
      </c>
      <c r="J1281" s="222">
        <v>1344</v>
      </c>
      <c r="K1281" s="222" t="s">
        <v>104</v>
      </c>
      <c r="L1281" s="222">
        <v>5</v>
      </c>
      <c r="M1281" s="222" t="s">
        <v>197</v>
      </c>
      <c r="N1281" s="90" t="s">
        <v>197</v>
      </c>
      <c r="O1281" s="222"/>
      <c r="Q1281" s="208" t="str">
        <f t="shared" si="19"/>
        <v>IHAF (T)Construction Materials</v>
      </c>
      <c r="R1281" s="204" t="s">
        <v>824</v>
      </c>
      <c r="S1281" s="204" t="s">
        <v>345</v>
      </c>
      <c r="T1281" s="205">
        <v>1.0510999999999999</v>
      </c>
      <c r="U1281" s="205">
        <v>1.1757</v>
      </c>
    </row>
    <row r="1282" spans="2:21" ht="12.75" customHeight="1" x14ac:dyDescent="0.3">
      <c r="B1282" s="222" t="s">
        <v>824</v>
      </c>
      <c r="C1282" s="222" t="s">
        <v>1177</v>
      </c>
      <c r="D1282" s="222" t="s">
        <v>355</v>
      </c>
      <c r="E1282" s="223">
        <v>1</v>
      </c>
      <c r="F1282" s="223">
        <v>1</v>
      </c>
      <c r="G1282" s="224">
        <v>22.560509554140129</v>
      </c>
      <c r="H1282" s="222">
        <v>25</v>
      </c>
      <c r="I1282" s="222">
        <v>4</v>
      </c>
      <c r="J1282" s="222">
        <v>1344</v>
      </c>
      <c r="K1282" s="222" t="s">
        <v>104</v>
      </c>
      <c r="L1282" s="222">
        <v>5</v>
      </c>
      <c r="M1282" s="222" t="s">
        <v>197</v>
      </c>
      <c r="N1282" s="90" t="s">
        <v>197</v>
      </c>
      <c r="O1282" s="222"/>
      <c r="Q1282" s="208" t="str">
        <f t="shared" si="19"/>
        <v>IHAF (T)Domestic Automotive</v>
      </c>
      <c r="R1282" s="204" t="s">
        <v>824</v>
      </c>
      <c r="S1282" s="204" t="s">
        <v>355</v>
      </c>
      <c r="T1282" s="205">
        <v>1.0652999999999999</v>
      </c>
      <c r="U1282" s="205">
        <v>1.1073</v>
      </c>
    </row>
    <row r="1283" spans="2:21" ht="12.75" customHeight="1" x14ac:dyDescent="0.3">
      <c r="B1283" s="222" t="s">
        <v>824</v>
      </c>
      <c r="C1283" s="222" t="s">
        <v>1177</v>
      </c>
      <c r="D1283" s="222" t="s">
        <v>351</v>
      </c>
      <c r="E1283" s="223">
        <v>1</v>
      </c>
      <c r="F1283" s="223">
        <v>1</v>
      </c>
      <c r="G1283" s="224">
        <v>22</v>
      </c>
      <c r="H1283" s="222">
        <v>33</v>
      </c>
      <c r="I1283" s="222">
        <v>4</v>
      </c>
      <c r="J1283" s="222">
        <v>1344</v>
      </c>
      <c r="K1283" s="222" t="s">
        <v>104</v>
      </c>
      <c r="L1283" s="222">
        <v>5</v>
      </c>
      <c r="M1283" s="222" t="s">
        <v>197</v>
      </c>
      <c r="N1283" s="90" t="s">
        <v>197</v>
      </c>
      <c r="O1283" s="222"/>
      <c r="Q1283" s="208" t="str">
        <f t="shared" si="19"/>
        <v>IHAF (T)Domestic Intermodal</v>
      </c>
      <c r="R1283" s="204" t="s">
        <v>824</v>
      </c>
      <c r="S1283" s="204" t="s">
        <v>351</v>
      </c>
      <c r="T1283" s="205">
        <v>1.1233</v>
      </c>
      <c r="U1283" s="205">
        <v>1.2464999999999999</v>
      </c>
    </row>
    <row r="1284" spans="2:21" ht="12.75" customHeight="1" x14ac:dyDescent="0.3">
      <c r="B1284" s="222" t="s">
        <v>824</v>
      </c>
      <c r="C1284" s="222" t="s">
        <v>1177</v>
      </c>
      <c r="D1284" s="222" t="s">
        <v>356</v>
      </c>
      <c r="E1284" s="223">
        <v>2505</v>
      </c>
      <c r="F1284" s="223">
        <v>57.763000000000005</v>
      </c>
      <c r="G1284" s="224">
        <v>22.727793040293044</v>
      </c>
      <c r="H1284" s="222">
        <v>27</v>
      </c>
      <c r="I1284" s="222">
        <v>4</v>
      </c>
      <c r="J1284" s="222">
        <v>1344</v>
      </c>
      <c r="K1284" s="222" t="s">
        <v>104</v>
      </c>
      <c r="L1284" s="222">
        <v>5</v>
      </c>
      <c r="M1284" s="222" t="s">
        <v>197</v>
      </c>
      <c r="N1284" s="90" t="s">
        <v>197</v>
      </c>
      <c r="O1284" s="222"/>
      <c r="Q1284" s="208" t="str">
        <f t="shared" si="19"/>
        <v>IHAF (T)Enterprise</v>
      </c>
      <c r="R1284" s="204" t="s">
        <v>824</v>
      </c>
      <c r="S1284" s="204" t="s">
        <v>356</v>
      </c>
      <c r="T1284" s="205">
        <v>1.1026</v>
      </c>
      <c r="U1284" s="205">
        <v>1.1415999999999999</v>
      </c>
    </row>
    <row r="1285" spans="2:21" ht="12.75" customHeight="1" x14ac:dyDescent="0.3">
      <c r="B1285" s="222" t="s">
        <v>824</v>
      </c>
      <c r="C1285" s="222" t="s">
        <v>1177</v>
      </c>
      <c r="D1285" s="222" t="s">
        <v>372</v>
      </c>
      <c r="E1285" s="223">
        <v>1</v>
      </c>
      <c r="F1285" s="223">
        <v>1</v>
      </c>
      <c r="G1285" s="224">
        <v>23.666666666666668</v>
      </c>
      <c r="H1285" s="222">
        <v>31</v>
      </c>
      <c r="I1285" s="222">
        <v>4</v>
      </c>
      <c r="J1285" s="222">
        <v>1344</v>
      </c>
      <c r="K1285" s="222" t="s">
        <v>104</v>
      </c>
      <c r="L1285" s="222">
        <v>5</v>
      </c>
      <c r="M1285" s="222" t="s">
        <v>197</v>
      </c>
      <c r="N1285" s="90" t="s">
        <v>197</v>
      </c>
      <c r="O1285" s="222"/>
      <c r="Q1285" s="208" t="str">
        <f t="shared" ref="Q1285:Q1348" si="20">R1285&amp;S1285</f>
        <v>IHAF (T)European Conventional</v>
      </c>
      <c r="R1285" s="204" t="s">
        <v>824</v>
      </c>
      <c r="S1285" s="204" t="s">
        <v>372</v>
      </c>
      <c r="T1285" s="205">
        <v>1.1241000000000001</v>
      </c>
      <c r="U1285" s="205">
        <v>1.2088000000000001</v>
      </c>
    </row>
    <row r="1286" spans="2:21" ht="12.75" customHeight="1" x14ac:dyDescent="0.3">
      <c r="B1286" s="222" t="s">
        <v>824</v>
      </c>
      <c r="C1286" s="222" t="s">
        <v>1177</v>
      </c>
      <c r="D1286" s="222" t="s">
        <v>368</v>
      </c>
      <c r="E1286" s="223">
        <v>1</v>
      </c>
      <c r="F1286" s="223">
        <v>1</v>
      </c>
      <c r="G1286" s="224">
        <v>23.417645313096198</v>
      </c>
      <c r="H1286" s="222">
        <v>38</v>
      </c>
      <c r="I1286" s="222">
        <v>4</v>
      </c>
      <c r="J1286" s="222">
        <v>1344</v>
      </c>
      <c r="K1286" s="222" t="s">
        <v>104</v>
      </c>
      <c r="L1286" s="222">
        <v>5</v>
      </c>
      <c r="M1286" s="222" t="s">
        <v>197</v>
      </c>
      <c r="N1286" s="90" t="s">
        <v>197</v>
      </c>
      <c r="O1286" s="222"/>
      <c r="Q1286" s="208" t="str">
        <f t="shared" si="20"/>
        <v>IHAF (T)European Intermodal</v>
      </c>
      <c r="R1286" s="204" t="s">
        <v>824</v>
      </c>
      <c r="S1286" s="204" t="s">
        <v>368</v>
      </c>
      <c r="T1286" s="205">
        <v>1.143</v>
      </c>
      <c r="U1286" s="205">
        <v>1.3251999999999999</v>
      </c>
    </row>
    <row r="1287" spans="2:21" ht="12.75" customHeight="1" x14ac:dyDescent="0.3">
      <c r="B1287" s="222" t="s">
        <v>824</v>
      </c>
      <c r="C1287" s="222" t="s">
        <v>1177</v>
      </c>
      <c r="D1287" s="222" t="s">
        <v>348</v>
      </c>
      <c r="E1287" s="223">
        <v>106</v>
      </c>
      <c r="F1287" s="223">
        <v>2.544</v>
      </c>
      <c r="G1287" s="224">
        <v>22.638835613181381</v>
      </c>
      <c r="H1287" s="222">
        <v>18</v>
      </c>
      <c r="I1287" s="222">
        <v>4</v>
      </c>
      <c r="J1287" s="222">
        <v>1344</v>
      </c>
      <c r="K1287" s="222" t="s">
        <v>104</v>
      </c>
      <c r="L1287" s="222">
        <v>5</v>
      </c>
      <c r="M1287" s="222" t="s">
        <v>197</v>
      </c>
      <c r="N1287" s="90" t="s">
        <v>197</v>
      </c>
      <c r="O1287" s="222"/>
      <c r="Q1287" s="208" t="str">
        <f t="shared" si="20"/>
        <v>IHAF (T)Industrial Minerals</v>
      </c>
      <c r="R1287" s="204" t="s">
        <v>824</v>
      </c>
      <c r="S1287" s="204" t="s">
        <v>348</v>
      </c>
      <c r="T1287" s="205">
        <v>0.99280000000000002</v>
      </c>
      <c r="U1287" s="205">
        <v>0.98860000000000003</v>
      </c>
    </row>
    <row r="1288" spans="2:21" ht="12.75" customHeight="1" x14ac:dyDescent="0.3">
      <c r="B1288" s="222" t="s">
        <v>824</v>
      </c>
      <c r="C1288" s="222" t="s">
        <v>1177</v>
      </c>
      <c r="D1288" s="222" t="s">
        <v>343</v>
      </c>
      <c r="E1288" s="223">
        <v>1</v>
      </c>
      <c r="F1288" s="223">
        <v>1</v>
      </c>
      <c r="G1288" s="224">
        <v>22.65783930183569</v>
      </c>
      <c r="H1288" s="222">
        <v>25</v>
      </c>
      <c r="I1288" s="222">
        <v>4</v>
      </c>
      <c r="J1288" s="222">
        <v>1344</v>
      </c>
      <c r="K1288" s="222" t="s">
        <v>104</v>
      </c>
      <c r="L1288" s="222">
        <v>5</v>
      </c>
      <c r="M1288" s="222" t="s">
        <v>197</v>
      </c>
      <c r="N1288" s="90" t="s">
        <v>197</v>
      </c>
      <c r="O1288" s="222"/>
      <c r="Q1288" s="208" t="str">
        <f t="shared" si="20"/>
        <v>IHAF (T)Other</v>
      </c>
      <c r="R1288" s="204" t="s">
        <v>824</v>
      </c>
      <c r="S1288" s="204" t="s">
        <v>343</v>
      </c>
      <c r="T1288" s="205">
        <v>1.0233000000000001</v>
      </c>
      <c r="U1288" s="205">
        <v>1.1074999999999999</v>
      </c>
    </row>
    <row r="1289" spans="2:21" ht="12.75" customHeight="1" x14ac:dyDescent="0.3">
      <c r="B1289" s="222" t="s">
        <v>824</v>
      </c>
      <c r="C1289" s="222" t="s">
        <v>1177</v>
      </c>
      <c r="D1289" s="222" t="s">
        <v>353</v>
      </c>
      <c r="E1289" s="223">
        <v>1732066</v>
      </c>
      <c r="F1289" s="223">
        <v>39917.934999999998</v>
      </c>
      <c r="G1289" s="224">
        <v>22.758738214024728</v>
      </c>
      <c r="H1289" s="222">
        <v>25</v>
      </c>
      <c r="I1289" s="222">
        <v>4</v>
      </c>
      <c r="J1289" s="222">
        <v>1344</v>
      </c>
      <c r="K1289" s="222" t="s">
        <v>104</v>
      </c>
      <c r="L1289" s="222">
        <v>5</v>
      </c>
      <c r="M1289" s="222" t="s">
        <v>197</v>
      </c>
      <c r="N1289" s="90" t="s">
        <v>197</v>
      </c>
      <c r="O1289" s="222"/>
      <c r="Q1289" s="208" t="str">
        <f t="shared" si="20"/>
        <v>IHAF (T)Steel</v>
      </c>
      <c r="R1289" s="204" t="s">
        <v>824</v>
      </c>
      <c r="S1289" s="204" t="s">
        <v>353</v>
      </c>
      <c r="T1289" s="205">
        <v>1.0319</v>
      </c>
      <c r="U1289" s="205">
        <v>1.1076999999999999</v>
      </c>
    </row>
    <row r="1290" spans="2:21" ht="12.75" customHeight="1" x14ac:dyDescent="0.3">
      <c r="B1290" s="222" t="s">
        <v>827</v>
      </c>
      <c r="C1290" s="222" t="s">
        <v>26</v>
      </c>
      <c r="D1290" s="222" t="s">
        <v>353</v>
      </c>
      <c r="E1290" s="223">
        <v>2011009</v>
      </c>
      <c r="F1290" s="223">
        <v>161398.93700000001</v>
      </c>
      <c r="G1290" s="224">
        <v>79.322269921792085</v>
      </c>
      <c r="H1290" s="222">
        <v>25</v>
      </c>
      <c r="I1290" s="222">
        <v>4</v>
      </c>
      <c r="J1290" s="222">
        <v>1344</v>
      </c>
      <c r="K1290" s="222" t="s">
        <v>103</v>
      </c>
      <c r="L1290" s="222">
        <v>5</v>
      </c>
      <c r="M1290" s="222" t="s">
        <v>197</v>
      </c>
      <c r="N1290" s="90" t="s">
        <v>197</v>
      </c>
      <c r="O1290" s="222"/>
      <c r="Q1290" s="208" t="str">
        <f t="shared" si="20"/>
        <v>IHAG (L)Steel</v>
      </c>
      <c r="R1290" s="204" t="s">
        <v>827</v>
      </c>
      <c r="S1290" s="204" t="s">
        <v>353</v>
      </c>
      <c r="T1290" s="205">
        <v>2.25</v>
      </c>
      <c r="U1290" s="205">
        <v>3.133</v>
      </c>
    </row>
    <row r="1291" spans="2:21" ht="12.75" customHeight="1" x14ac:dyDescent="0.3">
      <c r="B1291" s="222" t="s">
        <v>826</v>
      </c>
      <c r="C1291" s="222" t="s">
        <v>1177</v>
      </c>
      <c r="D1291" s="222" t="s">
        <v>353</v>
      </c>
      <c r="E1291" s="223">
        <v>1652041</v>
      </c>
      <c r="F1291" s="223">
        <v>34692.860999999997</v>
      </c>
      <c r="G1291" s="224">
        <v>21</v>
      </c>
      <c r="H1291" s="222">
        <v>25</v>
      </c>
      <c r="I1291" s="222">
        <v>4</v>
      </c>
      <c r="J1291" s="222">
        <v>1344</v>
      </c>
      <c r="K1291" s="222" t="s">
        <v>104</v>
      </c>
      <c r="L1291" s="222">
        <v>5</v>
      </c>
      <c r="M1291" s="222" t="s">
        <v>197</v>
      </c>
      <c r="N1291" s="90" t="s">
        <v>197</v>
      </c>
      <c r="O1291" s="222"/>
      <c r="Q1291" s="208" t="str">
        <f t="shared" si="20"/>
        <v>IHAG (T)Steel</v>
      </c>
      <c r="R1291" s="204" t="s">
        <v>826</v>
      </c>
      <c r="S1291" s="204" t="s">
        <v>353</v>
      </c>
      <c r="T1291" s="205">
        <v>1.0543</v>
      </c>
      <c r="U1291" s="205">
        <v>1.1066</v>
      </c>
    </row>
    <row r="1292" spans="2:21" ht="12.75" customHeight="1" x14ac:dyDescent="0.3">
      <c r="B1292" s="222" t="s">
        <v>829</v>
      </c>
      <c r="C1292" s="222" t="s">
        <v>26</v>
      </c>
      <c r="D1292" s="222" t="s">
        <v>374</v>
      </c>
      <c r="E1292" s="223">
        <v>2554</v>
      </c>
      <c r="F1292" s="223">
        <v>241.83200000000002</v>
      </c>
      <c r="G1292" s="224">
        <v>96.737217374988262</v>
      </c>
      <c r="H1292" s="222">
        <v>34</v>
      </c>
      <c r="I1292" s="222">
        <v>4</v>
      </c>
      <c r="J1292" s="222">
        <v>1310</v>
      </c>
      <c r="K1292" s="222" t="s">
        <v>110</v>
      </c>
      <c r="L1292" s="222">
        <v>6</v>
      </c>
      <c r="M1292" s="222" t="s">
        <v>197</v>
      </c>
      <c r="N1292" s="90" t="s">
        <v>197</v>
      </c>
      <c r="O1292" s="222" t="s">
        <v>1187</v>
      </c>
      <c r="Q1292" s="208" t="str">
        <f t="shared" si="20"/>
        <v>IIAA (L)Biomass</v>
      </c>
      <c r="R1292" s="204" t="s">
        <v>829</v>
      </c>
      <c r="S1292" s="204" t="s">
        <v>374</v>
      </c>
      <c r="T1292" s="205">
        <v>2.9916999999999998</v>
      </c>
      <c r="U1292" s="205">
        <v>4.9625000000000004</v>
      </c>
    </row>
    <row r="1293" spans="2:21" ht="12.75" customHeight="1" x14ac:dyDescent="0.3">
      <c r="B1293" s="222" t="s">
        <v>829</v>
      </c>
      <c r="C1293" s="222" t="s">
        <v>26</v>
      </c>
      <c r="D1293" s="222" t="s">
        <v>347</v>
      </c>
      <c r="E1293" s="223">
        <v>2038792</v>
      </c>
      <c r="F1293" s="223">
        <v>203511.685</v>
      </c>
      <c r="G1293" s="224">
        <v>100.98208051800654</v>
      </c>
      <c r="H1293" s="222">
        <v>24</v>
      </c>
      <c r="I1293" s="222">
        <v>4</v>
      </c>
      <c r="J1293" s="222">
        <v>1310</v>
      </c>
      <c r="K1293" s="222" t="s">
        <v>110</v>
      </c>
      <c r="L1293" s="222">
        <v>6</v>
      </c>
      <c r="M1293" s="222" t="s">
        <v>197</v>
      </c>
      <c r="N1293" s="90" t="s">
        <v>197</v>
      </c>
      <c r="O1293" s="222" t="s">
        <v>1187</v>
      </c>
      <c r="Q1293" s="208" t="str">
        <f t="shared" si="20"/>
        <v>IIAA (L)Coal ESI</v>
      </c>
      <c r="R1293" s="204" t="s">
        <v>829</v>
      </c>
      <c r="S1293" s="204" t="s">
        <v>347</v>
      </c>
      <c r="T1293" s="205">
        <v>2.9296000000000002</v>
      </c>
      <c r="U1293" s="205">
        <v>4.9913999999999996</v>
      </c>
    </row>
    <row r="1294" spans="2:21" ht="12.75" customHeight="1" x14ac:dyDescent="0.3">
      <c r="B1294" s="225" t="s">
        <v>829</v>
      </c>
      <c r="C1294" s="225" t="s">
        <v>26</v>
      </c>
      <c r="D1294" s="225" t="s">
        <v>393</v>
      </c>
      <c r="E1294" s="227">
        <v>1</v>
      </c>
      <c r="F1294" s="227">
        <v>1</v>
      </c>
      <c r="G1294" s="226">
        <v>102</v>
      </c>
      <c r="H1294" s="225">
        <v>25</v>
      </c>
      <c r="I1294" s="225">
        <v>4</v>
      </c>
      <c r="J1294" s="225">
        <v>1310</v>
      </c>
      <c r="K1294" s="222" t="s">
        <v>110</v>
      </c>
      <c r="L1294" s="222">
        <v>6</v>
      </c>
      <c r="M1294" s="225" t="s">
        <v>197</v>
      </c>
      <c r="N1294" s="234" t="s">
        <v>197</v>
      </c>
      <c r="O1294" s="222" t="s">
        <v>1187</v>
      </c>
      <c r="Q1294" s="208" t="str">
        <f t="shared" si="20"/>
        <v>IIAA (L)Coal other</v>
      </c>
      <c r="R1294" s="204" t="s">
        <v>829</v>
      </c>
      <c r="S1294" s="204" t="s">
        <v>393</v>
      </c>
      <c r="T1294" s="205">
        <v>3.1305000000000001</v>
      </c>
      <c r="U1294" s="205">
        <v>5.1656000000000004</v>
      </c>
    </row>
    <row r="1295" spans="2:21" ht="12.75" customHeight="1" x14ac:dyDescent="0.3">
      <c r="B1295" s="222" t="s">
        <v>829</v>
      </c>
      <c r="C1295" s="222" t="s">
        <v>26</v>
      </c>
      <c r="D1295" s="222" t="s">
        <v>345</v>
      </c>
      <c r="E1295" s="223">
        <v>1</v>
      </c>
      <c r="F1295" s="223">
        <v>1</v>
      </c>
      <c r="G1295" s="224">
        <v>101.91377879757542</v>
      </c>
      <c r="H1295" s="222">
        <v>29</v>
      </c>
      <c r="I1295" s="222">
        <v>4</v>
      </c>
      <c r="J1295" s="222">
        <v>1310</v>
      </c>
      <c r="K1295" s="222" t="s">
        <v>110</v>
      </c>
      <c r="L1295" s="222">
        <v>6</v>
      </c>
      <c r="M1295" s="222" t="s">
        <v>197</v>
      </c>
      <c r="N1295" s="90" t="s">
        <v>197</v>
      </c>
      <c r="O1295" s="222" t="s">
        <v>1187</v>
      </c>
      <c r="Q1295" s="208" t="str">
        <f t="shared" si="20"/>
        <v>IIAA (L)Construction Materials</v>
      </c>
      <c r="R1295" s="204" t="s">
        <v>829</v>
      </c>
      <c r="S1295" s="204" t="s">
        <v>345</v>
      </c>
      <c r="T1295" s="205">
        <v>3.1387</v>
      </c>
      <c r="U1295" s="205">
        <v>5.3592000000000004</v>
      </c>
    </row>
    <row r="1296" spans="2:21" ht="12.75" customHeight="1" x14ac:dyDescent="0.3">
      <c r="B1296" s="225" t="s">
        <v>829</v>
      </c>
      <c r="C1296" s="225" t="s">
        <v>26</v>
      </c>
      <c r="D1296" s="225" t="s">
        <v>348</v>
      </c>
      <c r="E1296" s="227">
        <v>1</v>
      </c>
      <c r="F1296" s="227">
        <v>1</v>
      </c>
      <c r="G1296" s="226">
        <v>102</v>
      </c>
      <c r="H1296" s="225">
        <v>18</v>
      </c>
      <c r="I1296" s="225">
        <v>4</v>
      </c>
      <c r="J1296" s="225">
        <v>1310</v>
      </c>
      <c r="K1296" s="222" t="s">
        <v>110</v>
      </c>
      <c r="L1296" s="222">
        <v>6</v>
      </c>
      <c r="M1296" s="225" t="s">
        <v>197</v>
      </c>
      <c r="N1296" s="234" t="s">
        <v>197</v>
      </c>
      <c r="O1296" s="222" t="s">
        <v>1187</v>
      </c>
      <c r="Q1296" s="208" t="str">
        <f t="shared" si="20"/>
        <v>IIAA (L)Industrial Minerals</v>
      </c>
      <c r="R1296" s="204" t="s">
        <v>829</v>
      </c>
      <c r="S1296" s="204" t="s">
        <v>348</v>
      </c>
      <c r="T1296" s="205">
        <v>3.0381999999999998</v>
      </c>
      <c r="U1296" s="205">
        <v>4.8445999999999998</v>
      </c>
    </row>
    <row r="1297" spans="2:21" ht="12.75" customHeight="1" x14ac:dyDescent="0.3">
      <c r="B1297" s="222" t="s">
        <v>829</v>
      </c>
      <c r="C1297" s="222" t="s">
        <v>26</v>
      </c>
      <c r="D1297" s="222" t="s">
        <v>343</v>
      </c>
      <c r="E1297" s="223">
        <v>1</v>
      </c>
      <c r="F1297" s="223">
        <v>1</v>
      </c>
      <c r="G1297" s="224">
        <v>98.721439749608777</v>
      </c>
      <c r="H1297" s="222">
        <v>25</v>
      </c>
      <c r="I1297" s="222">
        <v>4</v>
      </c>
      <c r="J1297" s="222">
        <v>1310</v>
      </c>
      <c r="K1297" s="222" t="s">
        <v>110</v>
      </c>
      <c r="L1297" s="222">
        <v>6</v>
      </c>
      <c r="M1297" s="222" t="s">
        <v>197</v>
      </c>
      <c r="N1297" s="90" t="s">
        <v>197</v>
      </c>
      <c r="O1297" s="222" t="s">
        <v>1187</v>
      </c>
      <c r="Q1297" s="208" t="str">
        <f t="shared" si="20"/>
        <v>IIAA (L)Other</v>
      </c>
      <c r="R1297" s="204" t="s">
        <v>829</v>
      </c>
      <c r="S1297" s="204" t="s">
        <v>343</v>
      </c>
      <c r="T1297" s="205">
        <v>2.9483000000000001</v>
      </c>
      <c r="U1297" s="205">
        <v>4.7695999999999996</v>
      </c>
    </row>
    <row r="1298" spans="2:21" ht="12.75" customHeight="1" x14ac:dyDescent="0.3">
      <c r="B1298" s="222" t="s">
        <v>828</v>
      </c>
      <c r="C1298" s="222" t="s">
        <v>1177</v>
      </c>
      <c r="D1298" s="222" t="s">
        <v>374</v>
      </c>
      <c r="E1298" s="223">
        <v>11488</v>
      </c>
      <c r="F1298" s="223">
        <v>310.17599999999999</v>
      </c>
      <c r="G1298" s="224">
        <v>27</v>
      </c>
      <c r="H1298" s="222">
        <v>34</v>
      </c>
      <c r="I1298" s="222">
        <v>4</v>
      </c>
      <c r="J1298" s="222">
        <v>1310</v>
      </c>
      <c r="K1298" s="222" t="s">
        <v>406</v>
      </c>
      <c r="L1298" s="222">
        <v>6</v>
      </c>
      <c r="M1298" s="222" t="s">
        <v>197</v>
      </c>
      <c r="N1298" s="90" t="s">
        <v>197</v>
      </c>
      <c r="O1298" s="222" t="s">
        <v>1187</v>
      </c>
      <c r="Q1298" s="208" t="str">
        <f t="shared" si="20"/>
        <v>IIAA (T)Biomass</v>
      </c>
      <c r="R1298" s="204" t="s">
        <v>828</v>
      </c>
      <c r="S1298" s="204" t="s">
        <v>374</v>
      </c>
      <c r="T1298" s="205">
        <v>1.0722</v>
      </c>
      <c r="U1298" s="205">
        <v>1.1686000000000001</v>
      </c>
    </row>
    <row r="1299" spans="2:21" ht="12.75" customHeight="1" x14ac:dyDescent="0.3">
      <c r="B1299" s="222" t="s">
        <v>828</v>
      </c>
      <c r="C1299" s="222" t="s">
        <v>1177</v>
      </c>
      <c r="D1299" s="222" t="s">
        <v>347</v>
      </c>
      <c r="E1299" s="223">
        <v>2238629</v>
      </c>
      <c r="F1299" s="223">
        <v>60442.983</v>
      </c>
      <c r="G1299" s="224">
        <v>27</v>
      </c>
      <c r="H1299" s="222">
        <v>24</v>
      </c>
      <c r="I1299" s="222">
        <v>4</v>
      </c>
      <c r="J1299" s="222">
        <v>1310</v>
      </c>
      <c r="K1299" s="222" t="s">
        <v>406</v>
      </c>
      <c r="L1299" s="222">
        <v>6</v>
      </c>
      <c r="M1299" s="222" t="s">
        <v>197</v>
      </c>
      <c r="N1299" s="90" t="s">
        <v>197</v>
      </c>
      <c r="O1299" s="222" t="s">
        <v>1187</v>
      </c>
      <c r="Q1299" s="208" t="str">
        <f t="shared" si="20"/>
        <v>IIAA (T)Coal ESI</v>
      </c>
      <c r="R1299" s="204" t="s">
        <v>828</v>
      </c>
      <c r="S1299" s="204" t="s">
        <v>347</v>
      </c>
      <c r="T1299" s="205">
        <v>1.0246</v>
      </c>
      <c r="U1299" s="205">
        <v>1.0328999999999999</v>
      </c>
    </row>
    <row r="1300" spans="2:21" ht="12.75" customHeight="1" x14ac:dyDescent="0.3">
      <c r="B1300" s="225" t="s">
        <v>828</v>
      </c>
      <c r="C1300" s="225" t="s">
        <v>1177</v>
      </c>
      <c r="D1300" s="225" t="s">
        <v>393</v>
      </c>
      <c r="E1300" s="227">
        <v>1</v>
      </c>
      <c r="F1300" s="227">
        <v>0</v>
      </c>
      <c r="G1300" s="226">
        <v>27</v>
      </c>
      <c r="H1300" s="225">
        <v>25</v>
      </c>
      <c r="I1300" s="225">
        <v>4</v>
      </c>
      <c r="J1300" s="225">
        <v>1310</v>
      </c>
      <c r="K1300" s="222" t="s">
        <v>406</v>
      </c>
      <c r="L1300" s="222">
        <v>6</v>
      </c>
      <c r="M1300" s="225" t="s">
        <v>197</v>
      </c>
      <c r="N1300" s="234" t="s">
        <v>197</v>
      </c>
      <c r="O1300" s="222" t="s">
        <v>1187</v>
      </c>
      <c r="Q1300" s="208" t="str">
        <f t="shared" si="20"/>
        <v>IIAA (T)Coal other</v>
      </c>
      <c r="R1300" s="204" t="s">
        <v>828</v>
      </c>
      <c r="S1300" s="204" t="s">
        <v>393</v>
      </c>
      <c r="T1300" s="205">
        <v>1.0513999999999999</v>
      </c>
      <c r="U1300" s="205">
        <v>1.0464</v>
      </c>
    </row>
    <row r="1301" spans="2:21" ht="12.75" customHeight="1" x14ac:dyDescent="0.3">
      <c r="B1301" s="222" t="s">
        <v>828</v>
      </c>
      <c r="C1301" s="222" t="s">
        <v>1177</v>
      </c>
      <c r="D1301" s="222" t="s">
        <v>345</v>
      </c>
      <c r="E1301" s="223">
        <v>12020</v>
      </c>
      <c r="F1301" s="223">
        <v>324.54000000000002</v>
      </c>
      <c r="G1301" s="224">
        <v>27</v>
      </c>
      <c r="H1301" s="222">
        <v>29</v>
      </c>
      <c r="I1301" s="222">
        <v>4</v>
      </c>
      <c r="J1301" s="222">
        <v>1310</v>
      </c>
      <c r="K1301" s="222" t="s">
        <v>406</v>
      </c>
      <c r="L1301" s="222">
        <v>6</v>
      </c>
      <c r="M1301" s="222" t="s">
        <v>197</v>
      </c>
      <c r="N1301" s="90" t="s">
        <v>197</v>
      </c>
      <c r="O1301" s="222" t="s">
        <v>1187</v>
      </c>
      <c r="Q1301" s="208" t="str">
        <f t="shared" si="20"/>
        <v>IIAA (T)Construction Materials</v>
      </c>
      <c r="R1301" s="204" t="s">
        <v>828</v>
      </c>
      <c r="S1301" s="204" t="s">
        <v>345</v>
      </c>
      <c r="T1301" s="205">
        <v>1.0484</v>
      </c>
      <c r="U1301" s="205">
        <v>1.1006</v>
      </c>
    </row>
    <row r="1302" spans="2:21" ht="12.75" customHeight="1" x14ac:dyDescent="0.3">
      <c r="B1302" s="225" t="s">
        <v>828</v>
      </c>
      <c r="C1302" s="225" t="s">
        <v>1177</v>
      </c>
      <c r="D1302" s="225" t="s">
        <v>348</v>
      </c>
      <c r="E1302" s="227">
        <v>1096</v>
      </c>
      <c r="F1302" s="227">
        <v>29.592000000000002</v>
      </c>
      <c r="G1302" s="226">
        <v>27</v>
      </c>
      <c r="H1302" s="225">
        <v>18</v>
      </c>
      <c r="I1302" s="225">
        <v>4</v>
      </c>
      <c r="J1302" s="225">
        <v>1310</v>
      </c>
      <c r="K1302" s="222" t="s">
        <v>406</v>
      </c>
      <c r="L1302" s="222">
        <v>6</v>
      </c>
      <c r="M1302" s="225" t="s">
        <v>197</v>
      </c>
      <c r="N1302" s="234" t="s">
        <v>197</v>
      </c>
      <c r="O1302" s="222" t="s">
        <v>1187</v>
      </c>
      <c r="Q1302" s="208" t="str">
        <f t="shared" si="20"/>
        <v>IIAA (T)Industrial Minerals</v>
      </c>
      <c r="R1302" s="204" t="s">
        <v>828</v>
      </c>
      <c r="S1302" s="204" t="s">
        <v>348</v>
      </c>
      <c r="T1302" s="205">
        <v>1.0184</v>
      </c>
      <c r="U1302" s="205">
        <v>0.95230000000000004</v>
      </c>
    </row>
    <row r="1303" spans="2:21" ht="12.75" customHeight="1" x14ac:dyDescent="0.3">
      <c r="B1303" s="222" t="s">
        <v>828</v>
      </c>
      <c r="C1303" s="222" t="s">
        <v>1177</v>
      </c>
      <c r="D1303" s="222" t="s">
        <v>343</v>
      </c>
      <c r="E1303" s="223">
        <v>528</v>
      </c>
      <c r="F1303" s="223">
        <v>14.256</v>
      </c>
      <c r="G1303" s="224">
        <v>27</v>
      </c>
      <c r="H1303" s="222">
        <v>25</v>
      </c>
      <c r="I1303" s="222">
        <v>4</v>
      </c>
      <c r="J1303" s="222">
        <v>1310</v>
      </c>
      <c r="K1303" s="222" t="s">
        <v>406</v>
      </c>
      <c r="L1303" s="222">
        <v>6</v>
      </c>
      <c r="M1303" s="222" t="s">
        <v>197</v>
      </c>
      <c r="N1303" s="90" t="s">
        <v>197</v>
      </c>
      <c r="O1303" s="222" t="s">
        <v>1187</v>
      </c>
      <c r="Q1303" s="208" t="str">
        <f t="shared" si="20"/>
        <v>IIAA (T)Other</v>
      </c>
      <c r="R1303" s="204" t="s">
        <v>828</v>
      </c>
      <c r="S1303" s="204" t="s">
        <v>343</v>
      </c>
      <c r="T1303" s="205">
        <v>1.0294000000000001</v>
      </c>
      <c r="U1303" s="205">
        <v>1.0464</v>
      </c>
    </row>
    <row r="1304" spans="2:21" ht="12.75" customHeight="1" x14ac:dyDescent="0.3">
      <c r="B1304" s="222" t="s">
        <v>831</v>
      </c>
      <c r="C1304" s="222" t="s">
        <v>26</v>
      </c>
      <c r="D1304" s="222" t="s">
        <v>345</v>
      </c>
      <c r="E1304" s="223">
        <v>1651084</v>
      </c>
      <c r="F1304" s="223">
        <v>161127.236</v>
      </c>
      <c r="G1304" s="224">
        <v>97.701270858647021</v>
      </c>
      <c r="H1304" s="222">
        <v>29</v>
      </c>
      <c r="I1304" s="222">
        <v>4</v>
      </c>
      <c r="J1304" s="222">
        <v>1330</v>
      </c>
      <c r="K1304" s="222" t="s">
        <v>110</v>
      </c>
      <c r="L1304" s="222">
        <v>6</v>
      </c>
      <c r="M1304" s="222" t="s">
        <v>195</v>
      </c>
      <c r="N1304" s="90">
        <v>0.86799999999999999</v>
      </c>
      <c r="O1304" s="222"/>
      <c r="Q1304" s="208" t="str">
        <f t="shared" si="20"/>
        <v>IIAB (L)Construction Materials</v>
      </c>
      <c r="R1304" s="204" t="s">
        <v>831</v>
      </c>
      <c r="S1304" s="204" t="s">
        <v>345</v>
      </c>
      <c r="T1304" s="205">
        <v>2.9121999999999999</v>
      </c>
      <c r="U1304" s="205">
        <v>4.7084000000000001</v>
      </c>
    </row>
    <row r="1305" spans="2:21" ht="12.75" customHeight="1" x14ac:dyDescent="0.3">
      <c r="B1305" s="222" t="s">
        <v>831</v>
      </c>
      <c r="C1305" s="222" t="s">
        <v>26</v>
      </c>
      <c r="D1305" s="222" t="s">
        <v>356</v>
      </c>
      <c r="E1305" s="223">
        <v>1</v>
      </c>
      <c r="F1305" s="223">
        <v>1</v>
      </c>
      <c r="G1305" s="224">
        <v>95</v>
      </c>
      <c r="H1305" s="222">
        <v>27</v>
      </c>
      <c r="I1305" s="222">
        <v>4</v>
      </c>
      <c r="J1305" s="222">
        <v>1330</v>
      </c>
      <c r="K1305" s="222" t="s">
        <v>110</v>
      </c>
      <c r="L1305" s="222">
        <v>6</v>
      </c>
      <c r="M1305" s="222" t="s">
        <v>195</v>
      </c>
      <c r="N1305" s="90">
        <v>0.86799999999999999</v>
      </c>
      <c r="O1305" s="222"/>
      <c r="Q1305" s="208" t="str">
        <f t="shared" si="20"/>
        <v>IIAB (L)Enterprise</v>
      </c>
      <c r="R1305" s="204" t="s">
        <v>831</v>
      </c>
      <c r="S1305" s="204" t="s">
        <v>356</v>
      </c>
      <c r="T1305" s="205">
        <v>2.9586999999999999</v>
      </c>
      <c r="U1305" s="205">
        <v>4.3236999999999997</v>
      </c>
    </row>
    <row r="1306" spans="2:21" ht="12.75" customHeight="1" x14ac:dyDescent="0.3">
      <c r="B1306" s="222" t="s">
        <v>830</v>
      </c>
      <c r="C1306" s="222" t="s">
        <v>1177</v>
      </c>
      <c r="D1306" s="222" t="s">
        <v>347</v>
      </c>
      <c r="E1306" s="223">
        <v>1</v>
      </c>
      <c r="F1306" s="223">
        <v>1</v>
      </c>
      <c r="G1306" s="224">
        <v>24</v>
      </c>
      <c r="H1306" s="222">
        <v>24</v>
      </c>
      <c r="I1306" s="222">
        <v>4</v>
      </c>
      <c r="J1306" s="222">
        <v>1330</v>
      </c>
      <c r="K1306" s="222" t="s">
        <v>109</v>
      </c>
      <c r="L1306" s="222">
        <v>6</v>
      </c>
      <c r="M1306" s="222" t="s">
        <v>195</v>
      </c>
      <c r="N1306" s="90">
        <v>0.90600000000000003</v>
      </c>
      <c r="O1306" s="222"/>
      <c r="Q1306" s="208" t="str">
        <f t="shared" si="20"/>
        <v>IIAB (T)Coal ESI</v>
      </c>
      <c r="R1306" s="204" t="s">
        <v>830</v>
      </c>
      <c r="S1306" s="204" t="s">
        <v>347</v>
      </c>
      <c r="T1306" s="205">
        <v>1.0271999999999999</v>
      </c>
      <c r="U1306" s="205">
        <v>1.0169999999999999</v>
      </c>
    </row>
    <row r="1307" spans="2:21" ht="12.75" customHeight="1" x14ac:dyDescent="0.3">
      <c r="B1307" s="222" t="s">
        <v>830</v>
      </c>
      <c r="C1307" s="222" t="s">
        <v>1177</v>
      </c>
      <c r="D1307" s="222" t="s">
        <v>345</v>
      </c>
      <c r="E1307" s="223">
        <v>1697120</v>
      </c>
      <c r="F1307" s="223">
        <v>40730.879999999997</v>
      </c>
      <c r="G1307" s="224">
        <v>24</v>
      </c>
      <c r="H1307" s="222">
        <v>29</v>
      </c>
      <c r="I1307" s="222">
        <v>4</v>
      </c>
      <c r="J1307" s="222">
        <v>1330</v>
      </c>
      <c r="K1307" s="222" t="s">
        <v>109</v>
      </c>
      <c r="L1307" s="222">
        <v>6</v>
      </c>
      <c r="M1307" s="222" t="s">
        <v>195</v>
      </c>
      <c r="N1307" s="90">
        <v>0.90600000000000003</v>
      </c>
      <c r="O1307" s="222"/>
      <c r="Q1307" s="208" t="str">
        <f t="shared" si="20"/>
        <v>IIAB (T)Construction Materials</v>
      </c>
      <c r="R1307" s="204" t="s">
        <v>830</v>
      </c>
      <c r="S1307" s="204" t="s">
        <v>345</v>
      </c>
      <c r="T1307" s="205">
        <v>1.0530999999999999</v>
      </c>
      <c r="U1307" s="205">
        <v>1.0939000000000001</v>
      </c>
    </row>
    <row r="1308" spans="2:21" ht="12.75" customHeight="1" x14ac:dyDescent="0.3">
      <c r="B1308" s="222" t="s">
        <v>830</v>
      </c>
      <c r="C1308" s="222" t="s">
        <v>1177</v>
      </c>
      <c r="D1308" s="222" t="s">
        <v>356</v>
      </c>
      <c r="E1308" s="223">
        <v>777</v>
      </c>
      <c r="F1308" s="223">
        <v>18.648</v>
      </c>
      <c r="G1308" s="224">
        <v>24</v>
      </c>
      <c r="H1308" s="222">
        <v>27</v>
      </c>
      <c r="I1308" s="222">
        <v>4</v>
      </c>
      <c r="J1308" s="222">
        <v>1330</v>
      </c>
      <c r="K1308" s="222" t="s">
        <v>109</v>
      </c>
      <c r="L1308" s="222">
        <v>6</v>
      </c>
      <c r="M1308" s="222" t="s">
        <v>195</v>
      </c>
      <c r="N1308" s="90">
        <v>0.90600000000000003</v>
      </c>
      <c r="O1308" s="222"/>
      <c r="Q1308" s="208" t="str">
        <f t="shared" si="20"/>
        <v>IIAB (T)Enterprise</v>
      </c>
      <c r="R1308" s="204" t="s">
        <v>830</v>
      </c>
      <c r="S1308" s="204" t="s">
        <v>356</v>
      </c>
      <c r="T1308" s="205">
        <v>1.1099000000000001</v>
      </c>
      <c r="U1308" s="205">
        <v>1.0630999999999999</v>
      </c>
    </row>
    <row r="1309" spans="2:21" ht="12.75" customHeight="1" x14ac:dyDescent="0.3">
      <c r="B1309" s="222" t="s">
        <v>830</v>
      </c>
      <c r="C1309" s="222" t="s">
        <v>1177</v>
      </c>
      <c r="D1309" s="222" t="s">
        <v>343</v>
      </c>
      <c r="E1309" s="223">
        <v>258</v>
      </c>
      <c r="F1309" s="223">
        <v>6.1920000000000002</v>
      </c>
      <c r="G1309" s="224">
        <v>24</v>
      </c>
      <c r="H1309" s="222">
        <v>25</v>
      </c>
      <c r="I1309" s="222">
        <v>4</v>
      </c>
      <c r="J1309" s="222">
        <v>1330</v>
      </c>
      <c r="K1309" s="222" t="s">
        <v>109</v>
      </c>
      <c r="L1309" s="222">
        <v>6</v>
      </c>
      <c r="M1309" s="222" t="s">
        <v>195</v>
      </c>
      <c r="N1309" s="90">
        <v>0.90600000000000003</v>
      </c>
      <c r="O1309" s="222"/>
      <c r="Q1309" s="208" t="str">
        <f t="shared" si="20"/>
        <v>IIAB (T)Other</v>
      </c>
      <c r="R1309" s="204" t="s">
        <v>830</v>
      </c>
      <c r="S1309" s="204" t="s">
        <v>343</v>
      </c>
      <c r="T1309" s="205">
        <v>1.0323</v>
      </c>
      <c r="U1309" s="205">
        <v>1.0324</v>
      </c>
    </row>
    <row r="1310" spans="2:21" ht="12.75" customHeight="1" x14ac:dyDescent="0.3">
      <c r="B1310" s="222" t="s">
        <v>833</v>
      </c>
      <c r="C1310" s="222" t="s">
        <v>26</v>
      </c>
      <c r="D1310" s="222" t="s">
        <v>374</v>
      </c>
      <c r="E1310" s="223">
        <v>1797457</v>
      </c>
      <c r="F1310" s="223">
        <v>145113.929</v>
      </c>
      <c r="G1310" s="224">
        <v>81.462458284450889</v>
      </c>
      <c r="H1310" s="222">
        <v>34</v>
      </c>
      <c r="I1310" s="222">
        <v>4</v>
      </c>
      <c r="J1310" s="222">
        <v>1330</v>
      </c>
      <c r="K1310" s="222" t="s">
        <v>407</v>
      </c>
      <c r="L1310" s="222">
        <v>6</v>
      </c>
      <c r="M1310" s="222" t="s">
        <v>195</v>
      </c>
      <c r="N1310" s="90">
        <v>0.86799999999999999</v>
      </c>
      <c r="O1310" s="222"/>
      <c r="Q1310" s="208" t="str">
        <f t="shared" si="20"/>
        <v>IIAC (L)Biomass</v>
      </c>
      <c r="R1310" s="204" t="s">
        <v>833</v>
      </c>
      <c r="S1310" s="204" t="s">
        <v>374</v>
      </c>
      <c r="T1310" s="205">
        <v>2.0874000000000001</v>
      </c>
      <c r="U1310" s="205">
        <v>3.3488000000000002</v>
      </c>
    </row>
    <row r="1311" spans="2:21" ht="12.75" customHeight="1" x14ac:dyDescent="0.3">
      <c r="B1311" s="222" t="s">
        <v>833</v>
      </c>
      <c r="C1311" s="222" t="s">
        <v>26</v>
      </c>
      <c r="D1311" s="222" t="s">
        <v>347</v>
      </c>
      <c r="E1311" s="223">
        <v>1594585</v>
      </c>
      <c r="F1311" s="223">
        <v>159017.79399999999</v>
      </c>
      <c r="G1311" s="224">
        <v>81.472134935304993</v>
      </c>
      <c r="H1311" s="222">
        <v>24</v>
      </c>
      <c r="I1311" s="222">
        <v>4</v>
      </c>
      <c r="J1311" s="222">
        <v>1330</v>
      </c>
      <c r="K1311" s="222" t="s">
        <v>407</v>
      </c>
      <c r="L1311" s="222">
        <v>6</v>
      </c>
      <c r="M1311" s="222" t="s">
        <v>195</v>
      </c>
      <c r="N1311" s="90">
        <v>0.86799999999999999</v>
      </c>
      <c r="O1311" s="222"/>
      <c r="Q1311" s="208" t="str">
        <f t="shared" si="20"/>
        <v>IIAC (L)Coal ESI</v>
      </c>
      <c r="R1311" s="204" t="s">
        <v>833</v>
      </c>
      <c r="S1311" s="204" t="s">
        <v>347</v>
      </c>
      <c r="T1311" s="205">
        <v>1.9701</v>
      </c>
      <c r="U1311" s="205">
        <v>3.0548000000000002</v>
      </c>
    </row>
    <row r="1312" spans="2:21" ht="12.75" customHeight="1" x14ac:dyDescent="0.3">
      <c r="B1312" s="222" t="s">
        <v>833</v>
      </c>
      <c r="C1312" s="222" t="s">
        <v>26</v>
      </c>
      <c r="D1312" s="222" t="s">
        <v>345</v>
      </c>
      <c r="E1312" s="223">
        <v>1</v>
      </c>
      <c r="F1312" s="223">
        <v>1</v>
      </c>
      <c r="G1312" s="224">
        <v>97.2</v>
      </c>
      <c r="H1312" s="222">
        <v>29</v>
      </c>
      <c r="I1312" s="222">
        <v>4</v>
      </c>
      <c r="J1312" s="222">
        <v>1330</v>
      </c>
      <c r="K1312" s="222" t="s">
        <v>407</v>
      </c>
      <c r="L1312" s="222">
        <v>6</v>
      </c>
      <c r="M1312" s="222" t="s">
        <v>195</v>
      </c>
      <c r="N1312" s="90">
        <v>0.86799999999999999</v>
      </c>
      <c r="O1312" s="225" t="s">
        <v>1188</v>
      </c>
      <c r="Q1312" s="208" t="str">
        <f t="shared" si="20"/>
        <v>IIAC (L)Construction Materials</v>
      </c>
      <c r="R1312" s="204" t="s">
        <v>833</v>
      </c>
      <c r="S1312" s="204" t="s">
        <v>345</v>
      </c>
      <c r="T1312" s="205">
        <v>2.8304779999999998</v>
      </c>
      <c r="U1312" s="205">
        <v>4.6513999999999998</v>
      </c>
    </row>
    <row r="1313" spans="2:21" ht="12.75" customHeight="1" x14ac:dyDescent="0.3">
      <c r="B1313" s="222" t="s">
        <v>832</v>
      </c>
      <c r="C1313" s="222" t="s">
        <v>1177</v>
      </c>
      <c r="D1313" s="222" t="s">
        <v>374</v>
      </c>
      <c r="E1313" s="223">
        <v>1834944</v>
      </c>
      <c r="F1313" s="223">
        <v>49543.734750000003</v>
      </c>
      <c r="G1313" s="224">
        <v>27.002541350576081</v>
      </c>
      <c r="H1313" s="222">
        <v>34</v>
      </c>
      <c r="I1313" s="222">
        <v>4</v>
      </c>
      <c r="J1313" s="222">
        <v>1330</v>
      </c>
      <c r="K1313" s="222" t="s">
        <v>406</v>
      </c>
      <c r="L1313" s="222">
        <v>6</v>
      </c>
      <c r="M1313" s="222" t="s">
        <v>195</v>
      </c>
      <c r="N1313" s="90">
        <v>0.90600000000000003</v>
      </c>
      <c r="O1313" s="222"/>
      <c r="Q1313" s="208" t="str">
        <f t="shared" si="20"/>
        <v>IIAC (T)Biomass</v>
      </c>
      <c r="R1313" s="204" t="s">
        <v>832</v>
      </c>
      <c r="S1313" s="204" t="s">
        <v>374</v>
      </c>
      <c r="T1313" s="205">
        <v>1.0685</v>
      </c>
      <c r="U1313" s="205">
        <v>1.1816</v>
      </c>
    </row>
    <row r="1314" spans="2:21" ht="12.75" customHeight="1" x14ac:dyDescent="0.3">
      <c r="B1314" s="222" t="s">
        <v>832</v>
      </c>
      <c r="C1314" s="222" t="s">
        <v>1177</v>
      </c>
      <c r="D1314" s="222" t="s">
        <v>347</v>
      </c>
      <c r="E1314" s="223">
        <v>1727606</v>
      </c>
      <c r="F1314" s="223">
        <v>46646.30025</v>
      </c>
      <c r="G1314" s="224">
        <v>27.000747763545043</v>
      </c>
      <c r="H1314" s="222">
        <v>24</v>
      </c>
      <c r="I1314" s="222">
        <v>4</v>
      </c>
      <c r="J1314" s="222">
        <v>1330</v>
      </c>
      <c r="K1314" s="222" t="s">
        <v>406</v>
      </c>
      <c r="L1314" s="222">
        <v>6</v>
      </c>
      <c r="M1314" s="222" t="s">
        <v>195</v>
      </c>
      <c r="N1314" s="90">
        <v>0.90600000000000003</v>
      </c>
      <c r="O1314" s="222"/>
      <c r="Q1314" s="208" t="str">
        <f t="shared" si="20"/>
        <v>IIAC (T)Coal ESI</v>
      </c>
      <c r="R1314" s="204" t="s">
        <v>832</v>
      </c>
      <c r="S1314" s="204" t="s">
        <v>347</v>
      </c>
      <c r="T1314" s="205">
        <v>1.0179</v>
      </c>
      <c r="U1314" s="205">
        <v>1.0410999999999999</v>
      </c>
    </row>
    <row r="1315" spans="2:21" ht="12.75" customHeight="1" x14ac:dyDescent="0.3">
      <c r="B1315" s="222" t="s">
        <v>832</v>
      </c>
      <c r="C1315" s="222" t="s">
        <v>1177</v>
      </c>
      <c r="D1315" s="222" t="s">
        <v>345</v>
      </c>
      <c r="E1315" s="223">
        <v>2049</v>
      </c>
      <c r="F1315" s="223">
        <v>55.323</v>
      </c>
      <c r="G1315" s="224">
        <v>27</v>
      </c>
      <c r="H1315" s="222">
        <v>29</v>
      </c>
      <c r="I1315" s="222">
        <v>4</v>
      </c>
      <c r="J1315" s="222">
        <v>1330</v>
      </c>
      <c r="K1315" s="222" t="s">
        <v>406</v>
      </c>
      <c r="L1315" s="222">
        <v>6</v>
      </c>
      <c r="M1315" s="222" t="s">
        <v>195</v>
      </c>
      <c r="N1315" s="90">
        <v>0.90600000000000003</v>
      </c>
      <c r="O1315" s="222"/>
      <c r="Q1315" s="208" t="str">
        <f t="shared" si="20"/>
        <v>IIAC (T)Construction Materials</v>
      </c>
      <c r="R1315" s="204" t="s">
        <v>832</v>
      </c>
      <c r="S1315" s="204" t="s">
        <v>345</v>
      </c>
      <c r="T1315" s="205">
        <v>1.0415000000000001</v>
      </c>
      <c r="U1315" s="205">
        <v>1.1111</v>
      </c>
    </row>
    <row r="1316" spans="2:21" ht="12.75" customHeight="1" x14ac:dyDescent="0.3">
      <c r="B1316" s="222" t="s">
        <v>832</v>
      </c>
      <c r="C1316" s="222" t="s">
        <v>1177</v>
      </c>
      <c r="D1316" s="222" t="s">
        <v>343</v>
      </c>
      <c r="E1316" s="227">
        <v>249</v>
      </c>
      <c r="F1316" s="226">
        <v>6.7230000000000008</v>
      </c>
      <c r="G1316" s="224">
        <v>27</v>
      </c>
      <c r="H1316" s="222">
        <v>25</v>
      </c>
      <c r="I1316" s="222">
        <v>4</v>
      </c>
      <c r="J1316" s="222">
        <v>1330</v>
      </c>
      <c r="K1316" s="222" t="s">
        <v>406</v>
      </c>
      <c r="L1316" s="222">
        <v>6</v>
      </c>
      <c r="M1316" s="222" t="s">
        <v>195</v>
      </c>
      <c r="N1316" s="90">
        <v>0.90600000000000003</v>
      </c>
      <c r="O1316" s="225" t="s">
        <v>1188</v>
      </c>
      <c r="Q1316" s="208" t="str">
        <f t="shared" si="20"/>
        <v>IIAC (T)Other</v>
      </c>
      <c r="R1316" s="204" t="s">
        <v>832</v>
      </c>
      <c r="S1316" s="204" t="s">
        <v>343</v>
      </c>
      <c r="T1316" s="205">
        <v>1.0271931999999999</v>
      </c>
      <c r="U1316" s="205">
        <v>1.0550999999999999</v>
      </c>
    </row>
    <row r="1317" spans="2:21" ht="12.75" customHeight="1" x14ac:dyDescent="0.3">
      <c r="B1317" s="222" t="s">
        <v>832</v>
      </c>
      <c r="C1317" s="222" t="s">
        <v>1177</v>
      </c>
      <c r="D1317" s="222" t="s">
        <v>359</v>
      </c>
      <c r="E1317" s="227">
        <v>516</v>
      </c>
      <c r="F1317" s="226">
        <v>13.932</v>
      </c>
      <c r="G1317" s="224">
        <v>27</v>
      </c>
      <c r="H1317" s="222">
        <v>23</v>
      </c>
      <c r="I1317" s="222">
        <v>4</v>
      </c>
      <c r="J1317" s="222">
        <v>1330</v>
      </c>
      <c r="K1317" s="222" t="s">
        <v>406</v>
      </c>
      <c r="L1317" s="222">
        <v>6</v>
      </c>
      <c r="M1317" s="222" t="s">
        <v>195</v>
      </c>
      <c r="N1317" s="90">
        <v>0.90600000000000003</v>
      </c>
      <c r="O1317" s="225" t="s">
        <v>1188</v>
      </c>
      <c r="Q1317" s="208" t="str">
        <f t="shared" si="20"/>
        <v>IIAC (T)Petroleum</v>
      </c>
      <c r="R1317" s="204" t="s">
        <v>832</v>
      </c>
      <c r="S1317" s="204" t="s">
        <v>359</v>
      </c>
      <c r="T1317" s="205">
        <v>1.0178104000000001</v>
      </c>
      <c r="U1317" s="205">
        <v>1.0270999999999999</v>
      </c>
    </row>
    <row r="1318" spans="2:21" ht="12.75" customHeight="1" x14ac:dyDescent="0.3">
      <c r="B1318" s="222" t="s">
        <v>847</v>
      </c>
      <c r="C1318" s="222" t="s">
        <v>26</v>
      </c>
      <c r="D1318" s="222" t="s">
        <v>374</v>
      </c>
      <c r="E1318" s="223">
        <v>6754071</v>
      </c>
      <c r="F1318" s="223">
        <v>640927.51500000001</v>
      </c>
      <c r="G1318" s="224">
        <v>94.7</v>
      </c>
      <c r="H1318" s="222">
        <v>34</v>
      </c>
      <c r="I1318" s="222">
        <v>4</v>
      </c>
      <c r="J1318" s="222">
        <v>1330</v>
      </c>
      <c r="K1318" s="222" t="s">
        <v>407</v>
      </c>
      <c r="L1318" s="222">
        <v>6</v>
      </c>
      <c r="M1318" s="222" t="s">
        <v>197</v>
      </c>
      <c r="N1318" s="90" t="s">
        <v>197</v>
      </c>
      <c r="O1318" s="222"/>
      <c r="Q1318" s="208" t="str">
        <f t="shared" si="20"/>
        <v>IIAD (L)Biomass</v>
      </c>
      <c r="R1318" s="204" t="s">
        <v>847</v>
      </c>
      <c r="S1318" s="204" t="s">
        <v>374</v>
      </c>
      <c r="T1318" s="205">
        <v>2.7444000000000002</v>
      </c>
      <c r="U1318" s="205">
        <v>4.7230999999999996</v>
      </c>
    </row>
    <row r="1319" spans="2:21" ht="12.75" customHeight="1" x14ac:dyDescent="0.3">
      <c r="B1319" s="222" t="s">
        <v>847</v>
      </c>
      <c r="C1319" s="222" t="s">
        <v>26</v>
      </c>
      <c r="D1319" s="222" t="s">
        <v>347</v>
      </c>
      <c r="E1319" s="223">
        <v>1</v>
      </c>
      <c r="F1319" s="223">
        <v>0</v>
      </c>
      <c r="G1319" s="224">
        <v>94.7</v>
      </c>
      <c r="H1319" s="222">
        <v>24</v>
      </c>
      <c r="I1319" s="222">
        <v>4</v>
      </c>
      <c r="J1319" s="222">
        <v>1330</v>
      </c>
      <c r="K1319" s="222" t="s">
        <v>407</v>
      </c>
      <c r="L1319" s="222">
        <v>6</v>
      </c>
      <c r="M1319" s="222" t="s">
        <v>197</v>
      </c>
      <c r="N1319" s="90" t="s">
        <v>197</v>
      </c>
      <c r="O1319" s="222"/>
      <c r="Q1319" s="208" t="str">
        <f t="shared" si="20"/>
        <v>IIAD (L)Coal ESI</v>
      </c>
      <c r="R1319" s="204" t="s">
        <v>847</v>
      </c>
      <c r="S1319" s="204" t="s">
        <v>347</v>
      </c>
      <c r="T1319" s="205">
        <v>2.5356000000000001</v>
      </c>
      <c r="U1319" s="205">
        <v>4.2887000000000004</v>
      </c>
    </row>
    <row r="1320" spans="2:21" ht="12.75" customHeight="1" x14ac:dyDescent="0.3">
      <c r="B1320" s="222" t="s">
        <v>848</v>
      </c>
      <c r="C1320" s="222" t="s">
        <v>1177</v>
      </c>
      <c r="D1320" s="222" t="s">
        <v>374</v>
      </c>
      <c r="E1320" s="223">
        <v>6632618</v>
      </c>
      <c r="F1320" s="223">
        <v>192346.40424999999</v>
      </c>
      <c r="G1320" s="224">
        <v>29.25</v>
      </c>
      <c r="H1320" s="222">
        <v>34</v>
      </c>
      <c r="I1320" s="222">
        <v>4</v>
      </c>
      <c r="J1320" s="222">
        <v>1330</v>
      </c>
      <c r="K1320" s="222" t="s">
        <v>406</v>
      </c>
      <c r="L1320" s="222">
        <v>6</v>
      </c>
      <c r="M1320" s="222" t="s">
        <v>197</v>
      </c>
      <c r="N1320" s="90" t="s">
        <v>197</v>
      </c>
      <c r="O1320" s="222"/>
      <c r="Q1320" s="208" t="str">
        <f t="shared" si="20"/>
        <v>IIAD (T)Biomass</v>
      </c>
      <c r="R1320" s="204" t="s">
        <v>848</v>
      </c>
      <c r="S1320" s="204" t="s">
        <v>374</v>
      </c>
      <c r="T1320" s="205">
        <v>1.0760000000000001</v>
      </c>
      <c r="U1320" s="205">
        <v>1.1903999999999999</v>
      </c>
    </row>
    <row r="1321" spans="2:21" ht="12.75" customHeight="1" x14ac:dyDescent="0.3">
      <c r="B1321" s="222" t="s">
        <v>848</v>
      </c>
      <c r="C1321" s="222" t="s">
        <v>1177</v>
      </c>
      <c r="D1321" s="222" t="s">
        <v>347</v>
      </c>
      <c r="E1321" s="223">
        <v>1</v>
      </c>
      <c r="F1321" s="223">
        <v>0</v>
      </c>
      <c r="G1321" s="224">
        <v>29.25</v>
      </c>
      <c r="H1321" s="222">
        <v>24</v>
      </c>
      <c r="I1321" s="222">
        <v>4</v>
      </c>
      <c r="J1321" s="222">
        <v>1330</v>
      </c>
      <c r="K1321" s="222" t="s">
        <v>406</v>
      </c>
      <c r="L1321" s="222">
        <v>6</v>
      </c>
      <c r="M1321" s="222" t="s">
        <v>197</v>
      </c>
      <c r="N1321" s="90" t="s">
        <v>197</v>
      </c>
      <c r="O1321" s="222"/>
      <c r="Q1321" s="208" t="str">
        <f t="shared" si="20"/>
        <v>IIAD (T)Coal ESI</v>
      </c>
      <c r="R1321" s="204" t="s">
        <v>848</v>
      </c>
      <c r="S1321" s="204" t="s">
        <v>347</v>
      </c>
      <c r="T1321" s="205">
        <v>1.0319</v>
      </c>
      <c r="U1321" s="205">
        <v>1.0586</v>
      </c>
    </row>
    <row r="1322" spans="2:21" ht="12.75" customHeight="1" x14ac:dyDescent="0.3">
      <c r="B1322" s="225" t="s">
        <v>850</v>
      </c>
      <c r="C1322" s="225" t="s">
        <v>26</v>
      </c>
      <c r="D1322" s="225" t="s">
        <v>348</v>
      </c>
      <c r="E1322" s="227">
        <v>1</v>
      </c>
      <c r="F1322" s="227">
        <v>1</v>
      </c>
      <c r="G1322" s="226">
        <v>86.38</v>
      </c>
      <c r="H1322" s="225">
        <v>18</v>
      </c>
      <c r="I1322" s="225">
        <v>4</v>
      </c>
      <c r="J1322" s="225">
        <v>1330</v>
      </c>
      <c r="K1322" s="225" t="s">
        <v>407</v>
      </c>
      <c r="L1322" s="225">
        <v>6</v>
      </c>
      <c r="M1322" s="225" t="s">
        <v>197</v>
      </c>
      <c r="N1322" s="234" t="s">
        <v>197</v>
      </c>
      <c r="O1322" s="236" t="s">
        <v>472</v>
      </c>
      <c r="Q1322" s="208" t="str">
        <f t="shared" si="20"/>
        <v>IIAF (L)Industrial Minerals</v>
      </c>
      <c r="R1322" s="204" t="s">
        <v>850</v>
      </c>
      <c r="S1322" s="204" t="s">
        <v>348</v>
      </c>
      <c r="T1322" s="205">
        <v>2.1966000000000001</v>
      </c>
      <c r="U1322" s="205">
        <v>3.3426999999999998</v>
      </c>
    </row>
    <row r="1323" spans="2:21" ht="12.75" customHeight="1" x14ac:dyDescent="0.3">
      <c r="B1323" s="225" t="s">
        <v>852</v>
      </c>
      <c r="C1323" s="225" t="s">
        <v>1177</v>
      </c>
      <c r="D1323" s="225" t="s">
        <v>348</v>
      </c>
      <c r="E1323" s="227">
        <v>1</v>
      </c>
      <c r="F1323" s="227">
        <v>1</v>
      </c>
      <c r="G1323" s="226">
        <v>25</v>
      </c>
      <c r="H1323" s="225">
        <v>18</v>
      </c>
      <c r="I1323" s="225">
        <v>4</v>
      </c>
      <c r="J1323" s="225">
        <v>1330</v>
      </c>
      <c r="K1323" s="225" t="s">
        <v>406</v>
      </c>
      <c r="L1323" s="225">
        <v>6</v>
      </c>
      <c r="M1323" s="225" t="s">
        <v>197</v>
      </c>
      <c r="N1323" s="234" t="s">
        <v>197</v>
      </c>
      <c r="O1323" s="236" t="s">
        <v>472</v>
      </c>
      <c r="Q1323" s="208" t="str">
        <f t="shared" si="20"/>
        <v>IIAF (T)Industrial Minerals</v>
      </c>
      <c r="R1323" s="204" t="s">
        <v>852</v>
      </c>
      <c r="S1323" s="204" t="s">
        <v>348</v>
      </c>
      <c r="T1323" s="205">
        <v>0.97489999999999999</v>
      </c>
      <c r="U1323" s="205">
        <v>0.92979999999999996</v>
      </c>
    </row>
    <row r="1324" spans="2:21" ht="12.75" customHeight="1" x14ac:dyDescent="0.3">
      <c r="B1324" s="225" t="s">
        <v>835</v>
      </c>
      <c r="C1324" s="225" t="s">
        <v>26</v>
      </c>
      <c r="D1324" s="225" t="s">
        <v>374</v>
      </c>
      <c r="E1324" s="227">
        <v>1</v>
      </c>
      <c r="F1324" s="227">
        <v>1</v>
      </c>
      <c r="G1324" s="226">
        <v>79.02</v>
      </c>
      <c r="H1324" s="225">
        <v>34</v>
      </c>
      <c r="I1324" s="225">
        <v>8</v>
      </c>
      <c r="J1324" s="225">
        <v>1077</v>
      </c>
      <c r="K1324" s="225" t="s">
        <v>1180</v>
      </c>
      <c r="L1324" s="225">
        <v>5</v>
      </c>
      <c r="M1324" s="225" t="s">
        <v>197</v>
      </c>
      <c r="N1324" s="234" t="s">
        <v>197</v>
      </c>
      <c r="O1324" s="225"/>
      <c r="Q1324" s="208" t="str">
        <f t="shared" si="20"/>
        <v>IKAF (L)Biomass</v>
      </c>
      <c r="R1324" s="204" t="s">
        <v>835</v>
      </c>
      <c r="S1324" s="204" t="s">
        <v>374</v>
      </c>
      <c r="T1324" s="205">
        <v>1.167</v>
      </c>
      <c r="U1324" s="205">
        <v>1.3493999999999999</v>
      </c>
    </row>
    <row r="1325" spans="2:21" ht="12.75" customHeight="1" x14ac:dyDescent="0.3">
      <c r="B1325" s="222" t="s">
        <v>835</v>
      </c>
      <c r="C1325" s="222" t="s">
        <v>26</v>
      </c>
      <c r="D1325" s="222" t="s">
        <v>345</v>
      </c>
      <c r="E1325" s="223">
        <v>78</v>
      </c>
      <c r="F1325" s="223">
        <v>4.1340000000000003</v>
      </c>
      <c r="G1325" s="224">
        <v>51</v>
      </c>
      <c r="H1325" s="222">
        <v>29</v>
      </c>
      <c r="I1325" s="222">
        <v>8</v>
      </c>
      <c r="J1325" s="222">
        <v>1077</v>
      </c>
      <c r="K1325" s="222" t="s">
        <v>103</v>
      </c>
      <c r="L1325" s="222">
        <v>5</v>
      </c>
      <c r="M1325" s="222" t="s">
        <v>197</v>
      </c>
      <c r="N1325" s="90" t="s">
        <v>197</v>
      </c>
      <c r="O1325" s="222"/>
      <c r="Q1325" s="208" t="str">
        <f t="shared" si="20"/>
        <v>IKAF (L)Construction Materials</v>
      </c>
      <c r="R1325" s="204" t="s">
        <v>835</v>
      </c>
      <c r="S1325" s="204" t="s">
        <v>345</v>
      </c>
      <c r="T1325" s="205">
        <v>1.228</v>
      </c>
      <c r="U1325" s="205">
        <v>1.0888</v>
      </c>
    </row>
    <row r="1326" spans="2:21" ht="12.75" customHeight="1" x14ac:dyDescent="0.3">
      <c r="B1326" s="222" t="s">
        <v>835</v>
      </c>
      <c r="C1326" s="222" t="s">
        <v>26</v>
      </c>
      <c r="D1326" s="222" t="s">
        <v>351</v>
      </c>
      <c r="E1326" s="223">
        <v>1228227</v>
      </c>
      <c r="F1326" s="223">
        <v>90003.328999999998</v>
      </c>
      <c r="G1326" s="224">
        <v>78.544824024124281</v>
      </c>
      <c r="H1326" s="222">
        <v>33</v>
      </c>
      <c r="I1326" s="222">
        <v>8</v>
      </c>
      <c r="J1326" s="222">
        <v>1077</v>
      </c>
      <c r="K1326" s="222" t="s">
        <v>103</v>
      </c>
      <c r="L1326" s="222">
        <v>5</v>
      </c>
      <c r="M1326" s="222" t="s">
        <v>197</v>
      </c>
      <c r="N1326" s="90" t="s">
        <v>197</v>
      </c>
      <c r="O1326" s="222"/>
      <c r="Q1326" s="208" t="str">
        <f t="shared" si="20"/>
        <v>IKAF (L)Domestic Intermodal</v>
      </c>
      <c r="R1326" s="204" t="s">
        <v>835</v>
      </c>
      <c r="S1326" s="204" t="s">
        <v>351</v>
      </c>
      <c r="T1326" s="205">
        <v>1.5383</v>
      </c>
      <c r="U1326" s="205">
        <v>1.3349</v>
      </c>
    </row>
    <row r="1327" spans="2:21" ht="12.75" customHeight="1" x14ac:dyDescent="0.3">
      <c r="B1327" s="222" t="s">
        <v>835</v>
      </c>
      <c r="C1327" s="222" t="s">
        <v>26</v>
      </c>
      <c r="D1327" s="222" t="s">
        <v>356</v>
      </c>
      <c r="E1327" s="223">
        <v>1</v>
      </c>
      <c r="F1327" s="223">
        <v>1</v>
      </c>
      <c r="G1327" s="224">
        <v>53</v>
      </c>
      <c r="H1327" s="222">
        <v>27</v>
      </c>
      <c r="I1327" s="222">
        <v>8</v>
      </c>
      <c r="J1327" s="222">
        <v>1077</v>
      </c>
      <c r="K1327" s="222" t="s">
        <v>103</v>
      </c>
      <c r="L1327" s="222">
        <v>5</v>
      </c>
      <c r="M1327" s="222" t="s">
        <v>197</v>
      </c>
      <c r="N1327" s="90" t="s">
        <v>197</v>
      </c>
      <c r="O1327" s="222"/>
      <c r="Q1327" s="208" t="str">
        <f t="shared" si="20"/>
        <v>IKAF (L)Enterprise</v>
      </c>
      <c r="R1327" s="204" t="s">
        <v>835</v>
      </c>
      <c r="S1327" s="204" t="s">
        <v>356</v>
      </c>
      <c r="T1327" s="205">
        <v>1.3007</v>
      </c>
      <c r="U1327" s="205">
        <v>1.0774999999999999</v>
      </c>
    </row>
    <row r="1328" spans="2:21" ht="12.75" customHeight="1" x14ac:dyDescent="0.3">
      <c r="B1328" s="222" t="s">
        <v>835</v>
      </c>
      <c r="C1328" s="222" t="s">
        <v>26</v>
      </c>
      <c r="D1328" s="222" t="s">
        <v>372</v>
      </c>
      <c r="E1328" s="223">
        <v>1</v>
      </c>
      <c r="F1328" s="223">
        <v>1</v>
      </c>
      <c r="G1328" s="224">
        <v>77.666666666666657</v>
      </c>
      <c r="H1328" s="222">
        <v>31</v>
      </c>
      <c r="I1328" s="222">
        <v>8</v>
      </c>
      <c r="J1328" s="222">
        <v>1077</v>
      </c>
      <c r="K1328" s="222" t="s">
        <v>103</v>
      </c>
      <c r="L1328" s="222">
        <v>5</v>
      </c>
      <c r="M1328" s="222" t="s">
        <v>197</v>
      </c>
      <c r="N1328" s="90" t="s">
        <v>197</v>
      </c>
      <c r="O1328" s="222"/>
      <c r="Q1328" s="208" t="str">
        <f t="shared" si="20"/>
        <v>IKAF (L)European Conventional</v>
      </c>
      <c r="R1328" s="204" t="s">
        <v>835</v>
      </c>
      <c r="S1328" s="204" t="s">
        <v>372</v>
      </c>
      <c r="T1328" s="205">
        <v>1.5112000000000001</v>
      </c>
      <c r="U1328" s="205">
        <v>1.3070999999999999</v>
      </c>
    </row>
    <row r="1329" spans="2:21" ht="12.75" customHeight="1" x14ac:dyDescent="0.3">
      <c r="B1329" s="222" t="s">
        <v>835</v>
      </c>
      <c r="C1329" s="222" t="s">
        <v>26</v>
      </c>
      <c r="D1329" s="222" t="s">
        <v>368</v>
      </c>
      <c r="E1329" s="223">
        <v>1</v>
      </c>
      <c r="F1329" s="223">
        <v>1</v>
      </c>
      <c r="G1329" s="224">
        <v>89.479018834866409</v>
      </c>
      <c r="H1329" s="222">
        <v>38</v>
      </c>
      <c r="I1329" s="222">
        <v>8</v>
      </c>
      <c r="J1329" s="222">
        <v>1077</v>
      </c>
      <c r="K1329" s="222" t="s">
        <v>103</v>
      </c>
      <c r="L1329" s="222">
        <v>5</v>
      </c>
      <c r="M1329" s="222" t="s">
        <v>197</v>
      </c>
      <c r="N1329" s="90" t="s">
        <v>197</v>
      </c>
      <c r="O1329" s="222"/>
      <c r="Q1329" s="208" t="str">
        <f t="shared" si="20"/>
        <v>IKAF (L)European Intermodal</v>
      </c>
      <c r="R1329" s="204" t="s">
        <v>835</v>
      </c>
      <c r="S1329" s="204" t="s">
        <v>368</v>
      </c>
      <c r="T1329" s="205">
        <v>1.6654</v>
      </c>
      <c r="U1329" s="205">
        <v>1.5221</v>
      </c>
    </row>
    <row r="1330" spans="2:21" ht="12.75" customHeight="1" x14ac:dyDescent="0.3">
      <c r="B1330" s="222" t="s">
        <v>835</v>
      </c>
      <c r="C1330" s="222" t="s">
        <v>26</v>
      </c>
      <c r="D1330" s="222" t="s">
        <v>343</v>
      </c>
      <c r="E1330" s="223">
        <v>1</v>
      </c>
      <c r="F1330" s="223">
        <v>1</v>
      </c>
      <c r="G1330" s="224">
        <v>50.864042933810374</v>
      </c>
      <c r="H1330" s="222">
        <v>25</v>
      </c>
      <c r="I1330" s="222">
        <v>8</v>
      </c>
      <c r="J1330" s="222">
        <v>1077</v>
      </c>
      <c r="K1330" s="222" t="s">
        <v>103</v>
      </c>
      <c r="L1330" s="222">
        <v>5</v>
      </c>
      <c r="M1330" s="222" t="s">
        <v>197</v>
      </c>
      <c r="N1330" s="90" t="s">
        <v>197</v>
      </c>
      <c r="O1330" s="222"/>
      <c r="Q1330" s="208" t="str">
        <f t="shared" si="20"/>
        <v>IKAF (L)Other</v>
      </c>
      <c r="R1330" s="204" t="s">
        <v>835</v>
      </c>
      <c r="S1330" s="204" t="s">
        <v>343</v>
      </c>
      <c r="T1330" s="205">
        <v>1.3125</v>
      </c>
      <c r="U1330" s="205">
        <v>1.0475000000000001</v>
      </c>
    </row>
    <row r="1331" spans="2:21" ht="12.75" customHeight="1" x14ac:dyDescent="0.3">
      <c r="B1331" s="225" t="s">
        <v>834</v>
      </c>
      <c r="C1331" s="225" t="s">
        <v>1177</v>
      </c>
      <c r="D1331" s="225" t="s">
        <v>374</v>
      </c>
      <c r="E1331" s="227">
        <v>1</v>
      </c>
      <c r="F1331" s="227">
        <v>1</v>
      </c>
      <c r="G1331" s="226">
        <v>41</v>
      </c>
      <c r="H1331" s="225">
        <v>34</v>
      </c>
      <c r="I1331" s="225">
        <v>8</v>
      </c>
      <c r="J1331" s="225">
        <v>1077</v>
      </c>
      <c r="K1331" s="225" t="s">
        <v>1181</v>
      </c>
      <c r="L1331" s="225">
        <v>5</v>
      </c>
      <c r="M1331" s="225" t="s">
        <v>197</v>
      </c>
      <c r="N1331" s="234" t="s">
        <v>197</v>
      </c>
      <c r="O1331" s="225"/>
      <c r="Q1331" s="208" t="str">
        <f t="shared" si="20"/>
        <v>IKAF (T)Biomass</v>
      </c>
      <c r="R1331" s="204" t="s">
        <v>834</v>
      </c>
      <c r="S1331" s="204" t="s">
        <v>374</v>
      </c>
      <c r="T1331" s="205">
        <v>0.94740000000000002</v>
      </c>
      <c r="U1331" s="205">
        <v>0.94510000000000005</v>
      </c>
    </row>
    <row r="1332" spans="2:21" ht="12.75" customHeight="1" x14ac:dyDescent="0.3">
      <c r="B1332" s="222" t="s">
        <v>834</v>
      </c>
      <c r="C1332" s="222" t="s">
        <v>1177</v>
      </c>
      <c r="D1332" s="222" t="s">
        <v>345</v>
      </c>
      <c r="E1332" s="223">
        <v>1</v>
      </c>
      <c r="F1332" s="223">
        <v>1</v>
      </c>
      <c r="G1332" s="224">
        <v>41</v>
      </c>
      <c r="H1332" s="222">
        <v>29</v>
      </c>
      <c r="I1332" s="222">
        <v>8</v>
      </c>
      <c r="J1332" s="222">
        <v>1077</v>
      </c>
      <c r="K1332" s="222" t="s">
        <v>104</v>
      </c>
      <c r="L1332" s="222">
        <v>5</v>
      </c>
      <c r="M1332" s="222" t="s">
        <v>197</v>
      </c>
      <c r="N1332" s="90" t="s">
        <v>197</v>
      </c>
      <c r="O1332" s="222"/>
      <c r="Q1332" s="208" t="str">
        <f t="shared" si="20"/>
        <v>IKAF (T)Construction Materials</v>
      </c>
      <c r="R1332" s="204" t="s">
        <v>834</v>
      </c>
      <c r="S1332" s="204" t="s">
        <v>345</v>
      </c>
      <c r="T1332" s="205">
        <v>0.93140000000000001</v>
      </c>
      <c r="U1332" s="205">
        <v>0.88449999999999995</v>
      </c>
    </row>
    <row r="1333" spans="2:21" ht="12.75" customHeight="1" x14ac:dyDescent="0.3">
      <c r="B1333" s="222" t="s">
        <v>834</v>
      </c>
      <c r="C1333" s="222" t="s">
        <v>1177</v>
      </c>
      <c r="D1333" s="222" t="s">
        <v>351</v>
      </c>
      <c r="E1333" s="223">
        <v>135462</v>
      </c>
      <c r="F1333" s="223">
        <v>5553.942</v>
      </c>
      <c r="G1333" s="224">
        <v>41</v>
      </c>
      <c r="H1333" s="222">
        <v>33</v>
      </c>
      <c r="I1333" s="222">
        <v>8</v>
      </c>
      <c r="J1333" s="222">
        <v>1077</v>
      </c>
      <c r="K1333" s="222" t="s">
        <v>104</v>
      </c>
      <c r="L1333" s="222">
        <v>5</v>
      </c>
      <c r="M1333" s="222" t="s">
        <v>197</v>
      </c>
      <c r="N1333" s="90" t="s">
        <v>197</v>
      </c>
      <c r="O1333" s="222"/>
      <c r="Q1333" s="208" t="str">
        <f t="shared" si="20"/>
        <v>IKAF (T)Domestic Intermodal</v>
      </c>
      <c r="R1333" s="204" t="s">
        <v>834</v>
      </c>
      <c r="S1333" s="204" t="s">
        <v>351</v>
      </c>
      <c r="T1333" s="205">
        <v>0.98799999999999999</v>
      </c>
      <c r="U1333" s="205">
        <v>0.93300000000000005</v>
      </c>
    </row>
    <row r="1334" spans="2:21" ht="12.75" customHeight="1" x14ac:dyDescent="0.3">
      <c r="B1334" s="222" t="s">
        <v>834</v>
      </c>
      <c r="C1334" s="222" t="s">
        <v>1177</v>
      </c>
      <c r="D1334" s="222" t="s">
        <v>356</v>
      </c>
      <c r="E1334" s="223">
        <v>86</v>
      </c>
      <c r="F1334" s="223">
        <v>3.5260000000000002</v>
      </c>
      <c r="G1334" s="224">
        <v>41</v>
      </c>
      <c r="H1334" s="222">
        <v>27</v>
      </c>
      <c r="I1334" s="222">
        <v>8</v>
      </c>
      <c r="J1334" s="222">
        <v>1077</v>
      </c>
      <c r="K1334" s="222" t="s">
        <v>104</v>
      </c>
      <c r="L1334" s="222">
        <v>5</v>
      </c>
      <c r="M1334" s="222" t="s">
        <v>197</v>
      </c>
      <c r="N1334" s="90" t="s">
        <v>197</v>
      </c>
      <c r="O1334" s="222"/>
      <c r="Q1334" s="208" t="str">
        <f t="shared" si="20"/>
        <v>IKAF (T)Enterprise</v>
      </c>
      <c r="R1334" s="204" t="s">
        <v>834</v>
      </c>
      <c r="S1334" s="204" t="s">
        <v>356</v>
      </c>
      <c r="T1334" s="205">
        <v>0.98280000000000001</v>
      </c>
      <c r="U1334" s="205">
        <v>0.86029999999999995</v>
      </c>
    </row>
    <row r="1335" spans="2:21" ht="12.75" customHeight="1" x14ac:dyDescent="0.3">
      <c r="B1335" s="222" t="s">
        <v>834</v>
      </c>
      <c r="C1335" s="222" t="s">
        <v>1177</v>
      </c>
      <c r="D1335" s="222" t="s">
        <v>368</v>
      </c>
      <c r="E1335" s="223">
        <v>978</v>
      </c>
      <c r="F1335" s="223">
        <v>40.097999999999999</v>
      </c>
      <c r="G1335" s="224">
        <v>41</v>
      </c>
      <c r="H1335" s="222">
        <v>38</v>
      </c>
      <c r="I1335" s="222">
        <v>8</v>
      </c>
      <c r="J1335" s="222">
        <v>1077</v>
      </c>
      <c r="K1335" s="222" t="s">
        <v>104</v>
      </c>
      <c r="L1335" s="222">
        <v>5</v>
      </c>
      <c r="M1335" s="222" t="s">
        <v>197</v>
      </c>
      <c r="N1335" s="90" t="s">
        <v>197</v>
      </c>
      <c r="O1335" s="222"/>
      <c r="Q1335" s="208" t="str">
        <f t="shared" si="20"/>
        <v>IKAF (T)European Intermodal</v>
      </c>
      <c r="R1335" s="204" t="s">
        <v>834</v>
      </c>
      <c r="S1335" s="204" t="s">
        <v>368</v>
      </c>
      <c r="T1335" s="205">
        <v>1.0084</v>
      </c>
      <c r="U1335" s="205">
        <v>0.99370000000000003</v>
      </c>
    </row>
    <row r="1336" spans="2:21" ht="12.75" customHeight="1" x14ac:dyDescent="0.3">
      <c r="B1336" s="222" t="s">
        <v>834</v>
      </c>
      <c r="C1336" s="222" t="s">
        <v>1177</v>
      </c>
      <c r="D1336" s="222" t="s">
        <v>343</v>
      </c>
      <c r="E1336" s="223">
        <v>739</v>
      </c>
      <c r="F1336" s="223">
        <v>30.299000000000003</v>
      </c>
      <c r="G1336" s="224">
        <v>41</v>
      </c>
      <c r="H1336" s="222">
        <v>25</v>
      </c>
      <c r="I1336" s="222">
        <v>8</v>
      </c>
      <c r="J1336" s="222">
        <v>1077</v>
      </c>
      <c r="K1336" s="222" t="s">
        <v>104</v>
      </c>
      <c r="L1336" s="222">
        <v>5</v>
      </c>
      <c r="M1336" s="222" t="s">
        <v>197</v>
      </c>
      <c r="N1336" s="90" t="s">
        <v>197</v>
      </c>
      <c r="O1336" s="222"/>
      <c r="Q1336" s="208" t="str">
        <f t="shared" si="20"/>
        <v>IKAF (T)Other</v>
      </c>
      <c r="R1336" s="204" t="s">
        <v>834</v>
      </c>
      <c r="S1336" s="204" t="s">
        <v>343</v>
      </c>
      <c r="T1336" s="205">
        <v>0.91490000000000005</v>
      </c>
      <c r="U1336" s="205">
        <v>0.83620000000000005</v>
      </c>
    </row>
    <row r="1337" spans="2:21" ht="12.75" customHeight="1" x14ac:dyDescent="0.3">
      <c r="B1337" s="222" t="s">
        <v>837</v>
      </c>
      <c r="C1337" s="222" t="s">
        <v>26</v>
      </c>
      <c r="D1337" s="222" t="s">
        <v>351</v>
      </c>
      <c r="E1337" s="223">
        <v>1066335</v>
      </c>
      <c r="F1337" s="223">
        <v>75493.900000000009</v>
      </c>
      <c r="G1337" s="224">
        <v>74.875025623423866</v>
      </c>
      <c r="H1337" s="222">
        <v>33</v>
      </c>
      <c r="I1337" s="222">
        <v>8</v>
      </c>
      <c r="J1337" s="222">
        <v>1077</v>
      </c>
      <c r="K1337" s="222" t="s">
        <v>103</v>
      </c>
      <c r="L1337" s="222">
        <v>5</v>
      </c>
      <c r="M1337" s="222" t="s">
        <v>197</v>
      </c>
      <c r="N1337" s="90" t="s">
        <v>197</v>
      </c>
      <c r="O1337" s="222"/>
      <c r="Q1337" s="208" t="str">
        <f t="shared" si="20"/>
        <v>IKAH (L)Domestic Intermodal</v>
      </c>
      <c r="R1337" s="204" t="s">
        <v>837</v>
      </c>
      <c r="S1337" s="204" t="s">
        <v>351</v>
      </c>
      <c r="T1337" s="205">
        <v>1.5167999999999999</v>
      </c>
      <c r="U1337" s="205">
        <v>1.2958000000000001</v>
      </c>
    </row>
    <row r="1338" spans="2:21" ht="12.75" customHeight="1" x14ac:dyDescent="0.3">
      <c r="B1338" s="222" t="s">
        <v>837</v>
      </c>
      <c r="C1338" s="222" t="s">
        <v>26</v>
      </c>
      <c r="D1338" s="222" t="s">
        <v>356</v>
      </c>
      <c r="E1338" s="223">
        <v>1</v>
      </c>
      <c r="F1338" s="223">
        <v>1</v>
      </c>
      <c r="G1338" s="224">
        <v>49.666666666666671</v>
      </c>
      <c r="H1338" s="222">
        <v>27</v>
      </c>
      <c r="I1338" s="222">
        <v>8</v>
      </c>
      <c r="J1338" s="222">
        <v>1077</v>
      </c>
      <c r="K1338" s="222" t="s">
        <v>103</v>
      </c>
      <c r="L1338" s="222">
        <v>5</v>
      </c>
      <c r="M1338" s="222" t="s">
        <v>197</v>
      </c>
      <c r="N1338" s="90" t="s">
        <v>197</v>
      </c>
      <c r="O1338" s="222"/>
      <c r="Q1338" s="208" t="str">
        <f t="shared" si="20"/>
        <v>IKAH (L)Enterprise</v>
      </c>
      <c r="R1338" s="204" t="s">
        <v>837</v>
      </c>
      <c r="S1338" s="204" t="s">
        <v>356</v>
      </c>
      <c r="T1338" s="205">
        <v>1.3976999999999999</v>
      </c>
      <c r="U1338" s="205">
        <v>1.0630999999999999</v>
      </c>
    </row>
    <row r="1339" spans="2:21" ht="12.75" customHeight="1" x14ac:dyDescent="0.3">
      <c r="B1339" s="222" t="s">
        <v>837</v>
      </c>
      <c r="C1339" s="222" t="s">
        <v>26</v>
      </c>
      <c r="D1339" s="222" t="s">
        <v>367</v>
      </c>
      <c r="E1339" s="223">
        <v>1</v>
      </c>
      <c r="F1339" s="223">
        <v>1</v>
      </c>
      <c r="G1339" s="224">
        <v>58.381818181818183</v>
      </c>
      <c r="H1339" s="222">
        <v>31</v>
      </c>
      <c r="I1339" s="222">
        <v>8</v>
      </c>
      <c r="J1339" s="222">
        <v>1077</v>
      </c>
      <c r="K1339" s="222" t="s">
        <v>103</v>
      </c>
      <c r="L1339" s="222">
        <v>5</v>
      </c>
      <c r="M1339" s="222" t="s">
        <v>197</v>
      </c>
      <c r="N1339" s="90" t="s">
        <v>197</v>
      </c>
      <c r="O1339" s="222"/>
      <c r="Q1339" s="208" t="str">
        <f t="shared" si="20"/>
        <v>IKAH (L)European Automotive</v>
      </c>
      <c r="R1339" s="204" t="s">
        <v>837</v>
      </c>
      <c r="S1339" s="204" t="s">
        <v>367</v>
      </c>
      <c r="T1339" s="205">
        <v>1.5448</v>
      </c>
      <c r="U1339" s="205">
        <v>1.1447000000000001</v>
      </c>
    </row>
    <row r="1340" spans="2:21" ht="12.75" customHeight="1" x14ac:dyDescent="0.3">
      <c r="B1340" s="222" t="s">
        <v>837</v>
      </c>
      <c r="C1340" s="222" t="s">
        <v>26</v>
      </c>
      <c r="D1340" s="222" t="s">
        <v>372</v>
      </c>
      <c r="E1340" s="223">
        <v>1</v>
      </c>
      <c r="F1340" s="223">
        <v>1</v>
      </c>
      <c r="G1340" s="224">
        <v>60.427662957074723</v>
      </c>
      <c r="H1340" s="222">
        <v>31</v>
      </c>
      <c r="I1340" s="222">
        <v>8</v>
      </c>
      <c r="J1340" s="222">
        <v>1077</v>
      </c>
      <c r="K1340" s="222" t="s">
        <v>103</v>
      </c>
      <c r="L1340" s="222">
        <v>5</v>
      </c>
      <c r="M1340" s="222" t="s">
        <v>197</v>
      </c>
      <c r="N1340" s="90" t="s">
        <v>197</v>
      </c>
      <c r="O1340" s="222"/>
      <c r="Q1340" s="208" t="str">
        <f t="shared" si="20"/>
        <v>IKAH (L)European Conventional</v>
      </c>
      <c r="R1340" s="204" t="s">
        <v>837</v>
      </c>
      <c r="S1340" s="204" t="s">
        <v>372</v>
      </c>
      <c r="T1340" s="205">
        <v>1.4212</v>
      </c>
      <c r="U1340" s="205">
        <v>1.1574</v>
      </c>
    </row>
    <row r="1341" spans="2:21" ht="12.75" customHeight="1" x14ac:dyDescent="0.3">
      <c r="B1341" s="222" t="s">
        <v>837</v>
      </c>
      <c r="C1341" s="222" t="s">
        <v>26</v>
      </c>
      <c r="D1341" s="222" t="s">
        <v>368</v>
      </c>
      <c r="E1341" s="223">
        <v>1</v>
      </c>
      <c r="F1341" s="223">
        <v>1</v>
      </c>
      <c r="G1341" s="224">
        <v>70.756058666922172</v>
      </c>
      <c r="H1341" s="222">
        <v>38</v>
      </c>
      <c r="I1341" s="222">
        <v>8</v>
      </c>
      <c r="J1341" s="222">
        <v>1077</v>
      </c>
      <c r="K1341" s="222" t="s">
        <v>103</v>
      </c>
      <c r="L1341" s="222">
        <v>5</v>
      </c>
      <c r="M1341" s="222" t="s">
        <v>197</v>
      </c>
      <c r="N1341" s="90" t="s">
        <v>197</v>
      </c>
      <c r="O1341" s="222"/>
      <c r="Q1341" s="208" t="str">
        <f t="shared" si="20"/>
        <v>IKAH (L)European Intermodal</v>
      </c>
      <c r="R1341" s="204" t="s">
        <v>837</v>
      </c>
      <c r="S1341" s="204" t="s">
        <v>368</v>
      </c>
      <c r="T1341" s="205">
        <v>1.5429999999999999</v>
      </c>
      <c r="U1341" s="205">
        <v>1.3015000000000001</v>
      </c>
    </row>
    <row r="1342" spans="2:21" ht="12.75" customHeight="1" x14ac:dyDescent="0.3">
      <c r="B1342" s="222" t="s">
        <v>837</v>
      </c>
      <c r="C1342" s="222" t="s">
        <v>26</v>
      </c>
      <c r="D1342" s="222" t="s">
        <v>343</v>
      </c>
      <c r="E1342" s="223">
        <v>1</v>
      </c>
      <c r="F1342" s="223">
        <v>1</v>
      </c>
      <c r="G1342" s="224">
        <v>50.32525252525253</v>
      </c>
      <c r="H1342" s="222">
        <v>25</v>
      </c>
      <c r="I1342" s="222">
        <v>8</v>
      </c>
      <c r="J1342" s="222">
        <v>1077</v>
      </c>
      <c r="K1342" s="222" t="s">
        <v>103</v>
      </c>
      <c r="L1342" s="222">
        <v>5</v>
      </c>
      <c r="M1342" s="222" t="s">
        <v>197</v>
      </c>
      <c r="N1342" s="90" t="s">
        <v>197</v>
      </c>
      <c r="O1342" s="222"/>
      <c r="Q1342" s="208" t="str">
        <f t="shared" si="20"/>
        <v>IKAH (L)Other</v>
      </c>
      <c r="R1342" s="204" t="s">
        <v>837</v>
      </c>
      <c r="S1342" s="204" t="s">
        <v>343</v>
      </c>
      <c r="T1342" s="205">
        <v>1.3058000000000001</v>
      </c>
      <c r="U1342" s="205">
        <v>1.0451999999999999</v>
      </c>
    </row>
    <row r="1343" spans="2:21" ht="12.75" customHeight="1" x14ac:dyDescent="0.3">
      <c r="B1343" s="222" t="s">
        <v>836</v>
      </c>
      <c r="C1343" s="222" t="s">
        <v>1177</v>
      </c>
      <c r="D1343" s="222" t="s">
        <v>351</v>
      </c>
      <c r="E1343" s="223">
        <v>107967</v>
      </c>
      <c r="F1343" s="223">
        <v>4210.7130000000006</v>
      </c>
      <c r="G1343" s="224">
        <v>39</v>
      </c>
      <c r="H1343" s="222">
        <v>33</v>
      </c>
      <c r="I1343" s="222">
        <v>8</v>
      </c>
      <c r="J1343" s="222">
        <v>1077</v>
      </c>
      <c r="K1343" s="222" t="s">
        <v>104</v>
      </c>
      <c r="L1343" s="222">
        <v>5</v>
      </c>
      <c r="M1343" s="222" t="s">
        <v>197</v>
      </c>
      <c r="N1343" s="90" t="s">
        <v>197</v>
      </c>
      <c r="O1343" s="222"/>
      <c r="Q1343" s="208" t="str">
        <f t="shared" si="20"/>
        <v>IKAH (T)Domestic Intermodal</v>
      </c>
      <c r="R1343" s="204" t="s">
        <v>836</v>
      </c>
      <c r="S1343" s="204" t="s">
        <v>351</v>
      </c>
      <c r="T1343" s="205">
        <v>0.9839</v>
      </c>
      <c r="U1343" s="205">
        <v>0.92649999999999999</v>
      </c>
    </row>
    <row r="1344" spans="2:21" ht="12.75" customHeight="1" x14ac:dyDescent="0.3">
      <c r="B1344" s="222" t="s">
        <v>836</v>
      </c>
      <c r="C1344" s="222" t="s">
        <v>1177</v>
      </c>
      <c r="D1344" s="222" t="s">
        <v>356</v>
      </c>
      <c r="E1344" s="223">
        <v>1</v>
      </c>
      <c r="F1344" s="223">
        <v>1</v>
      </c>
      <c r="G1344" s="224">
        <v>39</v>
      </c>
      <c r="H1344" s="222">
        <v>27</v>
      </c>
      <c r="I1344" s="222">
        <v>8</v>
      </c>
      <c r="J1344" s="222">
        <v>1077</v>
      </c>
      <c r="K1344" s="222" t="s">
        <v>104</v>
      </c>
      <c r="L1344" s="222">
        <v>5</v>
      </c>
      <c r="M1344" s="222" t="s">
        <v>197</v>
      </c>
      <c r="N1344" s="90" t="s">
        <v>197</v>
      </c>
      <c r="O1344" s="222"/>
      <c r="Q1344" s="208" t="str">
        <f t="shared" si="20"/>
        <v>IKAH (T)Enterprise</v>
      </c>
      <c r="R1344" s="204" t="s">
        <v>836</v>
      </c>
      <c r="S1344" s="204" t="s">
        <v>356</v>
      </c>
      <c r="T1344" s="205">
        <v>0.97719999999999996</v>
      </c>
      <c r="U1344" s="205">
        <v>0.85060000000000002</v>
      </c>
    </row>
    <row r="1345" spans="2:21" ht="12.75" customHeight="1" x14ac:dyDescent="0.3">
      <c r="B1345" s="222" t="s">
        <v>836</v>
      </c>
      <c r="C1345" s="222" t="s">
        <v>1177</v>
      </c>
      <c r="D1345" s="222" t="s">
        <v>372</v>
      </c>
      <c r="E1345" s="223">
        <v>1</v>
      </c>
      <c r="F1345" s="223">
        <v>1</v>
      </c>
      <c r="G1345" s="224">
        <v>39</v>
      </c>
      <c r="H1345" s="222">
        <v>31</v>
      </c>
      <c r="I1345" s="222">
        <v>8</v>
      </c>
      <c r="J1345" s="222">
        <v>1077</v>
      </c>
      <c r="K1345" s="222" t="s">
        <v>104</v>
      </c>
      <c r="L1345" s="222">
        <v>5</v>
      </c>
      <c r="M1345" s="222" t="s">
        <v>197</v>
      </c>
      <c r="N1345" s="90" t="s">
        <v>197</v>
      </c>
      <c r="O1345" s="222"/>
      <c r="Q1345" s="208" t="str">
        <f t="shared" si="20"/>
        <v>IKAH (T)European Conventional</v>
      </c>
      <c r="R1345" s="204" t="s">
        <v>836</v>
      </c>
      <c r="S1345" s="204" t="s">
        <v>372</v>
      </c>
      <c r="T1345" s="205">
        <v>0.99419999999999997</v>
      </c>
      <c r="U1345" s="205">
        <v>0.90110000000000001</v>
      </c>
    </row>
    <row r="1346" spans="2:21" ht="12.75" customHeight="1" x14ac:dyDescent="0.3">
      <c r="B1346" s="222" t="s">
        <v>836</v>
      </c>
      <c r="C1346" s="222" t="s">
        <v>1177</v>
      </c>
      <c r="D1346" s="222" t="s">
        <v>368</v>
      </c>
      <c r="E1346" s="223">
        <v>326</v>
      </c>
      <c r="F1346" s="223">
        <v>12.714</v>
      </c>
      <c r="G1346" s="224">
        <v>39</v>
      </c>
      <c r="H1346" s="222">
        <v>38</v>
      </c>
      <c r="I1346" s="222">
        <v>8</v>
      </c>
      <c r="J1346" s="222">
        <v>1077</v>
      </c>
      <c r="K1346" s="222" t="s">
        <v>104</v>
      </c>
      <c r="L1346" s="222">
        <v>5</v>
      </c>
      <c r="M1346" s="222" t="s">
        <v>197</v>
      </c>
      <c r="N1346" s="90" t="s">
        <v>197</v>
      </c>
      <c r="O1346" s="222"/>
      <c r="Q1346" s="208" t="str">
        <f t="shared" si="20"/>
        <v>IKAH (T)European Intermodal</v>
      </c>
      <c r="R1346" s="204" t="s">
        <v>836</v>
      </c>
      <c r="S1346" s="204" t="s">
        <v>368</v>
      </c>
      <c r="T1346" s="205">
        <v>1.0053000000000001</v>
      </c>
      <c r="U1346" s="205">
        <v>0.9899</v>
      </c>
    </row>
    <row r="1347" spans="2:21" ht="12.75" customHeight="1" x14ac:dyDescent="0.3">
      <c r="B1347" s="222" t="s">
        <v>836</v>
      </c>
      <c r="C1347" s="222" t="s">
        <v>1177</v>
      </c>
      <c r="D1347" s="222" t="s">
        <v>343</v>
      </c>
      <c r="E1347" s="223">
        <v>524</v>
      </c>
      <c r="F1347" s="223">
        <v>20.436</v>
      </c>
      <c r="G1347" s="224">
        <v>39</v>
      </c>
      <c r="H1347" s="222">
        <v>25</v>
      </c>
      <c r="I1347" s="222">
        <v>8</v>
      </c>
      <c r="J1347" s="222">
        <v>1077</v>
      </c>
      <c r="K1347" s="222" t="s">
        <v>104</v>
      </c>
      <c r="L1347" s="222">
        <v>5</v>
      </c>
      <c r="M1347" s="222" t="s">
        <v>197</v>
      </c>
      <c r="N1347" s="90" t="s">
        <v>197</v>
      </c>
      <c r="O1347" s="222"/>
      <c r="Q1347" s="208" t="str">
        <f t="shared" si="20"/>
        <v>IKAH (T)Other</v>
      </c>
      <c r="R1347" s="204" t="s">
        <v>836</v>
      </c>
      <c r="S1347" s="204" t="s">
        <v>343</v>
      </c>
      <c r="T1347" s="205">
        <v>0.91039999999999999</v>
      </c>
      <c r="U1347" s="205">
        <v>0.82530000000000003</v>
      </c>
    </row>
    <row r="1348" spans="2:21" ht="12.75" customHeight="1" x14ac:dyDescent="0.3">
      <c r="B1348" s="222" t="s">
        <v>836</v>
      </c>
      <c r="C1348" s="222" t="s">
        <v>1177</v>
      </c>
      <c r="D1348" s="222" t="s">
        <v>353</v>
      </c>
      <c r="E1348" s="223">
        <v>1</v>
      </c>
      <c r="F1348" s="223">
        <v>1</v>
      </c>
      <c r="G1348" s="224">
        <v>39</v>
      </c>
      <c r="H1348" s="222">
        <v>25</v>
      </c>
      <c r="I1348" s="222">
        <v>8</v>
      </c>
      <c r="J1348" s="222">
        <v>1077</v>
      </c>
      <c r="K1348" s="222" t="s">
        <v>104</v>
      </c>
      <c r="L1348" s="222">
        <v>5</v>
      </c>
      <c r="M1348" s="222" t="s">
        <v>197</v>
      </c>
      <c r="N1348" s="90" t="s">
        <v>197</v>
      </c>
      <c r="O1348" s="222"/>
      <c r="Q1348" s="208" t="str">
        <f t="shared" si="20"/>
        <v>IKAH (T)Steel</v>
      </c>
      <c r="R1348" s="204" t="s">
        <v>836</v>
      </c>
      <c r="S1348" s="204" t="s">
        <v>353</v>
      </c>
      <c r="T1348" s="205">
        <v>0.91039999999999999</v>
      </c>
      <c r="U1348" s="205">
        <v>0.82530000000000003</v>
      </c>
    </row>
    <row r="1349" spans="2:21" ht="12.75" customHeight="1" x14ac:dyDescent="0.3">
      <c r="B1349" s="222" t="s">
        <v>839</v>
      </c>
      <c r="C1349" s="222" t="s">
        <v>26</v>
      </c>
      <c r="D1349" s="222" t="s">
        <v>351</v>
      </c>
      <c r="E1349" s="223">
        <v>18834791</v>
      </c>
      <c r="F1349" s="223">
        <v>1356559.9639999999</v>
      </c>
      <c r="G1349" s="224">
        <v>76.507320929259024</v>
      </c>
      <c r="H1349" s="222">
        <v>33</v>
      </c>
      <c r="I1349" s="222">
        <v>8</v>
      </c>
      <c r="J1349" s="222">
        <v>1077</v>
      </c>
      <c r="K1349" s="222" t="s">
        <v>103</v>
      </c>
      <c r="L1349" s="222">
        <v>5</v>
      </c>
      <c r="M1349" s="222" t="s">
        <v>197</v>
      </c>
      <c r="N1349" s="90" t="s">
        <v>197</v>
      </c>
      <c r="O1349" s="222"/>
      <c r="Q1349" s="208" t="str">
        <f t="shared" ref="Q1349:Q1412" si="21">R1349&amp;S1349</f>
        <v>IKAJ (L)Domestic Intermodal</v>
      </c>
      <c r="R1349" s="204" t="s">
        <v>839</v>
      </c>
      <c r="S1349" s="204" t="s">
        <v>351</v>
      </c>
      <c r="T1349" s="205">
        <v>1.1997</v>
      </c>
      <c r="U1349" s="205">
        <v>1.3128</v>
      </c>
    </row>
    <row r="1350" spans="2:21" ht="12.75" customHeight="1" x14ac:dyDescent="0.3">
      <c r="B1350" s="222" t="s">
        <v>839</v>
      </c>
      <c r="C1350" s="222" t="s">
        <v>26</v>
      </c>
      <c r="D1350" s="222" t="s">
        <v>356</v>
      </c>
      <c r="E1350" s="223">
        <v>1</v>
      </c>
      <c r="F1350" s="223">
        <v>1</v>
      </c>
      <c r="G1350" s="224">
        <v>55.074777687954729</v>
      </c>
      <c r="H1350" s="222">
        <v>27</v>
      </c>
      <c r="I1350" s="222">
        <v>8</v>
      </c>
      <c r="J1350" s="222">
        <v>1077</v>
      </c>
      <c r="K1350" s="222" t="s">
        <v>103</v>
      </c>
      <c r="L1350" s="222">
        <v>5</v>
      </c>
      <c r="M1350" s="222" t="s">
        <v>197</v>
      </c>
      <c r="N1350" s="90" t="s">
        <v>197</v>
      </c>
      <c r="O1350" s="222"/>
      <c r="Q1350" s="208" t="str">
        <f t="shared" si="21"/>
        <v>IKAJ (L)Enterprise</v>
      </c>
      <c r="R1350" s="204" t="s">
        <v>839</v>
      </c>
      <c r="S1350" s="204" t="s">
        <v>356</v>
      </c>
      <c r="T1350" s="205">
        <v>1.0829</v>
      </c>
      <c r="U1350" s="205">
        <v>1.0880000000000001</v>
      </c>
    </row>
    <row r="1351" spans="2:21" ht="12.75" customHeight="1" x14ac:dyDescent="0.3">
      <c r="B1351" s="222" t="s">
        <v>839</v>
      </c>
      <c r="C1351" s="222" t="s">
        <v>26</v>
      </c>
      <c r="D1351" s="222" t="s">
        <v>367</v>
      </c>
      <c r="E1351" s="223">
        <v>1</v>
      </c>
      <c r="F1351" s="223">
        <v>1</v>
      </c>
      <c r="G1351" s="224">
        <v>65.961382113821145</v>
      </c>
      <c r="H1351" s="222">
        <v>31</v>
      </c>
      <c r="I1351" s="222">
        <v>8</v>
      </c>
      <c r="J1351" s="222">
        <v>1077</v>
      </c>
      <c r="K1351" s="222" t="s">
        <v>103</v>
      </c>
      <c r="L1351" s="222">
        <v>5</v>
      </c>
      <c r="M1351" s="222" t="s">
        <v>197</v>
      </c>
      <c r="N1351" s="90" t="s">
        <v>197</v>
      </c>
      <c r="O1351" s="222"/>
      <c r="Q1351" s="208" t="str">
        <f t="shared" si="21"/>
        <v>IKAJ (L)European Automotive</v>
      </c>
      <c r="R1351" s="204" t="s">
        <v>839</v>
      </c>
      <c r="S1351" s="204" t="s">
        <v>367</v>
      </c>
      <c r="T1351" s="205">
        <v>1.2696000000000001</v>
      </c>
      <c r="U1351" s="205">
        <v>1.1972</v>
      </c>
    </row>
    <row r="1352" spans="2:21" ht="12.75" customHeight="1" x14ac:dyDescent="0.3">
      <c r="B1352" s="222" t="s">
        <v>839</v>
      </c>
      <c r="C1352" s="222" t="s">
        <v>26</v>
      </c>
      <c r="D1352" s="222" t="s">
        <v>372</v>
      </c>
      <c r="E1352" s="223">
        <v>1</v>
      </c>
      <c r="F1352" s="223">
        <v>1</v>
      </c>
      <c r="G1352" s="224">
        <v>79.58680628272252</v>
      </c>
      <c r="H1352" s="222">
        <v>31</v>
      </c>
      <c r="I1352" s="222">
        <v>8</v>
      </c>
      <c r="J1352" s="222">
        <v>1077</v>
      </c>
      <c r="K1352" s="222" t="s">
        <v>103</v>
      </c>
      <c r="L1352" s="222">
        <v>5</v>
      </c>
      <c r="M1352" s="222" t="s">
        <v>197</v>
      </c>
      <c r="N1352" s="90" t="s">
        <v>197</v>
      </c>
      <c r="O1352" s="222"/>
      <c r="Q1352" s="208" t="str">
        <f t="shared" si="21"/>
        <v>IKAJ (L)European Conventional</v>
      </c>
      <c r="R1352" s="204" t="s">
        <v>839</v>
      </c>
      <c r="S1352" s="204" t="s">
        <v>372</v>
      </c>
      <c r="T1352" s="205">
        <v>1.2002999999999999</v>
      </c>
      <c r="U1352" s="205">
        <v>1.3284</v>
      </c>
    </row>
    <row r="1353" spans="2:21" ht="12.75" customHeight="1" x14ac:dyDescent="0.3">
      <c r="B1353" s="222" t="s">
        <v>839</v>
      </c>
      <c r="C1353" s="222" t="s">
        <v>26</v>
      </c>
      <c r="D1353" s="222" t="s">
        <v>368</v>
      </c>
      <c r="E1353" s="223">
        <v>1</v>
      </c>
      <c r="F1353" s="223">
        <v>1</v>
      </c>
      <c r="G1353" s="224">
        <v>74.181409968567593</v>
      </c>
      <c r="H1353" s="222">
        <v>38</v>
      </c>
      <c r="I1353" s="222">
        <v>8</v>
      </c>
      <c r="J1353" s="222">
        <v>1077</v>
      </c>
      <c r="K1353" s="222" t="s">
        <v>103</v>
      </c>
      <c r="L1353" s="222">
        <v>5</v>
      </c>
      <c r="M1353" s="222" t="s">
        <v>197</v>
      </c>
      <c r="N1353" s="90" t="s">
        <v>197</v>
      </c>
      <c r="O1353" s="222"/>
      <c r="Q1353" s="208" t="str">
        <f t="shared" si="21"/>
        <v>IKAJ (L)European Intermodal</v>
      </c>
      <c r="R1353" s="204" t="s">
        <v>839</v>
      </c>
      <c r="S1353" s="204" t="s">
        <v>368</v>
      </c>
      <c r="T1353" s="205">
        <v>1.2334000000000001</v>
      </c>
      <c r="U1353" s="205">
        <v>1.3344</v>
      </c>
    </row>
    <row r="1354" spans="2:21" ht="12.75" customHeight="1" x14ac:dyDescent="0.3">
      <c r="B1354" s="222" t="s">
        <v>839</v>
      </c>
      <c r="C1354" s="222" t="s">
        <v>26</v>
      </c>
      <c r="D1354" s="222" t="s">
        <v>343</v>
      </c>
      <c r="E1354" s="223">
        <v>393</v>
      </c>
      <c r="F1354" s="223">
        <v>26.037000000000003</v>
      </c>
      <c r="G1354" s="224">
        <v>50.152964766542539</v>
      </c>
      <c r="H1354" s="222">
        <v>25</v>
      </c>
      <c r="I1354" s="222">
        <v>8</v>
      </c>
      <c r="J1354" s="222">
        <v>1077</v>
      </c>
      <c r="K1354" s="222" t="s">
        <v>103</v>
      </c>
      <c r="L1354" s="222">
        <v>5</v>
      </c>
      <c r="M1354" s="222" t="s">
        <v>197</v>
      </c>
      <c r="N1354" s="90" t="s">
        <v>197</v>
      </c>
      <c r="O1354" s="222"/>
      <c r="Q1354" s="208" t="str">
        <f t="shared" si="21"/>
        <v>IKAJ (L)Other</v>
      </c>
      <c r="R1354" s="204" t="s">
        <v>839</v>
      </c>
      <c r="S1354" s="204" t="s">
        <v>343</v>
      </c>
      <c r="T1354" s="205">
        <v>1.0551999999999999</v>
      </c>
      <c r="U1354" s="205">
        <v>1.0444</v>
      </c>
    </row>
    <row r="1355" spans="2:21" ht="12.75" customHeight="1" x14ac:dyDescent="0.3">
      <c r="B1355" s="222" t="s">
        <v>838</v>
      </c>
      <c r="C1355" s="222" t="s">
        <v>1177</v>
      </c>
      <c r="D1355" s="222" t="s">
        <v>355</v>
      </c>
      <c r="E1355" s="223">
        <v>1</v>
      </c>
      <c r="F1355" s="223">
        <v>0</v>
      </c>
      <c r="G1355" s="224">
        <v>39</v>
      </c>
      <c r="H1355" s="222">
        <v>25</v>
      </c>
      <c r="I1355" s="222">
        <v>8</v>
      </c>
      <c r="J1355" s="222">
        <v>1077</v>
      </c>
      <c r="K1355" s="222" t="s">
        <v>104</v>
      </c>
      <c r="L1355" s="222">
        <v>5</v>
      </c>
      <c r="M1355" s="222" t="s">
        <v>197</v>
      </c>
      <c r="N1355" s="90" t="s">
        <v>197</v>
      </c>
      <c r="O1355" s="222"/>
      <c r="Q1355" s="208" t="str">
        <f t="shared" si="21"/>
        <v>IKAJ (T)Domestic Automotive</v>
      </c>
      <c r="R1355" s="204" t="s">
        <v>838</v>
      </c>
      <c r="S1355" s="204" t="s">
        <v>355</v>
      </c>
      <c r="T1355" s="205">
        <v>0.99409999999999998</v>
      </c>
      <c r="U1355" s="205">
        <v>0.82530000000000003</v>
      </c>
    </row>
    <row r="1356" spans="2:21" ht="12.75" customHeight="1" x14ac:dyDescent="0.3">
      <c r="B1356" s="222" t="s">
        <v>838</v>
      </c>
      <c r="C1356" s="222" t="s">
        <v>1177</v>
      </c>
      <c r="D1356" s="222" t="s">
        <v>351</v>
      </c>
      <c r="E1356" s="223">
        <v>1946788</v>
      </c>
      <c r="F1356" s="223">
        <v>75944.436000000002</v>
      </c>
      <c r="G1356" s="224">
        <v>39.017300459456813</v>
      </c>
      <c r="H1356" s="222">
        <v>33</v>
      </c>
      <c r="I1356" s="222">
        <v>8</v>
      </c>
      <c r="J1356" s="222">
        <v>1077</v>
      </c>
      <c r="K1356" s="222" t="s">
        <v>104</v>
      </c>
      <c r="L1356" s="222">
        <v>5</v>
      </c>
      <c r="M1356" s="222" t="s">
        <v>197</v>
      </c>
      <c r="N1356" s="90" t="s">
        <v>197</v>
      </c>
      <c r="O1356" s="222"/>
      <c r="Q1356" s="208" t="str">
        <f t="shared" si="21"/>
        <v>IKAJ (T)Domestic Intermodal</v>
      </c>
      <c r="R1356" s="204" t="s">
        <v>838</v>
      </c>
      <c r="S1356" s="204" t="s">
        <v>351</v>
      </c>
      <c r="T1356" s="205">
        <v>1.0283</v>
      </c>
      <c r="U1356" s="205">
        <v>0.92649999999999999</v>
      </c>
    </row>
    <row r="1357" spans="2:21" ht="12.75" customHeight="1" x14ac:dyDescent="0.3">
      <c r="B1357" s="222" t="s">
        <v>838</v>
      </c>
      <c r="C1357" s="222" t="s">
        <v>1177</v>
      </c>
      <c r="D1357" s="222" t="s">
        <v>356</v>
      </c>
      <c r="E1357" s="223">
        <v>4850</v>
      </c>
      <c r="F1357" s="223">
        <v>189.15</v>
      </c>
      <c r="G1357" s="224">
        <v>39</v>
      </c>
      <c r="H1357" s="222">
        <v>27</v>
      </c>
      <c r="I1357" s="222">
        <v>8</v>
      </c>
      <c r="J1357" s="222">
        <v>1077</v>
      </c>
      <c r="K1357" s="222" t="s">
        <v>104</v>
      </c>
      <c r="L1357" s="222">
        <v>5</v>
      </c>
      <c r="M1357" s="222" t="s">
        <v>197</v>
      </c>
      <c r="N1357" s="90" t="s">
        <v>197</v>
      </c>
      <c r="O1357" s="222"/>
      <c r="Q1357" s="208" t="str">
        <f t="shared" si="21"/>
        <v>IKAJ (T)Enterprise</v>
      </c>
      <c r="R1357" s="204" t="s">
        <v>838</v>
      </c>
      <c r="S1357" s="204" t="s">
        <v>356</v>
      </c>
      <c r="T1357" s="205">
        <v>1.0234000000000001</v>
      </c>
      <c r="U1357" s="205">
        <v>0.85060000000000002</v>
      </c>
    </row>
    <row r="1358" spans="2:21" ht="12.75" customHeight="1" x14ac:dyDescent="0.3">
      <c r="B1358" s="222" t="s">
        <v>838</v>
      </c>
      <c r="C1358" s="222" t="s">
        <v>1177</v>
      </c>
      <c r="D1358" s="222" t="s">
        <v>367</v>
      </c>
      <c r="E1358" s="223">
        <v>1</v>
      </c>
      <c r="F1358" s="223">
        <v>1</v>
      </c>
      <c r="G1358" s="224">
        <v>39</v>
      </c>
      <c r="H1358" s="222">
        <v>31</v>
      </c>
      <c r="I1358" s="222">
        <v>8</v>
      </c>
      <c r="J1358" s="222">
        <v>1077</v>
      </c>
      <c r="K1358" s="222" t="s">
        <v>104</v>
      </c>
      <c r="L1358" s="222">
        <v>5</v>
      </c>
      <c r="M1358" s="222" t="s">
        <v>197</v>
      </c>
      <c r="N1358" s="90" t="s">
        <v>197</v>
      </c>
      <c r="O1358" s="222"/>
      <c r="Q1358" s="208" t="str">
        <f t="shared" si="21"/>
        <v>IKAJ (T)European Automotive</v>
      </c>
      <c r="R1358" s="204" t="s">
        <v>838</v>
      </c>
      <c r="S1358" s="204" t="s">
        <v>367</v>
      </c>
      <c r="T1358" s="205">
        <v>1.0197000000000001</v>
      </c>
      <c r="U1358" s="205">
        <v>0.90110000000000001</v>
      </c>
    </row>
    <row r="1359" spans="2:21" ht="12.75" customHeight="1" x14ac:dyDescent="0.3">
      <c r="B1359" s="222" t="s">
        <v>838</v>
      </c>
      <c r="C1359" s="222" t="s">
        <v>1177</v>
      </c>
      <c r="D1359" s="222" t="s">
        <v>372</v>
      </c>
      <c r="E1359" s="223">
        <v>1</v>
      </c>
      <c r="F1359" s="223">
        <v>1</v>
      </c>
      <c r="G1359" s="224">
        <v>39</v>
      </c>
      <c r="H1359" s="222">
        <v>31</v>
      </c>
      <c r="I1359" s="222">
        <v>8</v>
      </c>
      <c r="J1359" s="222">
        <v>1077</v>
      </c>
      <c r="K1359" s="222" t="s">
        <v>104</v>
      </c>
      <c r="L1359" s="222">
        <v>5</v>
      </c>
      <c r="M1359" s="222" t="s">
        <v>197</v>
      </c>
      <c r="N1359" s="90" t="s">
        <v>197</v>
      </c>
      <c r="O1359" s="222"/>
      <c r="Q1359" s="208" t="str">
        <f t="shared" si="21"/>
        <v>IKAJ (T)European Conventional</v>
      </c>
      <c r="R1359" s="204" t="s">
        <v>838</v>
      </c>
      <c r="S1359" s="204" t="s">
        <v>372</v>
      </c>
      <c r="T1359" s="205">
        <v>1.0405</v>
      </c>
      <c r="U1359" s="205">
        <v>0.90110000000000001</v>
      </c>
    </row>
    <row r="1360" spans="2:21" ht="12.75" customHeight="1" x14ac:dyDescent="0.3">
      <c r="B1360" s="222" t="s">
        <v>838</v>
      </c>
      <c r="C1360" s="222" t="s">
        <v>1177</v>
      </c>
      <c r="D1360" s="222" t="s">
        <v>368</v>
      </c>
      <c r="E1360" s="223">
        <v>1956</v>
      </c>
      <c r="F1360" s="223">
        <v>76.284000000000006</v>
      </c>
      <c r="G1360" s="224">
        <v>39</v>
      </c>
      <c r="H1360" s="222">
        <v>38</v>
      </c>
      <c r="I1360" s="222">
        <v>8</v>
      </c>
      <c r="J1360" s="222">
        <v>1077</v>
      </c>
      <c r="K1360" s="222" t="s">
        <v>104</v>
      </c>
      <c r="L1360" s="222">
        <v>5</v>
      </c>
      <c r="M1360" s="222" t="s">
        <v>197</v>
      </c>
      <c r="N1360" s="90" t="s">
        <v>197</v>
      </c>
      <c r="O1360" s="222"/>
      <c r="Q1360" s="208" t="str">
        <f t="shared" si="21"/>
        <v>IKAJ (T)European Intermodal</v>
      </c>
      <c r="R1360" s="204" t="s">
        <v>838</v>
      </c>
      <c r="S1360" s="204" t="s">
        <v>368</v>
      </c>
      <c r="T1360" s="205">
        <v>1.0498000000000001</v>
      </c>
      <c r="U1360" s="205">
        <v>0.9899</v>
      </c>
    </row>
    <row r="1361" spans="2:21" ht="12.75" customHeight="1" x14ac:dyDescent="0.3">
      <c r="B1361" s="222" t="s">
        <v>838</v>
      </c>
      <c r="C1361" s="222" t="s">
        <v>1177</v>
      </c>
      <c r="D1361" s="222" t="s">
        <v>343</v>
      </c>
      <c r="E1361" s="223">
        <v>10513</v>
      </c>
      <c r="F1361" s="223">
        <v>416.84700000000004</v>
      </c>
      <c r="G1361" s="224">
        <v>39.383318544809235</v>
      </c>
      <c r="H1361" s="222">
        <v>25</v>
      </c>
      <c r="I1361" s="222">
        <v>8</v>
      </c>
      <c r="J1361" s="222">
        <v>1077</v>
      </c>
      <c r="K1361" s="222" t="s">
        <v>104</v>
      </c>
      <c r="L1361" s="222">
        <v>5</v>
      </c>
      <c r="M1361" s="222" t="s">
        <v>197</v>
      </c>
      <c r="N1361" s="90" t="s">
        <v>197</v>
      </c>
      <c r="O1361" s="222"/>
      <c r="Q1361" s="208" t="str">
        <f t="shared" si="21"/>
        <v>IKAJ (T)Other</v>
      </c>
      <c r="R1361" s="204" t="s">
        <v>838</v>
      </c>
      <c r="S1361" s="204" t="s">
        <v>343</v>
      </c>
      <c r="T1361" s="205">
        <v>0.9516</v>
      </c>
      <c r="U1361" s="205">
        <v>0.82730000000000004</v>
      </c>
    </row>
    <row r="1362" spans="2:21" ht="12.75" customHeight="1" x14ac:dyDescent="0.3">
      <c r="B1362" s="222" t="s">
        <v>838</v>
      </c>
      <c r="C1362" s="222" t="s">
        <v>1177</v>
      </c>
      <c r="D1362" s="222" t="s">
        <v>353</v>
      </c>
      <c r="E1362" s="223">
        <v>1615</v>
      </c>
      <c r="F1362" s="223">
        <v>62.985000000000007</v>
      </c>
      <c r="G1362" s="224">
        <v>39</v>
      </c>
      <c r="H1362" s="222">
        <v>25</v>
      </c>
      <c r="I1362" s="222">
        <v>8</v>
      </c>
      <c r="J1362" s="222">
        <v>1077</v>
      </c>
      <c r="K1362" s="222" t="s">
        <v>104</v>
      </c>
      <c r="L1362" s="222">
        <v>5</v>
      </c>
      <c r="M1362" s="222" t="s">
        <v>197</v>
      </c>
      <c r="N1362" s="90" t="s">
        <v>197</v>
      </c>
      <c r="O1362" s="222"/>
      <c r="Q1362" s="208" t="str">
        <f t="shared" si="21"/>
        <v>IKAJ (T)Steel</v>
      </c>
      <c r="R1362" s="204" t="s">
        <v>838</v>
      </c>
      <c r="S1362" s="204" t="s">
        <v>353</v>
      </c>
      <c r="T1362" s="205">
        <v>0.91869999999999996</v>
      </c>
      <c r="U1362" s="205">
        <v>0.82530000000000003</v>
      </c>
    </row>
    <row r="1363" spans="2:21" ht="12.75" customHeight="1" x14ac:dyDescent="0.3">
      <c r="B1363" s="222" t="s">
        <v>841</v>
      </c>
      <c r="C1363" s="222" t="s">
        <v>26</v>
      </c>
      <c r="D1363" s="222" t="s">
        <v>351</v>
      </c>
      <c r="E1363" s="223">
        <v>55335</v>
      </c>
      <c r="F1363" s="223">
        <v>3910.0250000000001</v>
      </c>
      <c r="G1363" s="224">
        <v>73.545845660749507</v>
      </c>
      <c r="H1363" s="222">
        <v>33</v>
      </c>
      <c r="I1363" s="222">
        <v>8</v>
      </c>
      <c r="J1363" s="222">
        <v>1077</v>
      </c>
      <c r="K1363" s="222" t="s">
        <v>103</v>
      </c>
      <c r="L1363" s="222">
        <v>5</v>
      </c>
      <c r="M1363" s="222" t="s">
        <v>197</v>
      </c>
      <c r="N1363" s="90" t="s">
        <v>197</v>
      </c>
      <c r="O1363" s="222"/>
      <c r="Q1363" s="208" t="str">
        <f t="shared" si="21"/>
        <v>IKAK (L)Domestic Intermodal</v>
      </c>
      <c r="R1363" s="204" t="s">
        <v>841</v>
      </c>
      <c r="S1363" s="204" t="s">
        <v>351</v>
      </c>
      <c r="T1363" s="205">
        <v>1.5891999999999999</v>
      </c>
      <c r="U1363" s="205">
        <v>1.2825</v>
      </c>
    </row>
    <row r="1364" spans="2:21" ht="12.75" customHeight="1" x14ac:dyDescent="0.3">
      <c r="B1364" s="222" t="s">
        <v>841</v>
      </c>
      <c r="C1364" s="222" t="s">
        <v>26</v>
      </c>
      <c r="D1364" s="222" t="s">
        <v>343</v>
      </c>
      <c r="E1364" s="223">
        <v>1</v>
      </c>
      <c r="F1364" s="223">
        <v>1</v>
      </c>
      <c r="G1364" s="224">
        <v>51</v>
      </c>
      <c r="H1364" s="222">
        <v>25</v>
      </c>
      <c r="I1364" s="222">
        <v>8</v>
      </c>
      <c r="J1364" s="222">
        <v>1077</v>
      </c>
      <c r="K1364" s="222" t="s">
        <v>103</v>
      </c>
      <c r="L1364" s="222">
        <v>5</v>
      </c>
      <c r="M1364" s="222" t="s">
        <v>197</v>
      </c>
      <c r="N1364" s="90" t="s">
        <v>197</v>
      </c>
      <c r="O1364" s="222"/>
      <c r="Q1364" s="208" t="str">
        <f t="shared" si="21"/>
        <v>IKAK (L)Other</v>
      </c>
      <c r="R1364" s="204" t="s">
        <v>841</v>
      </c>
      <c r="S1364" s="204" t="s">
        <v>343</v>
      </c>
      <c r="T1364" s="205">
        <v>1.3654999999999999</v>
      </c>
      <c r="U1364" s="205">
        <v>1.0482</v>
      </c>
    </row>
    <row r="1365" spans="2:21" ht="12.75" customHeight="1" x14ac:dyDescent="0.3">
      <c r="B1365" s="222" t="s">
        <v>840</v>
      </c>
      <c r="C1365" s="222" t="s">
        <v>1177</v>
      </c>
      <c r="D1365" s="222" t="s">
        <v>351</v>
      </c>
      <c r="E1365" s="223">
        <v>8977</v>
      </c>
      <c r="F1365" s="223">
        <v>350.10300000000001</v>
      </c>
      <c r="G1365" s="224">
        <v>39</v>
      </c>
      <c r="H1365" s="222">
        <v>33</v>
      </c>
      <c r="I1365" s="222">
        <v>8</v>
      </c>
      <c r="J1365" s="222">
        <v>1077</v>
      </c>
      <c r="K1365" s="222" t="s">
        <v>104</v>
      </c>
      <c r="L1365" s="222">
        <v>5</v>
      </c>
      <c r="M1365" s="222" t="s">
        <v>197</v>
      </c>
      <c r="N1365" s="90" t="s">
        <v>197</v>
      </c>
      <c r="O1365" s="222"/>
      <c r="Q1365" s="208" t="str">
        <f t="shared" si="21"/>
        <v>IKAK (T)Domestic Intermodal</v>
      </c>
      <c r="R1365" s="204" t="s">
        <v>840</v>
      </c>
      <c r="S1365" s="204" t="s">
        <v>351</v>
      </c>
      <c r="T1365" s="205">
        <v>1.0246</v>
      </c>
      <c r="U1365" s="205">
        <v>0.92649999999999999</v>
      </c>
    </row>
    <row r="1366" spans="2:21" ht="12.75" customHeight="1" x14ac:dyDescent="0.3">
      <c r="B1366" s="222" t="s">
        <v>840</v>
      </c>
      <c r="C1366" s="222" t="s">
        <v>1177</v>
      </c>
      <c r="D1366" s="222" t="s">
        <v>343</v>
      </c>
      <c r="E1366" s="223">
        <v>1</v>
      </c>
      <c r="F1366" s="223">
        <v>1</v>
      </c>
      <c r="G1366" s="224">
        <v>39</v>
      </c>
      <c r="H1366" s="222">
        <v>25</v>
      </c>
      <c r="I1366" s="222">
        <v>8</v>
      </c>
      <c r="J1366" s="222">
        <v>1077</v>
      </c>
      <c r="K1366" s="222" t="s">
        <v>104</v>
      </c>
      <c r="L1366" s="222">
        <v>5</v>
      </c>
      <c r="M1366" s="222" t="s">
        <v>197</v>
      </c>
      <c r="N1366" s="90" t="s">
        <v>197</v>
      </c>
      <c r="O1366" s="222"/>
      <c r="Q1366" s="208" t="str">
        <f t="shared" si="21"/>
        <v>IKAK (T)Other</v>
      </c>
      <c r="R1366" s="204" t="s">
        <v>840</v>
      </c>
      <c r="S1366" s="204" t="s">
        <v>343</v>
      </c>
      <c r="T1366" s="205">
        <v>0.94779999999999998</v>
      </c>
      <c r="U1366" s="205">
        <v>0.82530000000000003</v>
      </c>
    </row>
    <row r="1367" spans="2:21" ht="12.75" customHeight="1" x14ac:dyDescent="0.3">
      <c r="B1367" s="222" t="s">
        <v>842</v>
      </c>
      <c r="C1367" s="222" t="s">
        <v>26</v>
      </c>
      <c r="D1367" s="222" t="s">
        <v>367</v>
      </c>
      <c r="E1367" s="223">
        <v>1</v>
      </c>
      <c r="F1367" s="223">
        <v>1</v>
      </c>
      <c r="G1367" s="224">
        <v>78.296993842810579</v>
      </c>
      <c r="H1367" s="222">
        <v>31</v>
      </c>
      <c r="I1367" s="222">
        <v>6</v>
      </c>
      <c r="J1367" s="222">
        <v>890</v>
      </c>
      <c r="K1367" s="222" t="s">
        <v>103</v>
      </c>
      <c r="L1367" s="222">
        <v>5</v>
      </c>
      <c r="M1367" s="222" t="s">
        <v>197</v>
      </c>
      <c r="N1367" s="90" t="s">
        <v>197</v>
      </c>
      <c r="O1367" s="222"/>
      <c r="Q1367" s="208" t="str">
        <f t="shared" si="21"/>
        <v>INAA (L)European Automotive</v>
      </c>
      <c r="R1367" s="204" t="s">
        <v>842</v>
      </c>
      <c r="S1367" s="204" t="s">
        <v>367</v>
      </c>
      <c r="T1367" s="205">
        <v>1.5693999999999999</v>
      </c>
      <c r="U1367" s="205">
        <v>1.7204999999999999</v>
      </c>
    </row>
    <row r="1368" spans="2:21" ht="12.75" customHeight="1" x14ac:dyDescent="0.3">
      <c r="B1368" s="222" t="s">
        <v>842</v>
      </c>
      <c r="C1368" s="222" t="s">
        <v>26</v>
      </c>
      <c r="D1368" s="222" t="s">
        <v>368</v>
      </c>
      <c r="E1368" s="223">
        <v>1</v>
      </c>
      <c r="F1368" s="223">
        <v>1</v>
      </c>
      <c r="G1368" s="224">
        <v>86.7284595300261</v>
      </c>
      <c r="H1368" s="222">
        <v>38</v>
      </c>
      <c r="I1368" s="222">
        <v>6</v>
      </c>
      <c r="J1368" s="222">
        <v>890</v>
      </c>
      <c r="K1368" s="222" t="s">
        <v>103</v>
      </c>
      <c r="L1368" s="222">
        <v>5</v>
      </c>
      <c r="M1368" s="222" t="s">
        <v>197</v>
      </c>
      <c r="N1368" s="90" t="s">
        <v>197</v>
      </c>
      <c r="O1368" s="222"/>
      <c r="Q1368" s="208" t="str">
        <f t="shared" si="21"/>
        <v>INAA (L)European Intermodal</v>
      </c>
      <c r="R1368" s="204" t="s">
        <v>842</v>
      </c>
      <c r="S1368" s="204" t="s">
        <v>368</v>
      </c>
      <c r="T1368" s="205">
        <v>1.6654</v>
      </c>
      <c r="U1368" s="205">
        <v>2.024</v>
      </c>
    </row>
    <row r="1369" spans="2:21" ht="12.75" customHeight="1" x14ac:dyDescent="0.3">
      <c r="B1369" s="222" t="s">
        <v>843</v>
      </c>
      <c r="C1369" s="222" t="s">
        <v>26</v>
      </c>
      <c r="D1369" s="222" t="s">
        <v>345</v>
      </c>
      <c r="E1369" s="223">
        <v>1</v>
      </c>
      <c r="F1369" s="223">
        <v>1</v>
      </c>
      <c r="G1369" s="224">
        <v>98</v>
      </c>
      <c r="H1369" s="222">
        <v>29</v>
      </c>
      <c r="I1369" s="222">
        <v>4</v>
      </c>
      <c r="J1369" s="222">
        <v>1330</v>
      </c>
      <c r="K1369" s="222" t="s">
        <v>110</v>
      </c>
      <c r="L1369" s="222">
        <v>6</v>
      </c>
      <c r="M1369" s="222" t="s">
        <v>197</v>
      </c>
      <c r="N1369" s="90" t="s">
        <v>197</v>
      </c>
      <c r="O1369" s="222"/>
      <c r="Q1369" s="208" t="str">
        <f t="shared" si="21"/>
        <v>IOAE (L)Construction Materials</v>
      </c>
      <c r="R1369" s="204" t="s">
        <v>843</v>
      </c>
      <c r="S1369" s="204" t="s">
        <v>345</v>
      </c>
      <c r="T1369" s="205">
        <v>2.8555000000000001</v>
      </c>
      <c r="U1369" s="205">
        <v>4.8718000000000004</v>
      </c>
    </row>
    <row r="1370" spans="2:21" ht="12.75" customHeight="1" x14ac:dyDescent="0.3">
      <c r="B1370" s="222" t="s">
        <v>844</v>
      </c>
      <c r="C1370" s="222" t="s">
        <v>1177</v>
      </c>
      <c r="D1370" s="222" t="s">
        <v>356</v>
      </c>
      <c r="E1370" s="223">
        <v>1</v>
      </c>
      <c r="F1370" s="223">
        <v>1</v>
      </c>
      <c r="G1370" s="224">
        <v>24</v>
      </c>
      <c r="H1370" s="222">
        <v>27</v>
      </c>
      <c r="I1370" s="222">
        <v>4</v>
      </c>
      <c r="J1370" s="222">
        <v>1330</v>
      </c>
      <c r="K1370" s="222" t="s">
        <v>109</v>
      </c>
      <c r="L1370" s="222">
        <v>6</v>
      </c>
      <c r="M1370" s="222" t="s">
        <v>197</v>
      </c>
      <c r="N1370" s="90" t="s">
        <v>197</v>
      </c>
      <c r="O1370" s="222"/>
      <c r="Q1370" s="208" t="str">
        <f t="shared" si="21"/>
        <v>IOAE (T)Enterprise</v>
      </c>
      <c r="R1370" s="204" t="s">
        <v>844</v>
      </c>
      <c r="S1370" s="204" t="s">
        <v>356</v>
      </c>
      <c r="T1370" s="205">
        <v>1.0795999999999999</v>
      </c>
      <c r="U1370" s="205">
        <v>1.0569</v>
      </c>
    </row>
    <row r="1371" spans="2:21" ht="12.75" customHeight="1" x14ac:dyDescent="0.3">
      <c r="B1371" s="222" t="s">
        <v>846</v>
      </c>
      <c r="C1371" s="222" t="s">
        <v>26</v>
      </c>
      <c r="D1371" s="222" t="s">
        <v>355</v>
      </c>
      <c r="E1371" s="223">
        <v>655539</v>
      </c>
      <c r="F1371" s="223">
        <v>19754.273000000001</v>
      </c>
      <c r="G1371" s="224">
        <v>30.366714641111663</v>
      </c>
      <c r="H1371" s="222">
        <v>25</v>
      </c>
      <c r="I1371" s="222">
        <v>4</v>
      </c>
      <c r="J1371" s="222">
        <v>1202</v>
      </c>
      <c r="K1371" s="222" t="s">
        <v>105</v>
      </c>
      <c r="L1371" s="222">
        <v>4</v>
      </c>
      <c r="M1371" s="222" t="s">
        <v>197</v>
      </c>
      <c r="N1371" s="90" t="s">
        <v>197</v>
      </c>
      <c r="O1371" s="222"/>
      <c r="Q1371" s="208" t="str">
        <f t="shared" si="21"/>
        <v>IPAA (L)Domestic Automotive</v>
      </c>
      <c r="R1371" s="204" t="s">
        <v>846</v>
      </c>
      <c r="S1371" s="204" t="s">
        <v>355</v>
      </c>
      <c r="T1371" s="205">
        <v>3.1714000000000002</v>
      </c>
      <c r="U1371" s="205">
        <v>4.3640999999999996</v>
      </c>
    </row>
    <row r="1372" spans="2:21" ht="12.75" customHeight="1" x14ac:dyDescent="0.3">
      <c r="B1372" s="222" t="s">
        <v>846</v>
      </c>
      <c r="C1372" s="222" t="s">
        <v>26</v>
      </c>
      <c r="D1372" s="222" t="s">
        <v>356</v>
      </c>
      <c r="E1372" s="223">
        <v>648715</v>
      </c>
      <c r="F1372" s="223">
        <v>19373.623</v>
      </c>
      <c r="G1372" s="224">
        <v>30.089480436177038</v>
      </c>
      <c r="H1372" s="222">
        <v>27</v>
      </c>
      <c r="I1372" s="222">
        <v>4</v>
      </c>
      <c r="J1372" s="222">
        <v>1202</v>
      </c>
      <c r="K1372" s="222" t="s">
        <v>105</v>
      </c>
      <c r="L1372" s="222">
        <v>4</v>
      </c>
      <c r="M1372" s="222" t="s">
        <v>197</v>
      </c>
      <c r="N1372" s="90" t="s">
        <v>197</v>
      </c>
      <c r="O1372" s="222"/>
      <c r="Q1372" s="208" t="str">
        <f t="shared" si="21"/>
        <v>IPAA (L)Enterprise</v>
      </c>
      <c r="R1372" s="204" t="s">
        <v>846</v>
      </c>
      <c r="S1372" s="204" t="s">
        <v>356</v>
      </c>
      <c r="T1372" s="205">
        <v>3.141</v>
      </c>
      <c r="U1372" s="205">
        <v>4.4131999999999998</v>
      </c>
    </row>
    <row r="1373" spans="2:21" ht="12.75" customHeight="1" x14ac:dyDescent="0.3">
      <c r="B1373" s="222" t="s">
        <v>846</v>
      </c>
      <c r="C1373" s="222" t="s">
        <v>26</v>
      </c>
      <c r="D1373" s="222" t="s">
        <v>343</v>
      </c>
      <c r="E1373" s="223">
        <v>10658</v>
      </c>
      <c r="F1373" s="223">
        <v>327.435</v>
      </c>
      <c r="G1373" s="224">
        <v>30.175824396998681</v>
      </c>
      <c r="H1373" s="222">
        <v>25</v>
      </c>
      <c r="I1373" s="222">
        <v>4</v>
      </c>
      <c r="J1373" s="222">
        <v>1202</v>
      </c>
      <c r="K1373" s="222" t="s">
        <v>105</v>
      </c>
      <c r="L1373" s="222">
        <v>4</v>
      </c>
      <c r="M1373" s="222" t="s">
        <v>197</v>
      </c>
      <c r="N1373" s="90" t="s">
        <v>197</v>
      </c>
      <c r="O1373" s="222"/>
      <c r="Q1373" s="208" t="str">
        <f t="shared" si="21"/>
        <v>IPAA (L)Other</v>
      </c>
      <c r="R1373" s="204" t="s">
        <v>846</v>
      </c>
      <c r="S1373" s="204" t="s">
        <v>343</v>
      </c>
      <c r="T1373" s="205">
        <v>3.0501999999999998</v>
      </c>
      <c r="U1373" s="205">
        <v>4.3817000000000004</v>
      </c>
    </row>
    <row r="1374" spans="2:21" ht="12.75" customHeight="1" x14ac:dyDescent="0.3">
      <c r="B1374" s="222" t="s">
        <v>846</v>
      </c>
      <c r="C1374" s="222" t="s">
        <v>26</v>
      </c>
      <c r="D1374" s="222" t="s">
        <v>353</v>
      </c>
      <c r="E1374" s="223">
        <v>1</v>
      </c>
      <c r="F1374" s="223">
        <v>1</v>
      </c>
      <c r="G1374" s="224">
        <v>29.25</v>
      </c>
      <c r="H1374" s="222">
        <v>25</v>
      </c>
      <c r="I1374" s="222">
        <v>4</v>
      </c>
      <c r="J1374" s="222">
        <v>1202</v>
      </c>
      <c r="K1374" s="222" t="s">
        <v>105</v>
      </c>
      <c r="L1374" s="222">
        <v>4</v>
      </c>
      <c r="M1374" s="222" t="s">
        <v>197</v>
      </c>
      <c r="N1374" s="90" t="s">
        <v>197</v>
      </c>
      <c r="O1374" s="222"/>
      <c r="Q1374" s="208" t="str">
        <f t="shared" si="21"/>
        <v>IPAA (L)Steel</v>
      </c>
      <c r="R1374" s="204" t="s">
        <v>846</v>
      </c>
      <c r="S1374" s="204" t="s">
        <v>353</v>
      </c>
      <c r="T1374" s="205">
        <v>3.0977000000000001</v>
      </c>
      <c r="U1374" s="205">
        <v>4.4713000000000003</v>
      </c>
    </row>
    <row r="1375" spans="2:21" ht="12.75" customHeight="1" x14ac:dyDescent="0.3">
      <c r="B1375" s="222" t="s">
        <v>845</v>
      </c>
      <c r="C1375" s="222" t="s">
        <v>1177</v>
      </c>
      <c r="D1375" s="222" t="s">
        <v>355</v>
      </c>
      <c r="E1375" s="223">
        <v>631416</v>
      </c>
      <c r="F1375" s="223">
        <v>14522.567999999999</v>
      </c>
      <c r="G1375" s="224">
        <v>23.000889501541025</v>
      </c>
      <c r="H1375" s="222">
        <v>25</v>
      </c>
      <c r="I1375" s="222">
        <v>4</v>
      </c>
      <c r="J1375" s="222">
        <v>1202</v>
      </c>
      <c r="K1375" s="222" t="s">
        <v>106</v>
      </c>
      <c r="L1375" s="222">
        <v>4</v>
      </c>
      <c r="M1375" s="222" t="s">
        <v>197</v>
      </c>
      <c r="N1375" s="90" t="s">
        <v>197</v>
      </c>
      <c r="O1375" s="222"/>
      <c r="Q1375" s="208" t="str">
        <f t="shared" si="21"/>
        <v>IPAA (T)Domestic Automotive</v>
      </c>
      <c r="R1375" s="204" t="s">
        <v>845</v>
      </c>
      <c r="S1375" s="204" t="s">
        <v>355</v>
      </c>
      <c r="T1375" s="205">
        <v>1.3811</v>
      </c>
      <c r="U1375" s="205">
        <v>1.3674999999999999</v>
      </c>
    </row>
    <row r="1376" spans="2:21" ht="12.75" customHeight="1" x14ac:dyDescent="0.3">
      <c r="B1376" s="222" t="s">
        <v>845</v>
      </c>
      <c r="C1376" s="222" t="s">
        <v>1177</v>
      </c>
      <c r="D1376" s="222" t="s">
        <v>356</v>
      </c>
      <c r="E1376" s="223">
        <v>628680</v>
      </c>
      <c r="F1376" s="223">
        <v>14459.64</v>
      </c>
      <c r="G1376" s="224">
        <v>23</v>
      </c>
      <c r="H1376" s="222">
        <v>27</v>
      </c>
      <c r="I1376" s="222">
        <v>4</v>
      </c>
      <c r="J1376" s="222">
        <v>1202</v>
      </c>
      <c r="K1376" s="222" t="s">
        <v>106</v>
      </c>
      <c r="L1376" s="222">
        <v>4</v>
      </c>
      <c r="M1376" s="222" t="s">
        <v>197</v>
      </c>
      <c r="N1376" s="90" t="s">
        <v>197</v>
      </c>
      <c r="O1376" s="222"/>
      <c r="Q1376" s="208" t="str">
        <f t="shared" si="21"/>
        <v>IPAA (T)Enterprise</v>
      </c>
      <c r="R1376" s="204" t="s">
        <v>845</v>
      </c>
      <c r="S1376" s="204" t="s">
        <v>356</v>
      </c>
      <c r="T1376" s="205">
        <v>1.4171</v>
      </c>
      <c r="U1376" s="205">
        <v>1.3959999999999999</v>
      </c>
    </row>
    <row r="1377" spans="2:21" ht="12.75" customHeight="1" x14ac:dyDescent="0.3">
      <c r="B1377" s="222" t="s">
        <v>845</v>
      </c>
      <c r="C1377" s="222" t="s">
        <v>1177</v>
      </c>
      <c r="D1377" s="222" t="s">
        <v>367</v>
      </c>
      <c r="E1377" s="223">
        <v>1</v>
      </c>
      <c r="F1377" s="223">
        <v>1</v>
      </c>
      <c r="G1377" s="224">
        <v>23</v>
      </c>
      <c r="H1377" s="222">
        <v>31</v>
      </c>
      <c r="I1377" s="222">
        <v>4</v>
      </c>
      <c r="J1377" s="222">
        <v>1202</v>
      </c>
      <c r="K1377" s="222" t="s">
        <v>106</v>
      </c>
      <c r="L1377" s="222">
        <v>4</v>
      </c>
      <c r="M1377" s="222" t="s">
        <v>197</v>
      </c>
      <c r="N1377" s="90" t="s">
        <v>197</v>
      </c>
      <c r="O1377" s="222"/>
      <c r="Q1377" s="208" t="str">
        <f t="shared" si="21"/>
        <v>IPAA (T)European Automotive</v>
      </c>
      <c r="R1377" s="204" t="s">
        <v>845</v>
      </c>
      <c r="S1377" s="204" t="s">
        <v>367</v>
      </c>
      <c r="T1377" s="205">
        <v>1.4098999999999999</v>
      </c>
      <c r="U1377" s="205">
        <v>1.4532</v>
      </c>
    </row>
    <row r="1378" spans="2:21" ht="12.75" customHeight="1" x14ac:dyDescent="0.3">
      <c r="B1378" s="222" t="s">
        <v>845</v>
      </c>
      <c r="C1378" s="222" t="s">
        <v>1177</v>
      </c>
      <c r="D1378" s="222" t="s">
        <v>372</v>
      </c>
      <c r="E1378" s="223">
        <v>1</v>
      </c>
      <c r="F1378" s="223">
        <v>1</v>
      </c>
      <c r="G1378" s="224">
        <v>23</v>
      </c>
      <c r="H1378" s="222">
        <v>31</v>
      </c>
      <c r="I1378" s="222">
        <v>4</v>
      </c>
      <c r="J1378" s="222">
        <v>1202</v>
      </c>
      <c r="K1378" s="222" t="s">
        <v>106</v>
      </c>
      <c r="L1378" s="222">
        <v>4</v>
      </c>
      <c r="M1378" s="222" t="s">
        <v>197</v>
      </c>
      <c r="N1378" s="90" t="s">
        <v>197</v>
      </c>
      <c r="O1378" s="222"/>
      <c r="Q1378" s="208" t="str">
        <f t="shared" si="21"/>
        <v>IPAA (T)European Conventional</v>
      </c>
      <c r="R1378" s="204" t="s">
        <v>845</v>
      </c>
      <c r="S1378" s="204" t="s">
        <v>372</v>
      </c>
      <c r="T1378" s="205">
        <v>1.4365000000000001</v>
      </c>
      <c r="U1378" s="205">
        <v>1.4532</v>
      </c>
    </row>
    <row r="1379" spans="2:21" ht="12.75" customHeight="1" x14ac:dyDescent="0.3">
      <c r="B1379" s="222" t="s">
        <v>845</v>
      </c>
      <c r="C1379" s="222" t="s">
        <v>1177</v>
      </c>
      <c r="D1379" s="222" t="s">
        <v>343</v>
      </c>
      <c r="E1379" s="223">
        <v>2995</v>
      </c>
      <c r="F1379" s="223">
        <v>68.885000000000005</v>
      </c>
      <c r="G1379" s="224">
        <v>23</v>
      </c>
      <c r="H1379" s="222">
        <v>25</v>
      </c>
      <c r="I1379" s="222">
        <v>4</v>
      </c>
      <c r="J1379" s="222">
        <v>1202</v>
      </c>
      <c r="K1379" s="222" t="s">
        <v>106</v>
      </c>
      <c r="L1379" s="222">
        <v>4</v>
      </c>
      <c r="M1379" s="222" t="s">
        <v>197</v>
      </c>
      <c r="N1379" s="90" t="s">
        <v>197</v>
      </c>
      <c r="O1379" s="222"/>
      <c r="Q1379" s="208" t="str">
        <f t="shared" si="21"/>
        <v>IPAA (T)Other</v>
      </c>
      <c r="R1379" s="204" t="s">
        <v>845</v>
      </c>
      <c r="S1379" s="204" t="s">
        <v>343</v>
      </c>
      <c r="T1379" s="205">
        <v>1.3262</v>
      </c>
      <c r="U1379" s="205">
        <v>1.3674999999999999</v>
      </c>
    </row>
    <row r="1380" spans="2:21" ht="12.75" customHeight="1" x14ac:dyDescent="0.3">
      <c r="B1380" s="222" t="s">
        <v>851</v>
      </c>
      <c r="C1380" s="222" t="s">
        <v>26</v>
      </c>
      <c r="D1380" s="222" t="s">
        <v>355</v>
      </c>
      <c r="E1380" s="223">
        <v>1112886</v>
      </c>
      <c r="F1380" s="223">
        <v>86515.714999999997</v>
      </c>
      <c r="G1380" s="224">
        <v>78.752992500059037</v>
      </c>
      <c r="H1380" s="222">
        <v>25</v>
      </c>
      <c r="I1380" s="222">
        <v>8</v>
      </c>
      <c r="J1380" s="222">
        <v>1202</v>
      </c>
      <c r="K1380" s="222" t="s">
        <v>105</v>
      </c>
      <c r="L1380" s="222">
        <v>4</v>
      </c>
      <c r="M1380" s="222" t="s">
        <v>197</v>
      </c>
      <c r="N1380" s="90" t="s">
        <v>197</v>
      </c>
      <c r="O1380" s="222"/>
      <c r="Q1380" s="208" t="str">
        <f t="shared" si="21"/>
        <v>IPAB (L)Domestic Automotive</v>
      </c>
      <c r="R1380" s="204" t="s">
        <v>851</v>
      </c>
      <c r="S1380" s="204" t="s">
        <v>355</v>
      </c>
      <c r="T1380" s="205">
        <v>2.6240999999999999</v>
      </c>
      <c r="U1380" s="205">
        <v>2.4496000000000002</v>
      </c>
    </row>
    <row r="1381" spans="2:21" ht="12.75" customHeight="1" x14ac:dyDescent="0.3">
      <c r="B1381" s="222" t="s">
        <v>851</v>
      </c>
      <c r="C1381" s="222" t="s">
        <v>26</v>
      </c>
      <c r="D1381" s="222" t="s">
        <v>351</v>
      </c>
      <c r="E1381" s="223">
        <v>1</v>
      </c>
      <c r="F1381" s="223">
        <v>1</v>
      </c>
      <c r="G1381" s="224">
        <v>78</v>
      </c>
      <c r="H1381" s="222">
        <v>33</v>
      </c>
      <c r="I1381" s="222">
        <v>8</v>
      </c>
      <c r="J1381" s="222">
        <v>1202</v>
      </c>
      <c r="K1381" s="222" t="s">
        <v>105</v>
      </c>
      <c r="L1381" s="222">
        <v>4</v>
      </c>
      <c r="M1381" s="222" t="s">
        <v>197</v>
      </c>
      <c r="N1381" s="90" t="s">
        <v>197</v>
      </c>
      <c r="O1381" s="222"/>
      <c r="Q1381" s="208" t="str">
        <f t="shared" si="21"/>
        <v>IPAB (L)Domestic Intermodal</v>
      </c>
      <c r="R1381" s="204" t="s">
        <v>851</v>
      </c>
      <c r="S1381" s="204" t="s">
        <v>351</v>
      </c>
      <c r="T1381" s="205">
        <v>2.3761000000000001</v>
      </c>
      <c r="U1381" s="205">
        <v>2.5390000000000001</v>
      </c>
    </row>
    <row r="1382" spans="2:21" ht="12.75" customHeight="1" x14ac:dyDescent="0.3">
      <c r="B1382" s="222" t="s">
        <v>851</v>
      </c>
      <c r="C1382" s="222" t="s">
        <v>26</v>
      </c>
      <c r="D1382" s="222" t="s">
        <v>356</v>
      </c>
      <c r="E1382" s="223">
        <v>100729</v>
      </c>
      <c r="F1382" s="223">
        <v>7637.8770000000004</v>
      </c>
      <c r="G1382" s="224">
        <v>77.986417059610105</v>
      </c>
      <c r="H1382" s="222">
        <v>27</v>
      </c>
      <c r="I1382" s="222">
        <v>8</v>
      </c>
      <c r="J1382" s="222">
        <v>1202</v>
      </c>
      <c r="K1382" s="222" t="s">
        <v>105</v>
      </c>
      <c r="L1382" s="222">
        <v>4</v>
      </c>
      <c r="M1382" s="222" t="s">
        <v>197</v>
      </c>
      <c r="N1382" s="90" t="s">
        <v>197</v>
      </c>
      <c r="O1382" s="222"/>
      <c r="Q1382" s="208" t="str">
        <f t="shared" si="21"/>
        <v>IPAB (L)Enterprise</v>
      </c>
      <c r="R1382" s="204" t="s">
        <v>851</v>
      </c>
      <c r="S1382" s="204" t="s">
        <v>356</v>
      </c>
      <c r="T1382" s="205">
        <v>2.5445000000000002</v>
      </c>
      <c r="U1382" s="205">
        <v>2.4735999999999998</v>
      </c>
    </row>
    <row r="1383" spans="2:21" ht="12.75" customHeight="1" x14ac:dyDescent="0.3">
      <c r="B1383" s="222" t="s">
        <v>851</v>
      </c>
      <c r="C1383" s="222" t="s">
        <v>26</v>
      </c>
      <c r="D1383" s="222" t="s">
        <v>343</v>
      </c>
      <c r="E1383" s="223">
        <v>1254</v>
      </c>
      <c r="F1383" s="223">
        <v>96.27300000000001</v>
      </c>
      <c r="G1383" s="224">
        <v>72.744334569427295</v>
      </c>
      <c r="H1383" s="222">
        <v>25</v>
      </c>
      <c r="I1383" s="222">
        <v>8</v>
      </c>
      <c r="J1383" s="222">
        <v>1202</v>
      </c>
      <c r="K1383" s="222" t="s">
        <v>105</v>
      </c>
      <c r="L1383" s="222">
        <v>4</v>
      </c>
      <c r="M1383" s="222" t="s">
        <v>197</v>
      </c>
      <c r="N1383" s="90" t="s">
        <v>197</v>
      </c>
      <c r="O1383" s="222"/>
      <c r="Q1383" s="208" t="str">
        <f t="shared" si="21"/>
        <v>IPAB (L)Other</v>
      </c>
      <c r="R1383" s="204" t="s">
        <v>851</v>
      </c>
      <c r="S1383" s="204" t="s">
        <v>343</v>
      </c>
      <c r="T1383" s="205">
        <v>2.4706000000000001</v>
      </c>
      <c r="U1383" s="205">
        <v>2.4792000000000001</v>
      </c>
    </row>
    <row r="1384" spans="2:21" ht="12.75" customHeight="1" x14ac:dyDescent="0.3">
      <c r="B1384" s="222" t="s">
        <v>849</v>
      </c>
      <c r="C1384" s="222" t="s">
        <v>1177</v>
      </c>
      <c r="D1384" s="222" t="s">
        <v>355</v>
      </c>
      <c r="E1384" s="223">
        <v>1098826</v>
      </c>
      <c r="F1384" s="223">
        <v>65929.56</v>
      </c>
      <c r="G1384" s="224">
        <v>60.000026349998237</v>
      </c>
      <c r="H1384" s="222">
        <v>25</v>
      </c>
      <c r="I1384" s="222">
        <v>8</v>
      </c>
      <c r="J1384" s="222">
        <v>1202</v>
      </c>
      <c r="K1384" s="222" t="s">
        <v>106</v>
      </c>
      <c r="L1384" s="222">
        <v>4</v>
      </c>
      <c r="M1384" s="222" t="s">
        <v>197</v>
      </c>
      <c r="N1384" s="90" t="s">
        <v>197</v>
      </c>
      <c r="O1384" s="222"/>
      <c r="Q1384" s="208" t="str">
        <f t="shared" si="21"/>
        <v>IPAB (T)Domestic Automotive</v>
      </c>
      <c r="R1384" s="204" t="s">
        <v>849</v>
      </c>
      <c r="S1384" s="204" t="s">
        <v>355</v>
      </c>
      <c r="T1384" s="205">
        <v>1.2444</v>
      </c>
      <c r="U1384" s="205">
        <v>1.1173999999999999</v>
      </c>
    </row>
    <row r="1385" spans="2:21" ht="12.75" customHeight="1" x14ac:dyDescent="0.3">
      <c r="B1385" s="222" t="s">
        <v>849</v>
      </c>
      <c r="C1385" s="222" t="s">
        <v>1177</v>
      </c>
      <c r="D1385" s="222" t="s">
        <v>351</v>
      </c>
      <c r="E1385" s="223">
        <v>7</v>
      </c>
      <c r="F1385" s="223">
        <v>0.42</v>
      </c>
      <c r="G1385" s="224">
        <v>60</v>
      </c>
      <c r="H1385" s="222">
        <v>33</v>
      </c>
      <c r="I1385" s="222">
        <v>8</v>
      </c>
      <c r="J1385" s="222">
        <v>1202</v>
      </c>
      <c r="K1385" s="222" t="s">
        <v>106</v>
      </c>
      <c r="L1385" s="222">
        <v>4</v>
      </c>
      <c r="M1385" s="222" t="s">
        <v>197</v>
      </c>
      <c r="N1385" s="90" t="s">
        <v>197</v>
      </c>
      <c r="O1385" s="222"/>
      <c r="Q1385" s="208" t="str">
        <f t="shared" si="21"/>
        <v>IPAB (T)Domestic Intermodal</v>
      </c>
      <c r="R1385" s="204" t="s">
        <v>849</v>
      </c>
      <c r="S1385" s="204" t="s">
        <v>351</v>
      </c>
      <c r="T1385" s="205">
        <v>1.2758</v>
      </c>
      <c r="U1385" s="205">
        <v>1.2116</v>
      </c>
    </row>
    <row r="1386" spans="2:21" ht="12.75" customHeight="1" x14ac:dyDescent="0.3">
      <c r="B1386" s="222" t="s">
        <v>849</v>
      </c>
      <c r="C1386" s="222" t="s">
        <v>1177</v>
      </c>
      <c r="D1386" s="222" t="s">
        <v>356</v>
      </c>
      <c r="E1386" s="223">
        <v>97837</v>
      </c>
      <c r="F1386" s="223">
        <v>5870.22</v>
      </c>
      <c r="G1386" s="224">
        <v>60</v>
      </c>
      <c r="H1386" s="222">
        <v>27</v>
      </c>
      <c r="I1386" s="222">
        <v>8</v>
      </c>
      <c r="J1386" s="222">
        <v>1202</v>
      </c>
      <c r="K1386" s="222" t="s">
        <v>106</v>
      </c>
      <c r="L1386" s="222">
        <v>4</v>
      </c>
      <c r="M1386" s="222" t="s">
        <v>197</v>
      </c>
      <c r="N1386" s="90" t="s">
        <v>197</v>
      </c>
      <c r="O1386" s="222"/>
      <c r="Q1386" s="208" t="str">
        <f t="shared" si="21"/>
        <v>IPAB (T)Enterprise</v>
      </c>
      <c r="R1386" s="204" t="s">
        <v>849</v>
      </c>
      <c r="S1386" s="204" t="s">
        <v>356</v>
      </c>
      <c r="T1386" s="205">
        <v>1.2794000000000001</v>
      </c>
      <c r="U1386" s="205">
        <v>1.1408</v>
      </c>
    </row>
    <row r="1387" spans="2:21" ht="12.75" customHeight="1" x14ac:dyDescent="0.3">
      <c r="B1387" s="222" t="s">
        <v>849</v>
      </c>
      <c r="C1387" s="222" t="s">
        <v>1177</v>
      </c>
      <c r="D1387" s="222" t="s">
        <v>372</v>
      </c>
      <c r="E1387" s="223">
        <v>1</v>
      </c>
      <c r="F1387" s="223">
        <v>1</v>
      </c>
      <c r="G1387" s="224">
        <v>60</v>
      </c>
      <c r="H1387" s="222">
        <v>31</v>
      </c>
      <c r="I1387" s="222">
        <v>8</v>
      </c>
      <c r="J1387" s="222">
        <v>1202</v>
      </c>
      <c r="K1387" s="222" t="s">
        <v>106</v>
      </c>
      <c r="L1387" s="222">
        <v>4</v>
      </c>
      <c r="M1387" s="222" t="s">
        <v>197</v>
      </c>
      <c r="N1387" s="90" t="s">
        <v>197</v>
      </c>
      <c r="O1387" s="222"/>
      <c r="Q1387" s="208" t="str">
        <f t="shared" si="21"/>
        <v>IPAB (T)European Conventional</v>
      </c>
      <c r="R1387" s="204" t="s">
        <v>849</v>
      </c>
      <c r="S1387" s="204" t="s">
        <v>372</v>
      </c>
      <c r="T1387" s="205">
        <v>1.2949999999999999</v>
      </c>
      <c r="U1387" s="205">
        <v>1.1879</v>
      </c>
    </row>
    <row r="1388" spans="2:21" ht="12.75" customHeight="1" x14ac:dyDescent="0.3">
      <c r="B1388" s="222" t="s">
        <v>849</v>
      </c>
      <c r="C1388" s="222" t="s">
        <v>1177</v>
      </c>
      <c r="D1388" s="222" t="s">
        <v>368</v>
      </c>
      <c r="E1388" s="223">
        <v>1</v>
      </c>
      <c r="F1388" s="223">
        <v>1</v>
      </c>
      <c r="G1388" s="224">
        <v>60</v>
      </c>
      <c r="H1388" s="222">
        <v>38</v>
      </c>
      <c r="I1388" s="222">
        <v>8</v>
      </c>
      <c r="J1388" s="222">
        <v>1202</v>
      </c>
      <c r="K1388" s="222" t="s">
        <v>106</v>
      </c>
      <c r="L1388" s="222">
        <v>4</v>
      </c>
      <c r="M1388" s="222" t="s">
        <v>197</v>
      </c>
      <c r="N1388" s="90" t="s">
        <v>197</v>
      </c>
      <c r="O1388" s="222"/>
      <c r="Q1388" s="208" t="str">
        <f t="shared" si="21"/>
        <v>IPAB (T)European Intermodal</v>
      </c>
      <c r="R1388" s="204" t="s">
        <v>849</v>
      </c>
      <c r="S1388" s="204" t="s">
        <v>368</v>
      </c>
      <c r="T1388" s="205">
        <v>1.2957000000000001</v>
      </c>
      <c r="U1388" s="205">
        <v>1.2712000000000001</v>
      </c>
    </row>
    <row r="1389" spans="2:21" ht="12.75" customHeight="1" x14ac:dyDescent="0.3">
      <c r="B1389" s="222" t="s">
        <v>849</v>
      </c>
      <c r="C1389" s="222" t="s">
        <v>1177</v>
      </c>
      <c r="D1389" s="222" t="s">
        <v>343</v>
      </c>
      <c r="E1389" s="223">
        <v>1439</v>
      </c>
      <c r="F1389" s="223">
        <v>86.34</v>
      </c>
      <c r="G1389" s="224">
        <v>60</v>
      </c>
      <c r="H1389" s="222">
        <v>25</v>
      </c>
      <c r="I1389" s="222">
        <v>8</v>
      </c>
      <c r="J1389" s="222">
        <v>1202</v>
      </c>
      <c r="K1389" s="222" t="s">
        <v>106</v>
      </c>
      <c r="L1389" s="222">
        <v>4</v>
      </c>
      <c r="M1389" s="222" t="s">
        <v>197</v>
      </c>
      <c r="N1389" s="90" t="s">
        <v>197</v>
      </c>
      <c r="O1389" s="222"/>
      <c r="Q1389" s="208" t="str">
        <f t="shared" si="21"/>
        <v>IPAB (T)Other</v>
      </c>
      <c r="R1389" s="204" t="s">
        <v>849</v>
      </c>
      <c r="S1389" s="204" t="s">
        <v>343</v>
      </c>
      <c r="T1389" s="205">
        <v>1.1883999999999999</v>
      </c>
      <c r="U1389" s="205">
        <v>1.1173999999999999</v>
      </c>
    </row>
    <row r="1390" spans="2:21" ht="12.75" customHeight="1" x14ac:dyDescent="0.3">
      <c r="B1390" s="222" t="s">
        <v>854</v>
      </c>
      <c r="C1390" s="222" t="s">
        <v>26</v>
      </c>
      <c r="D1390" s="222" t="s">
        <v>355</v>
      </c>
      <c r="E1390" s="223">
        <v>338002</v>
      </c>
      <c r="F1390" s="223">
        <v>27589.125</v>
      </c>
      <c r="G1390" s="224">
        <v>81.82723481444134</v>
      </c>
      <c r="H1390" s="222">
        <v>25</v>
      </c>
      <c r="I1390" s="222">
        <v>8</v>
      </c>
      <c r="J1390" s="222">
        <v>1202</v>
      </c>
      <c r="K1390" s="222" t="s">
        <v>105</v>
      </c>
      <c r="L1390" s="222">
        <v>4</v>
      </c>
      <c r="M1390" s="222" t="s">
        <v>197</v>
      </c>
      <c r="N1390" s="90" t="s">
        <v>197</v>
      </c>
      <c r="O1390" s="222"/>
      <c r="Q1390" s="208" t="str">
        <f t="shared" si="21"/>
        <v>IPAV (L)Domestic Automotive</v>
      </c>
      <c r="R1390" s="204" t="s">
        <v>854</v>
      </c>
      <c r="S1390" s="204" t="s">
        <v>355</v>
      </c>
      <c r="T1390" s="205">
        <v>2.3489</v>
      </c>
      <c r="U1390" s="205">
        <v>2.4430000000000001</v>
      </c>
    </row>
    <row r="1391" spans="2:21" ht="12.75" customHeight="1" x14ac:dyDescent="0.3">
      <c r="B1391" s="222" t="s">
        <v>854</v>
      </c>
      <c r="C1391" s="222" t="s">
        <v>26</v>
      </c>
      <c r="D1391" s="222" t="s">
        <v>356</v>
      </c>
      <c r="E1391" s="223">
        <v>397998</v>
      </c>
      <c r="F1391" s="223">
        <v>32641.483</v>
      </c>
      <c r="G1391" s="224">
        <v>83.388885200626717</v>
      </c>
      <c r="H1391" s="222">
        <v>27</v>
      </c>
      <c r="I1391" s="222">
        <v>8</v>
      </c>
      <c r="J1391" s="222">
        <v>1202</v>
      </c>
      <c r="K1391" s="222" t="s">
        <v>105</v>
      </c>
      <c r="L1391" s="222">
        <v>4</v>
      </c>
      <c r="M1391" s="222" t="s">
        <v>197</v>
      </c>
      <c r="N1391" s="90" t="s">
        <v>197</v>
      </c>
      <c r="O1391" s="222"/>
      <c r="Q1391" s="208" t="str">
        <f t="shared" si="21"/>
        <v>IPAV (L)Enterprise</v>
      </c>
      <c r="R1391" s="204" t="s">
        <v>854</v>
      </c>
      <c r="S1391" s="204" t="s">
        <v>356</v>
      </c>
      <c r="T1391" s="205">
        <v>2.3100999999999998</v>
      </c>
      <c r="U1391" s="205">
        <v>2.4632000000000001</v>
      </c>
    </row>
    <row r="1392" spans="2:21" ht="12.75" customHeight="1" x14ac:dyDescent="0.3">
      <c r="B1392" s="222" t="s">
        <v>854</v>
      </c>
      <c r="C1392" s="222" t="s">
        <v>26</v>
      </c>
      <c r="D1392" s="222" t="s">
        <v>343</v>
      </c>
      <c r="E1392" s="223">
        <v>748</v>
      </c>
      <c r="F1392" s="223">
        <v>64.328000000000003</v>
      </c>
      <c r="G1392" s="224">
        <v>81.544271575157737</v>
      </c>
      <c r="H1392" s="222">
        <v>25</v>
      </c>
      <c r="I1392" s="222">
        <v>8</v>
      </c>
      <c r="J1392" s="222">
        <v>1202</v>
      </c>
      <c r="K1392" s="222" t="s">
        <v>105</v>
      </c>
      <c r="L1392" s="222">
        <v>4</v>
      </c>
      <c r="M1392" s="222" t="s">
        <v>197</v>
      </c>
      <c r="N1392" s="90" t="s">
        <v>197</v>
      </c>
      <c r="O1392" s="222"/>
      <c r="Q1392" s="208" t="str">
        <f t="shared" si="21"/>
        <v>IPAV (L)Other</v>
      </c>
      <c r="R1392" s="204" t="s">
        <v>854</v>
      </c>
      <c r="S1392" s="204" t="s">
        <v>343</v>
      </c>
      <c r="T1392" s="205">
        <v>2.2355</v>
      </c>
      <c r="U1392" s="205">
        <v>2.4434</v>
      </c>
    </row>
    <row r="1393" spans="2:21" ht="12.75" customHeight="1" x14ac:dyDescent="0.3">
      <c r="B1393" s="222" t="s">
        <v>853</v>
      </c>
      <c r="C1393" s="222" t="s">
        <v>1177</v>
      </c>
      <c r="D1393" s="222" t="s">
        <v>355</v>
      </c>
      <c r="E1393" s="223">
        <v>338256</v>
      </c>
      <c r="F1393" s="223">
        <v>18942.336000000003</v>
      </c>
      <c r="G1393" s="224">
        <v>56</v>
      </c>
      <c r="H1393" s="222">
        <v>25</v>
      </c>
      <c r="I1393" s="222">
        <v>8</v>
      </c>
      <c r="J1393" s="222">
        <v>1202</v>
      </c>
      <c r="K1393" s="222" t="s">
        <v>106</v>
      </c>
      <c r="L1393" s="222">
        <v>4</v>
      </c>
      <c r="M1393" s="222" t="s">
        <v>197</v>
      </c>
      <c r="N1393" s="90" t="s">
        <v>197</v>
      </c>
      <c r="O1393" s="222"/>
      <c r="Q1393" s="208" t="str">
        <f t="shared" si="21"/>
        <v>IPAV (T)Domestic Automotive</v>
      </c>
      <c r="R1393" s="204" t="s">
        <v>853</v>
      </c>
      <c r="S1393" s="204" t="s">
        <v>355</v>
      </c>
      <c r="T1393" s="205">
        <v>1.2263999999999999</v>
      </c>
      <c r="U1393" s="205">
        <v>1.0892999999999999</v>
      </c>
    </row>
    <row r="1394" spans="2:21" ht="12.75" customHeight="1" x14ac:dyDescent="0.3">
      <c r="B1394" s="222" t="s">
        <v>853</v>
      </c>
      <c r="C1394" s="222" t="s">
        <v>1177</v>
      </c>
      <c r="D1394" s="222" t="s">
        <v>356</v>
      </c>
      <c r="E1394" s="223">
        <v>416137</v>
      </c>
      <c r="F1394" s="223">
        <v>23303.671999999999</v>
      </c>
      <c r="G1394" s="224">
        <v>56</v>
      </c>
      <c r="H1394" s="222">
        <v>27</v>
      </c>
      <c r="I1394" s="222">
        <v>8</v>
      </c>
      <c r="J1394" s="222">
        <v>1202</v>
      </c>
      <c r="K1394" s="222" t="s">
        <v>106</v>
      </c>
      <c r="L1394" s="222">
        <v>4</v>
      </c>
      <c r="M1394" s="222" t="s">
        <v>197</v>
      </c>
      <c r="N1394" s="90" t="s">
        <v>197</v>
      </c>
      <c r="O1394" s="222"/>
      <c r="Q1394" s="208" t="str">
        <f t="shared" si="21"/>
        <v>IPAV (T)Enterprise</v>
      </c>
      <c r="R1394" s="204" t="s">
        <v>853</v>
      </c>
      <c r="S1394" s="204" t="s">
        <v>356</v>
      </c>
      <c r="T1394" s="205">
        <v>1.2607999999999999</v>
      </c>
      <c r="U1394" s="205">
        <v>1.1136999999999999</v>
      </c>
    </row>
    <row r="1395" spans="2:21" ht="12.75" customHeight="1" x14ac:dyDescent="0.3">
      <c r="B1395" s="222" t="s">
        <v>853</v>
      </c>
      <c r="C1395" s="222" t="s">
        <v>1177</v>
      </c>
      <c r="D1395" s="222" t="s">
        <v>372</v>
      </c>
      <c r="E1395" s="223">
        <v>1</v>
      </c>
      <c r="F1395" s="223">
        <v>1</v>
      </c>
      <c r="G1395" s="224">
        <v>56</v>
      </c>
      <c r="H1395" s="222">
        <v>31</v>
      </c>
      <c r="I1395" s="222">
        <v>8</v>
      </c>
      <c r="J1395" s="222">
        <v>1202</v>
      </c>
      <c r="K1395" s="222" t="s">
        <v>106</v>
      </c>
      <c r="L1395" s="222">
        <v>4</v>
      </c>
      <c r="M1395" s="222" t="s">
        <v>197</v>
      </c>
      <c r="N1395" s="90" t="s">
        <v>197</v>
      </c>
      <c r="O1395" s="222"/>
      <c r="Q1395" s="208" t="str">
        <f t="shared" si="21"/>
        <v>IPAV (T)European Conventional</v>
      </c>
      <c r="R1395" s="204" t="s">
        <v>853</v>
      </c>
      <c r="S1395" s="204" t="s">
        <v>372</v>
      </c>
      <c r="T1395" s="205">
        <v>1.2771999999999999</v>
      </c>
      <c r="U1395" s="205">
        <v>1.1629</v>
      </c>
    </row>
    <row r="1396" spans="2:21" ht="12.75" customHeight="1" x14ac:dyDescent="0.3">
      <c r="B1396" s="222" t="s">
        <v>853</v>
      </c>
      <c r="C1396" s="222" t="s">
        <v>1177</v>
      </c>
      <c r="D1396" s="222" t="s">
        <v>368</v>
      </c>
      <c r="E1396" s="223">
        <v>1</v>
      </c>
      <c r="F1396" s="223">
        <v>1</v>
      </c>
      <c r="G1396" s="224">
        <v>56</v>
      </c>
      <c r="H1396" s="222">
        <v>38</v>
      </c>
      <c r="I1396" s="222">
        <v>8</v>
      </c>
      <c r="J1396" s="222">
        <v>1202</v>
      </c>
      <c r="K1396" s="222" t="s">
        <v>106</v>
      </c>
      <c r="L1396" s="222">
        <v>4</v>
      </c>
      <c r="M1396" s="222" t="s">
        <v>197</v>
      </c>
      <c r="N1396" s="90" t="s">
        <v>197</v>
      </c>
      <c r="O1396" s="222"/>
      <c r="Q1396" s="208" t="str">
        <f t="shared" si="21"/>
        <v>IPAV (T)European Intermodal</v>
      </c>
      <c r="R1396" s="204" t="s">
        <v>853</v>
      </c>
      <c r="S1396" s="204" t="s">
        <v>368</v>
      </c>
      <c r="T1396" s="205">
        <v>1.2801</v>
      </c>
      <c r="U1396" s="205">
        <v>1.2497</v>
      </c>
    </row>
    <row r="1397" spans="2:21" ht="12.75" customHeight="1" x14ac:dyDescent="0.3">
      <c r="B1397" s="222" t="s">
        <v>853</v>
      </c>
      <c r="C1397" s="222" t="s">
        <v>1177</v>
      </c>
      <c r="D1397" s="222" t="s">
        <v>343</v>
      </c>
      <c r="E1397" s="223">
        <v>3538</v>
      </c>
      <c r="F1397" s="223">
        <v>198.12800000000001</v>
      </c>
      <c r="G1397" s="224">
        <v>56</v>
      </c>
      <c r="H1397" s="222">
        <v>25</v>
      </c>
      <c r="I1397" s="222">
        <v>8</v>
      </c>
      <c r="J1397" s="222">
        <v>1202</v>
      </c>
      <c r="K1397" s="222" t="s">
        <v>106</v>
      </c>
      <c r="L1397" s="222">
        <v>4</v>
      </c>
      <c r="M1397" s="222" t="s">
        <v>197</v>
      </c>
      <c r="N1397" s="90" t="s">
        <v>197</v>
      </c>
      <c r="O1397" s="222"/>
      <c r="Q1397" s="208" t="str">
        <f t="shared" si="21"/>
        <v>IPAV (T)Other</v>
      </c>
      <c r="R1397" s="204" t="s">
        <v>853</v>
      </c>
      <c r="S1397" s="204" t="s">
        <v>343</v>
      </c>
      <c r="T1397" s="205">
        <v>1.1724000000000001</v>
      </c>
      <c r="U1397" s="205">
        <v>1.0892999999999999</v>
      </c>
    </row>
    <row r="1398" spans="2:21" ht="12.75" customHeight="1" x14ac:dyDescent="0.3">
      <c r="B1398" s="222" t="s">
        <v>856</v>
      </c>
      <c r="C1398" s="222" t="s">
        <v>26</v>
      </c>
      <c r="D1398" s="222" t="s">
        <v>355</v>
      </c>
      <c r="E1398" s="223">
        <v>20587</v>
      </c>
      <c r="F1398" s="223">
        <v>817.61500000000001</v>
      </c>
      <c r="G1398" s="224">
        <v>39.930553714260462</v>
      </c>
      <c r="H1398" s="222">
        <v>25</v>
      </c>
      <c r="I1398" s="222">
        <v>4</v>
      </c>
      <c r="J1398" s="222">
        <v>1202</v>
      </c>
      <c r="K1398" s="222" t="s">
        <v>105</v>
      </c>
      <c r="L1398" s="222">
        <v>4</v>
      </c>
      <c r="M1398" s="222" t="s">
        <v>197</v>
      </c>
      <c r="N1398" s="90" t="s">
        <v>197</v>
      </c>
      <c r="O1398" s="222"/>
      <c r="Q1398" s="208" t="str">
        <f t="shared" si="21"/>
        <v>IPAX (L)Domestic Automotive</v>
      </c>
      <c r="R1398" s="204" t="s">
        <v>856</v>
      </c>
      <c r="S1398" s="204" t="s">
        <v>355</v>
      </c>
      <c r="T1398" s="205">
        <v>2.8209</v>
      </c>
      <c r="U1398" s="205">
        <v>3.7744</v>
      </c>
    </row>
    <row r="1399" spans="2:21" ht="12.75" customHeight="1" x14ac:dyDescent="0.3">
      <c r="B1399" s="222" t="s">
        <v>856</v>
      </c>
      <c r="C1399" s="222" t="s">
        <v>26</v>
      </c>
      <c r="D1399" s="222" t="s">
        <v>356</v>
      </c>
      <c r="E1399" s="223">
        <v>23913</v>
      </c>
      <c r="F1399" s="223">
        <v>950.72300000000007</v>
      </c>
      <c r="G1399" s="224">
        <v>41.147066673784231</v>
      </c>
      <c r="H1399" s="222">
        <v>27</v>
      </c>
      <c r="I1399" s="222">
        <v>4</v>
      </c>
      <c r="J1399" s="222">
        <v>1202</v>
      </c>
      <c r="K1399" s="222" t="s">
        <v>105</v>
      </c>
      <c r="L1399" s="222">
        <v>4</v>
      </c>
      <c r="M1399" s="222" t="s">
        <v>197</v>
      </c>
      <c r="N1399" s="90" t="s">
        <v>197</v>
      </c>
      <c r="O1399" s="222"/>
      <c r="Q1399" s="208" t="str">
        <f t="shared" si="21"/>
        <v>IPAX (L)Enterprise</v>
      </c>
      <c r="R1399" s="204" t="s">
        <v>856</v>
      </c>
      <c r="S1399" s="204" t="s">
        <v>356</v>
      </c>
      <c r="T1399" s="205">
        <v>2.7770000000000001</v>
      </c>
      <c r="U1399" s="205">
        <v>3.7524999999999999</v>
      </c>
    </row>
    <row r="1400" spans="2:21" ht="12.75" customHeight="1" x14ac:dyDescent="0.3">
      <c r="B1400" s="222" t="s">
        <v>856</v>
      </c>
      <c r="C1400" s="222" t="s">
        <v>26</v>
      </c>
      <c r="D1400" s="222" t="s">
        <v>343</v>
      </c>
      <c r="E1400" s="223">
        <v>1</v>
      </c>
      <c r="F1400" s="223">
        <v>1</v>
      </c>
      <c r="G1400" s="224">
        <v>39.706999024217154</v>
      </c>
      <c r="H1400" s="222">
        <v>25</v>
      </c>
      <c r="I1400" s="222">
        <v>4</v>
      </c>
      <c r="J1400" s="222">
        <v>1202</v>
      </c>
      <c r="K1400" s="222" t="s">
        <v>105</v>
      </c>
      <c r="L1400" s="222">
        <v>4</v>
      </c>
      <c r="M1400" s="222" t="s">
        <v>197</v>
      </c>
      <c r="N1400" s="90" t="s">
        <v>197</v>
      </c>
      <c r="O1400" s="222"/>
      <c r="Q1400" s="208" t="str">
        <f t="shared" si="21"/>
        <v>IPAX (L)Other</v>
      </c>
      <c r="R1400" s="204" t="s">
        <v>856</v>
      </c>
      <c r="S1400" s="204" t="s">
        <v>343</v>
      </c>
      <c r="T1400" s="205">
        <v>2.7145999999999999</v>
      </c>
      <c r="U1400" s="205">
        <v>3.7829999999999999</v>
      </c>
    </row>
    <row r="1401" spans="2:21" ht="12.75" customHeight="1" x14ac:dyDescent="0.3">
      <c r="B1401" s="222" t="s">
        <v>856</v>
      </c>
      <c r="C1401" s="222" t="s">
        <v>26</v>
      </c>
      <c r="D1401" s="222" t="s">
        <v>353</v>
      </c>
      <c r="E1401" s="223">
        <v>1</v>
      </c>
      <c r="F1401" s="223">
        <v>1</v>
      </c>
      <c r="G1401" s="224">
        <v>40</v>
      </c>
      <c r="H1401" s="222">
        <v>25</v>
      </c>
      <c r="I1401" s="222">
        <v>4</v>
      </c>
      <c r="J1401" s="222">
        <v>1202</v>
      </c>
      <c r="K1401" s="222" t="s">
        <v>105</v>
      </c>
      <c r="L1401" s="222">
        <v>4</v>
      </c>
      <c r="M1401" s="222" t="s">
        <v>197</v>
      </c>
      <c r="N1401" s="90" t="s">
        <v>197</v>
      </c>
      <c r="O1401" s="222"/>
      <c r="Q1401" s="208" t="str">
        <f t="shared" si="21"/>
        <v>IPAX (L)Steel</v>
      </c>
      <c r="R1401" s="204" t="s">
        <v>856</v>
      </c>
      <c r="S1401" s="204" t="s">
        <v>353</v>
      </c>
      <c r="T1401" s="205">
        <v>2.6905000000000001</v>
      </c>
      <c r="U1401" s="205">
        <v>3.7717999999999998</v>
      </c>
    </row>
    <row r="1402" spans="2:21" ht="12.75" customHeight="1" x14ac:dyDescent="0.3">
      <c r="B1402" s="222" t="s">
        <v>855</v>
      </c>
      <c r="C1402" s="222" t="s">
        <v>1177</v>
      </c>
      <c r="D1402" s="222" t="s">
        <v>355</v>
      </c>
      <c r="E1402" s="223">
        <v>20181</v>
      </c>
      <c r="F1402" s="223">
        <v>544.88700000000006</v>
      </c>
      <c r="G1402" s="224">
        <v>27.006341240875912</v>
      </c>
      <c r="H1402" s="222">
        <v>25</v>
      </c>
      <c r="I1402" s="222">
        <v>4</v>
      </c>
      <c r="J1402" s="222">
        <v>1202</v>
      </c>
      <c r="K1402" s="222" t="s">
        <v>106</v>
      </c>
      <c r="L1402" s="222">
        <v>4</v>
      </c>
      <c r="M1402" s="222" t="s">
        <v>197</v>
      </c>
      <c r="N1402" s="90" t="s">
        <v>197</v>
      </c>
      <c r="O1402" s="222"/>
      <c r="Q1402" s="208" t="str">
        <f t="shared" si="21"/>
        <v>IPAX (T)Domestic Automotive</v>
      </c>
      <c r="R1402" s="204" t="s">
        <v>855</v>
      </c>
      <c r="S1402" s="204" t="s">
        <v>355</v>
      </c>
      <c r="T1402" s="205">
        <v>1.3169</v>
      </c>
      <c r="U1402" s="205">
        <v>1.3586</v>
      </c>
    </row>
    <row r="1403" spans="2:21" ht="12.75" customHeight="1" x14ac:dyDescent="0.3">
      <c r="B1403" s="222" t="s">
        <v>855</v>
      </c>
      <c r="C1403" s="222" t="s">
        <v>1177</v>
      </c>
      <c r="D1403" s="222" t="s">
        <v>356</v>
      </c>
      <c r="E1403" s="223">
        <v>25833</v>
      </c>
      <c r="F1403" s="223">
        <v>697.49099999999999</v>
      </c>
      <c r="G1403" s="224">
        <v>27.002715620247667</v>
      </c>
      <c r="H1403" s="222">
        <v>27</v>
      </c>
      <c r="I1403" s="222">
        <v>4</v>
      </c>
      <c r="J1403" s="222">
        <v>1202</v>
      </c>
      <c r="K1403" s="222" t="s">
        <v>106</v>
      </c>
      <c r="L1403" s="222">
        <v>4</v>
      </c>
      <c r="M1403" s="222" t="s">
        <v>197</v>
      </c>
      <c r="N1403" s="90" t="s">
        <v>197</v>
      </c>
      <c r="O1403" s="222"/>
      <c r="Q1403" s="208" t="str">
        <f t="shared" si="21"/>
        <v>IPAX (T)Enterprise</v>
      </c>
      <c r="R1403" s="204" t="s">
        <v>855</v>
      </c>
      <c r="S1403" s="204" t="s">
        <v>356</v>
      </c>
      <c r="T1403" s="205">
        <v>1.3509</v>
      </c>
      <c r="U1403" s="205">
        <v>1.3837999999999999</v>
      </c>
    </row>
    <row r="1404" spans="2:21" ht="12.75" customHeight="1" x14ac:dyDescent="0.3">
      <c r="B1404" s="222" t="s">
        <v>855</v>
      </c>
      <c r="C1404" s="222" t="s">
        <v>1177</v>
      </c>
      <c r="D1404" s="222" t="s">
        <v>367</v>
      </c>
      <c r="E1404" s="223">
        <v>1</v>
      </c>
      <c r="F1404" s="223">
        <v>1</v>
      </c>
      <c r="G1404" s="224">
        <v>29</v>
      </c>
      <c r="H1404" s="222">
        <v>31</v>
      </c>
      <c r="I1404" s="222">
        <v>4</v>
      </c>
      <c r="J1404" s="222">
        <v>1202</v>
      </c>
      <c r="K1404" s="222" t="s">
        <v>106</v>
      </c>
      <c r="L1404" s="222">
        <v>4</v>
      </c>
      <c r="M1404" s="222" t="s">
        <v>197</v>
      </c>
      <c r="N1404" s="90" t="s">
        <v>197</v>
      </c>
      <c r="O1404" s="222"/>
      <c r="Q1404" s="208" t="str">
        <f t="shared" si="21"/>
        <v>IPAX (T)European Automotive</v>
      </c>
      <c r="R1404" s="204" t="s">
        <v>855</v>
      </c>
      <c r="S1404" s="204" t="s">
        <v>367</v>
      </c>
      <c r="T1404" s="205">
        <v>1.3273999999999999</v>
      </c>
      <c r="U1404" s="205">
        <v>1.4374</v>
      </c>
    </row>
    <row r="1405" spans="2:21" ht="12.75" customHeight="1" x14ac:dyDescent="0.3">
      <c r="B1405" s="222" t="s">
        <v>855</v>
      </c>
      <c r="C1405" s="222" t="s">
        <v>1177</v>
      </c>
      <c r="D1405" s="222" t="s">
        <v>372</v>
      </c>
      <c r="E1405" s="223">
        <v>1</v>
      </c>
      <c r="F1405" s="223">
        <v>1</v>
      </c>
      <c r="G1405" s="224">
        <v>27</v>
      </c>
      <c r="H1405" s="222">
        <v>31</v>
      </c>
      <c r="I1405" s="222">
        <v>4</v>
      </c>
      <c r="J1405" s="222">
        <v>1202</v>
      </c>
      <c r="K1405" s="222" t="s">
        <v>106</v>
      </c>
      <c r="L1405" s="222">
        <v>4</v>
      </c>
      <c r="M1405" s="222" t="s">
        <v>197</v>
      </c>
      <c r="N1405" s="90" t="s">
        <v>197</v>
      </c>
      <c r="O1405" s="222"/>
      <c r="Q1405" s="208" t="str">
        <f t="shared" si="21"/>
        <v>IPAX (T)European Conventional</v>
      </c>
      <c r="R1405" s="204" t="s">
        <v>855</v>
      </c>
      <c r="S1405" s="204" t="s">
        <v>372</v>
      </c>
      <c r="T1405" s="205">
        <v>1.3585</v>
      </c>
      <c r="U1405" s="205">
        <v>1.4341999999999999</v>
      </c>
    </row>
    <row r="1406" spans="2:21" ht="12.75" customHeight="1" x14ac:dyDescent="0.3">
      <c r="B1406" s="222" t="s">
        <v>855</v>
      </c>
      <c r="C1406" s="222" t="s">
        <v>1177</v>
      </c>
      <c r="D1406" s="222" t="s">
        <v>368</v>
      </c>
      <c r="E1406" s="223">
        <v>1</v>
      </c>
      <c r="F1406" s="223">
        <v>1</v>
      </c>
      <c r="G1406" s="224">
        <v>27</v>
      </c>
      <c r="H1406" s="222">
        <v>38</v>
      </c>
      <c r="I1406" s="222">
        <v>4</v>
      </c>
      <c r="J1406" s="222">
        <v>1202</v>
      </c>
      <c r="K1406" s="222" t="s">
        <v>106</v>
      </c>
      <c r="L1406" s="222">
        <v>4</v>
      </c>
      <c r="M1406" s="222" t="s">
        <v>197</v>
      </c>
      <c r="N1406" s="90" t="s">
        <v>197</v>
      </c>
      <c r="O1406" s="222"/>
      <c r="Q1406" s="208" t="str">
        <f t="shared" si="21"/>
        <v>IPAX (T)European Intermodal</v>
      </c>
      <c r="R1406" s="204" t="s">
        <v>855</v>
      </c>
      <c r="S1406" s="204" t="s">
        <v>368</v>
      </c>
      <c r="T1406" s="205">
        <v>1.3596999999999999</v>
      </c>
      <c r="U1406" s="205">
        <v>1.5229999999999999</v>
      </c>
    </row>
    <row r="1407" spans="2:21" ht="12.75" customHeight="1" x14ac:dyDescent="0.3">
      <c r="B1407" s="222" t="s">
        <v>855</v>
      </c>
      <c r="C1407" s="222" t="s">
        <v>1177</v>
      </c>
      <c r="D1407" s="222" t="s">
        <v>343</v>
      </c>
      <c r="E1407" s="223">
        <v>113</v>
      </c>
      <c r="F1407" s="223">
        <v>3.0510000000000002</v>
      </c>
      <c r="G1407" s="224">
        <v>27.024662633783155</v>
      </c>
      <c r="H1407" s="222">
        <v>25</v>
      </c>
      <c r="I1407" s="222">
        <v>4</v>
      </c>
      <c r="J1407" s="222">
        <v>1202</v>
      </c>
      <c r="K1407" s="222" t="s">
        <v>106</v>
      </c>
      <c r="L1407" s="222">
        <v>4</v>
      </c>
      <c r="M1407" s="222" t="s">
        <v>197</v>
      </c>
      <c r="N1407" s="90" t="s">
        <v>197</v>
      </c>
      <c r="O1407" s="222"/>
      <c r="Q1407" s="208" t="str">
        <f t="shared" si="21"/>
        <v>IPAX (T)Other</v>
      </c>
      <c r="R1407" s="204" t="s">
        <v>855</v>
      </c>
      <c r="S1407" s="204" t="s">
        <v>343</v>
      </c>
      <c r="T1407" s="205">
        <v>1.264</v>
      </c>
      <c r="U1407" s="205">
        <v>1.3587</v>
      </c>
    </row>
    <row r="1408" spans="2:21" ht="12.75" customHeight="1" x14ac:dyDescent="0.3">
      <c r="B1408" s="222" t="s">
        <v>857</v>
      </c>
      <c r="C1408" s="222" t="s">
        <v>1177</v>
      </c>
      <c r="D1408" s="222" t="s">
        <v>343</v>
      </c>
      <c r="E1408" s="223">
        <v>1</v>
      </c>
      <c r="F1408" s="223">
        <v>1</v>
      </c>
      <c r="G1408" s="224">
        <v>56</v>
      </c>
      <c r="H1408" s="222">
        <v>25</v>
      </c>
      <c r="I1408" s="222">
        <v>8</v>
      </c>
      <c r="J1408" s="222">
        <v>1344</v>
      </c>
      <c r="K1408" s="222" t="s">
        <v>104</v>
      </c>
      <c r="L1408" s="222">
        <v>5</v>
      </c>
      <c r="M1408" s="222" t="s">
        <v>197</v>
      </c>
      <c r="N1408" s="90" t="s">
        <v>197</v>
      </c>
      <c r="O1408" s="222"/>
      <c r="Q1408" s="208" t="str">
        <f t="shared" si="21"/>
        <v>IQAD (T)Other</v>
      </c>
      <c r="R1408" s="204" t="s">
        <v>857</v>
      </c>
      <c r="S1408" s="204" t="s">
        <v>343</v>
      </c>
      <c r="T1408" s="205">
        <v>0.99970000000000003</v>
      </c>
      <c r="U1408" s="205">
        <v>0.96940000000000004</v>
      </c>
    </row>
    <row r="1409" spans="2:21" ht="12.75" customHeight="1" x14ac:dyDescent="0.3">
      <c r="B1409" s="222" t="s">
        <v>858</v>
      </c>
      <c r="C1409" s="222" t="s">
        <v>26</v>
      </c>
      <c r="D1409" s="222" t="s">
        <v>355</v>
      </c>
      <c r="E1409" s="223">
        <v>1</v>
      </c>
      <c r="F1409" s="223">
        <v>1</v>
      </c>
      <c r="G1409" s="224">
        <v>79</v>
      </c>
      <c r="H1409" s="222">
        <v>25</v>
      </c>
      <c r="I1409" s="222">
        <v>4</v>
      </c>
      <c r="J1409" s="222">
        <v>1500</v>
      </c>
      <c r="K1409" s="222" t="s">
        <v>103</v>
      </c>
      <c r="L1409" s="222">
        <v>5</v>
      </c>
      <c r="M1409" s="222" t="s">
        <v>197</v>
      </c>
      <c r="N1409" s="90" t="s">
        <v>197</v>
      </c>
      <c r="O1409" s="222"/>
      <c r="Q1409" s="208" t="str">
        <f t="shared" si="21"/>
        <v>IRBH (L)Domestic Automotive</v>
      </c>
      <c r="R1409" s="204" t="s">
        <v>858</v>
      </c>
      <c r="S1409" s="204" t="s">
        <v>355</v>
      </c>
      <c r="T1409" s="205">
        <v>2.3248000000000002</v>
      </c>
      <c r="U1409" s="205">
        <v>3.1162000000000001</v>
      </c>
    </row>
    <row r="1410" spans="2:21" ht="12.75" customHeight="1" x14ac:dyDescent="0.3">
      <c r="B1410" s="222" t="s">
        <v>858</v>
      </c>
      <c r="C1410" s="222" t="s">
        <v>26</v>
      </c>
      <c r="D1410" s="222" t="s">
        <v>356</v>
      </c>
      <c r="E1410" s="223">
        <v>1</v>
      </c>
      <c r="F1410" s="223">
        <v>1</v>
      </c>
      <c r="G1410" s="224">
        <v>79.111111111111114</v>
      </c>
      <c r="H1410" s="222">
        <v>27</v>
      </c>
      <c r="I1410" s="222">
        <v>4</v>
      </c>
      <c r="J1410" s="222">
        <v>1500</v>
      </c>
      <c r="K1410" s="222" t="s">
        <v>103</v>
      </c>
      <c r="L1410" s="222">
        <v>5</v>
      </c>
      <c r="M1410" s="222" t="s">
        <v>197</v>
      </c>
      <c r="N1410" s="90" t="s">
        <v>197</v>
      </c>
      <c r="O1410" s="222"/>
      <c r="Q1410" s="208" t="str">
        <f t="shared" si="21"/>
        <v>IRBH (L)Enterprise</v>
      </c>
      <c r="R1410" s="204" t="s">
        <v>858</v>
      </c>
      <c r="S1410" s="204" t="s">
        <v>356</v>
      </c>
      <c r="T1410" s="205">
        <v>2.2164000000000001</v>
      </c>
      <c r="U1410" s="205">
        <v>3.1793</v>
      </c>
    </row>
    <row r="1411" spans="2:21" ht="12.75" customHeight="1" x14ac:dyDescent="0.3">
      <c r="B1411" s="222" t="s">
        <v>858</v>
      </c>
      <c r="C1411" s="222" t="s">
        <v>26</v>
      </c>
      <c r="D1411" s="222" t="s">
        <v>372</v>
      </c>
      <c r="E1411" s="223">
        <v>1</v>
      </c>
      <c r="F1411" s="223">
        <v>1</v>
      </c>
      <c r="G1411" s="224">
        <v>79.166666666666657</v>
      </c>
      <c r="H1411" s="222">
        <v>31</v>
      </c>
      <c r="I1411" s="222">
        <v>4</v>
      </c>
      <c r="J1411" s="222">
        <v>1500</v>
      </c>
      <c r="K1411" s="222" t="s">
        <v>103</v>
      </c>
      <c r="L1411" s="222">
        <v>5</v>
      </c>
      <c r="M1411" s="222" t="s">
        <v>197</v>
      </c>
      <c r="N1411" s="90" t="s">
        <v>197</v>
      </c>
      <c r="O1411" s="222"/>
      <c r="Q1411" s="208" t="str">
        <f t="shared" si="21"/>
        <v>IRBH (L)European Conventional</v>
      </c>
      <c r="R1411" s="204" t="s">
        <v>858</v>
      </c>
      <c r="S1411" s="204" t="s">
        <v>372</v>
      </c>
      <c r="T1411" s="205">
        <v>2.2515999999999998</v>
      </c>
      <c r="U1411" s="205">
        <v>3.2991000000000001</v>
      </c>
    </row>
    <row r="1412" spans="2:21" ht="12.75" customHeight="1" x14ac:dyDescent="0.3">
      <c r="B1412" s="222" t="s">
        <v>858</v>
      </c>
      <c r="C1412" s="222" t="s">
        <v>26</v>
      </c>
      <c r="D1412" s="222" t="s">
        <v>343</v>
      </c>
      <c r="E1412" s="223">
        <v>1</v>
      </c>
      <c r="F1412" s="223">
        <v>1</v>
      </c>
      <c r="G1412" s="224">
        <v>79</v>
      </c>
      <c r="H1412" s="222">
        <v>25</v>
      </c>
      <c r="I1412" s="222">
        <v>4</v>
      </c>
      <c r="J1412" s="222">
        <v>1500</v>
      </c>
      <c r="K1412" s="222" t="s">
        <v>103</v>
      </c>
      <c r="L1412" s="222">
        <v>5</v>
      </c>
      <c r="M1412" s="222" t="s">
        <v>197</v>
      </c>
      <c r="N1412" s="90" t="s">
        <v>197</v>
      </c>
      <c r="O1412" s="222"/>
      <c r="Q1412" s="208" t="str">
        <f t="shared" si="21"/>
        <v>IRBH (L)Other</v>
      </c>
      <c r="R1412" s="204" t="s">
        <v>858</v>
      </c>
      <c r="S1412" s="204" t="s">
        <v>343</v>
      </c>
      <c r="T1412" s="205">
        <v>2.0889000000000002</v>
      </c>
      <c r="U1412" s="205">
        <v>3.1162000000000001</v>
      </c>
    </row>
    <row r="1413" spans="2:21" ht="12.75" customHeight="1" x14ac:dyDescent="0.3">
      <c r="B1413" s="222" t="s">
        <v>858</v>
      </c>
      <c r="C1413" s="222" t="s">
        <v>26</v>
      </c>
      <c r="D1413" s="222" t="s">
        <v>353</v>
      </c>
      <c r="E1413" s="223">
        <v>1</v>
      </c>
      <c r="F1413" s="223">
        <v>1</v>
      </c>
      <c r="G1413" s="224">
        <v>79.083963148893915</v>
      </c>
      <c r="H1413" s="222">
        <v>25</v>
      </c>
      <c r="I1413" s="222">
        <v>4</v>
      </c>
      <c r="J1413" s="222">
        <v>1500</v>
      </c>
      <c r="K1413" s="222" t="s">
        <v>103</v>
      </c>
      <c r="L1413" s="222">
        <v>5</v>
      </c>
      <c r="M1413" s="222" t="s">
        <v>197</v>
      </c>
      <c r="N1413" s="90" t="s">
        <v>197</v>
      </c>
      <c r="O1413" s="222"/>
      <c r="Q1413" s="208" t="str">
        <f t="shared" ref="Q1413:Q1476" si="22">R1413&amp;S1413</f>
        <v>IRBH (L)Steel</v>
      </c>
      <c r="R1413" s="204" t="s">
        <v>858</v>
      </c>
      <c r="S1413" s="204" t="s">
        <v>353</v>
      </c>
      <c r="T1413" s="205">
        <v>2.0918000000000001</v>
      </c>
      <c r="U1413" s="205">
        <v>3.1221000000000001</v>
      </c>
    </row>
    <row r="1414" spans="2:21" ht="12.75" customHeight="1" x14ac:dyDescent="0.3">
      <c r="B1414" s="222" t="s">
        <v>859</v>
      </c>
      <c r="C1414" s="222" t="s">
        <v>1177</v>
      </c>
      <c r="D1414" s="222" t="s">
        <v>356</v>
      </c>
      <c r="E1414" s="223">
        <v>1</v>
      </c>
      <c r="F1414" s="223">
        <v>1</v>
      </c>
      <c r="G1414" s="224">
        <v>22.07764455617869</v>
      </c>
      <c r="H1414" s="222">
        <v>27</v>
      </c>
      <c r="I1414" s="222">
        <v>4</v>
      </c>
      <c r="J1414" s="222">
        <v>1500</v>
      </c>
      <c r="K1414" s="222" t="s">
        <v>104</v>
      </c>
      <c r="L1414" s="222">
        <v>5</v>
      </c>
      <c r="M1414" s="222" t="s">
        <v>197</v>
      </c>
      <c r="N1414" s="90" t="s">
        <v>197</v>
      </c>
      <c r="O1414" s="222"/>
      <c r="Q1414" s="208" t="str">
        <f t="shared" si="22"/>
        <v>IRBH (T)Enterprise</v>
      </c>
      <c r="R1414" s="204" t="s">
        <v>859</v>
      </c>
      <c r="S1414" s="204" t="s">
        <v>356</v>
      </c>
      <c r="T1414" s="205">
        <v>1.1144000000000001</v>
      </c>
      <c r="U1414" s="205">
        <v>1.1700999999999999</v>
      </c>
    </row>
    <row r="1415" spans="2:21" ht="12.75" customHeight="1" x14ac:dyDescent="0.3">
      <c r="B1415" s="222" t="s">
        <v>859</v>
      </c>
      <c r="C1415" s="222" t="s">
        <v>1177</v>
      </c>
      <c r="D1415" s="222" t="s">
        <v>372</v>
      </c>
      <c r="E1415" s="223">
        <v>1</v>
      </c>
      <c r="F1415" s="223">
        <v>1</v>
      </c>
      <c r="G1415" s="224">
        <v>22.089861751152078</v>
      </c>
      <c r="H1415" s="222">
        <v>31</v>
      </c>
      <c r="I1415" s="222">
        <v>4</v>
      </c>
      <c r="J1415" s="222">
        <v>1500</v>
      </c>
      <c r="K1415" s="222" t="s">
        <v>104</v>
      </c>
      <c r="L1415" s="222">
        <v>5</v>
      </c>
      <c r="M1415" s="222" t="s">
        <v>197</v>
      </c>
      <c r="N1415" s="90" t="s">
        <v>197</v>
      </c>
      <c r="O1415" s="222"/>
      <c r="Q1415" s="208" t="str">
        <f t="shared" si="22"/>
        <v>IRBH (T)European Conventional</v>
      </c>
      <c r="R1415" s="204" t="s">
        <v>859</v>
      </c>
      <c r="S1415" s="204" t="s">
        <v>372</v>
      </c>
      <c r="T1415" s="205">
        <v>1.1432</v>
      </c>
      <c r="U1415" s="205">
        <v>1.254</v>
      </c>
    </row>
    <row r="1416" spans="2:21" ht="12.75" customHeight="1" x14ac:dyDescent="0.3">
      <c r="B1416" s="222" t="s">
        <v>859</v>
      </c>
      <c r="C1416" s="222" t="s">
        <v>1177</v>
      </c>
      <c r="D1416" s="222" t="s">
        <v>353</v>
      </c>
      <c r="E1416" s="223">
        <v>1</v>
      </c>
      <c r="F1416" s="223">
        <v>1</v>
      </c>
      <c r="G1416" s="224">
        <v>22.152982870643829</v>
      </c>
      <c r="H1416" s="222">
        <v>25</v>
      </c>
      <c r="I1416" s="222">
        <v>4</v>
      </c>
      <c r="J1416" s="222">
        <v>1500</v>
      </c>
      <c r="K1416" s="222" t="s">
        <v>104</v>
      </c>
      <c r="L1416" s="222">
        <v>5</v>
      </c>
      <c r="M1416" s="222" t="s">
        <v>197</v>
      </c>
      <c r="N1416" s="90" t="s">
        <v>197</v>
      </c>
      <c r="O1416" s="222"/>
      <c r="Q1416" s="208" t="str">
        <f t="shared" si="22"/>
        <v>IRBH (T)Steel</v>
      </c>
      <c r="R1416" s="204" t="s">
        <v>859</v>
      </c>
      <c r="S1416" s="204" t="s">
        <v>353</v>
      </c>
      <c r="T1416" s="205">
        <v>1.0451999999999999</v>
      </c>
      <c r="U1416" s="205">
        <v>1.1282000000000001</v>
      </c>
    </row>
    <row r="1417" spans="2:21" ht="12.75" customHeight="1" x14ac:dyDescent="0.3">
      <c r="B1417" s="222" t="s">
        <v>861</v>
      </c>
      <c r="C1417" s="222" t="s">
        <v>26</v>
      </c>
      <c r="D1417" s="222" t="s">
        <v>355</v>
      </c>
      <c r="E1417" s="223">
        <v>1</v>
      </c>
      <c r="F1417" s="223">
        <v>1</v>
      </c>
      <c r="G1417" s="224">
        <v>29.16626788925382</v>
      </c>
      <c r="H1417" s="222">
        <v>25</v>
      </c>
      <c r="I1417" s="222">
        <v>2</v>
      </c>
      <c r="J1417" s="222">
        <v>1202</v>
      </c>
      <c r="K1417" s="222" t="s">
        <v>108</v>
      </c>
      <c r="L1417" s="222">
        <v>2</v>
      </c>
      <c r="M1417" s="222" t="s">
        <v>197</v>
      </c>
      <c r="N1417" s="90" t="s">
        <v>197</v>
      </c>
      <c r="O1417" s="222"/>
      <c r="Q1417" s="208" t="str">
        <f t="shared" si="22"/>
        <v>IVAL (L)Domestic Automotive</v>
      </c>
      <c r="R1417" s="204" t="s">
        <v>861</v>
      </c>
      <c r="S1417" s="204" t="s">
        <v>355</v>
      </c>
      <c r="T1417" s="205">
        <v>2.5026000000000002</v>
      </c>
      <c r="U1417" s="205">
        <v>2.62</v>
      </c>
    </row>
    <row r="1418" spans="2:21" ht="12.75" customHeight="1" x14ac:dyDescent="0.3">
      <c r="B1418" s="222" t="s">
        <v>861</v>
      </c>
      <c r="C1418" s="222" t="s">
        <v>26</v>
      </c>
      <c r="D1418" s="222" t="s">
        <v>351</v>
      </c>
      <c r="E1418" s="223">
        <v>1</v>
      </c>
      <c r="F1418" s="223">
        <v>1</v>
      </c>
      <c r="G1418" s="224">
        <v>29.976371875803931</v>
      </c>
      <c r="H1418" s="222">
        <v>33</v>
      </c>
      <c r="I1418" s="222">
        <v>2</v>
      </c>
      <c r="J1418" s="222">
        <v>1202</v>
      </c>
      <c r="K1418" s="222" t="s">
        <v>108</v>
      </c>
      <c r="L1418" s="222">
        <v>2</v>
      </c>
      <c r="M1418" s="222" t="s">
        <v>197</v>
      </c>
      <c r="N1418" s="90" t="s">
        <v>197</v>
      </c>
      <c r="O1418" s="222"/>
      <c r="Q1418" s="208" t="str">
        <f t="shared" si="22"/>
        <v>IVAL (L)Domestic Intermodal</v>
      </c>
      <c r="R1418" s="204" t="s">
        <v>861</v>
      </c>
      <c r="S1418" s="204" t="s">
        <v>351</v>
      </c>
      <c r="T1418" s="205">
        <v>2.5813999999999999</v>
      </c>
      <c r="U1418" s="205">
        <v>2.8254999999999999</v>
      </c>
    </row>
    <row r="1419" spans="2:21" ht="12.75" customHeight="1" x14ac:dyDescent="0.3">
      <c r="B1419" s="222" t="s">
        <v>861</v>
      </c>
      <c r="C1419" s="222" t="s">
        <v>26</v>
      </c>
      <c r="D1419" s="222" t="s">
        <v>356</v>
      </c>
      <c r="E1419" s="223">
        <v>566339</v>
      </c>
      <c r="F1419" s="223">
        <v>17486.158739999999</v>
      </c>
      <c r="G1419" s="224">
        <v>29.478177800285437</v>
      </c>
      <c r="H1419" s="222">
        <v>27</v>
      </c>
      <c r="I1419" s="222">
        <v>2</v>
      </c>
      <c r="J1419" s="222">
        <v>1202</v>
      </c>
      <c r="K1419" s="222" t="s">
        <v>108</v>
      </c>
      <c r="L1419" s="222">
        <v>2</v>
      </c>
      <c r="M1419" s="222" t="s">
        <v>197</v>
      </c>
      <c r="N1419" s="90" t="s">
        <v>197</v>
      </c>
      <c r="O1419" s="222"/>
      <c r="Q1419" s="208" t="str">
        <f t="shared" si="22"/>
        <v>IVAL (L)Enterprise</v>
      </c>
      <c r="R1419" s="204" t="s">
        <v>861</v>
      </c>
      <c r="S1419" s="204" t="s">
        <v>356</v>
      </c>
      <c r="T1419" s="205">
        <v>2.3677999999999999</v>
      </c>
      <c r="U1419" s="205">
        <v>2.6770999999999998</v>
      </c>
    </row>
    <row r="1420" spans="2:21" ht="12.75" customHeight="1" x14ac:dyDescent="0.3">
      <c r="B1420" s="222" t="s">
        <v>861</v>
      </c>
      <c r="C1420" s="222" t="s">
        <v>26</v>
      </c>
      <c r="D1420" s="222" t="s">
        <v>367</v>
      </c>
      <c r="E1420" s="223">
        <v>1</v>
      </c>
      <c r="F1420" s="223">
        <v>1</v>
      </c>
      <c r="G1420" s="224">
        <v>28.454545454545457</v>
      </c>
      <c r="H1420" s="222">
        <v>31</v>
      </c>
      <c r="I1420" s="222">
        <v>2</v>
      </c>
      <c r="J1420" s="222">
        <v>1202</v>
      </c>
      <c r="K1420" s="222" t="s">
        <v>108</v>
      </c>
      <c r="L1420" s="222">
        <v>2</v>
      </c>
      <c r="M1420" s="222" t="s">
        <v>197</v>
      </c>
      <c r="N1420" s="90" t="s">
        <v>197</v>
      </c>
      <c r="O1420" s="222"/>
      <c r="Q1420" s="208" t="str">
        <f t="shared" si="22"/>
        <v>IVAL (L)European Automotive</v>
      </c>
      <c r="R1420" s="204" t="s">
        <v>861</v>
      </c>
      <c r="S1420" s="204" t="s">
        <v>367</v>
      </c>
      <c r="T1420" s="205">
        <v>2.5724999999999998</v>
      </c>
      <c r="U1420" s="205">
        <v>2.6650999999999998</v>
      </c>
    </row>
    <row r="1421" spans="2:21" ht="12.75" customHeight="1" x14ac:dyDescent="0.3">
      <c r="B1421" s="222" t="s">
        <v>861</v>
      </c>
      <c r="C1421" s="222" t="s">
        <v>26</v>
      </c>
      <c r="D1421" s="222" t="s">
        <v>343</v>
      </c>
      <c r="E1421" s="223">
        <v>126472</v>
      </c>
      <c r="F1421" s="223">
        <v>3382.1280000000002</v>
      </c>
      <c r="G1421" s="224">
        <v>28.819549216690064</v>
      </c>
      <c r="H1421" s="222">
        <v>25</v>
      </c>
      <c r="I1421" s="222">
        <v>2</v>
      </c>
      <c r="J1421" s="222">
        <v>1202</v>
      </c>
      <c r="K1421" s="222" t="s">
        <v>108</v>
      </c>
      <c r="L1421" s="222">
        <v>2</v>
      </c>
      <c r="M1421" s="222" t="s">
        <v>197</v>
      </c>
      <c r="N1421" s="90" t="s">
        <v>197</v>
      </c>
      <c r="O1421" s="222"/>
      <c r="Q1421" s="208" t="str">
        <f t="shared" si="22"/>
        <v>IVAL (L)Other</v>
      </c>
      <c r="R1421" s="204" t="s">
        <v>861</v>
      </c>
      <c r="S1421" s="204" t="s">
        <v>343</v>
      </c>
      <c r="T1421" s="205">
        <v>2.1271</v>
      </c>
      <c r="U1421" s="205">
        <v>2.5943000000000001</v>
      </c>
    </row>
    <row r="1422" spans="2:21" ht="12.75" customHeight="1" x14ac:dyDescent="0.3">
      <c r="B1422" s="222" t="s">
        <v>860</v>
      </c>
      <c r="C1422" s="222" t="s">
        <v>1177</v>
      </c>
      <c r="D1422" s="222" t="s">
        <v>355</v>
      </c>
      <c r="E1422" s="223">
        <v>1</v>
      </c>
      <c r="F1422" s="223">
        <v>1</v>
      </c>
      <c r="G1422" s="224">
        <v>17</v>
      </c>
      <c r="H1422" s="222">
        <v>25</v>
      </c>
      <c r="I1422" s="222">
        <v>2</v>
      </c>
      <c r="J1422" s="222">
        <v>1202</v>
      </c>
      <c r="K1422" s="222" t="s">
        <v>107</v>
      </c>
      <c r="L1422" s="222">
        <v>2</v>
      </c>
      <c r="M1422" s="222" t="s">
        <v>197</v>
      </c>
      <c r="N1422" s="90" t="s">
        <v>197</v>
      </c>
      <c r="O1422" s="222"/>
      <c r="Q1422" s="208" t="str">
        <f t="shared" si="22"/>
        <v>IVAL (T)Domestic Automotive</v>
      </c>
      <c r="R1422" s="204" t="s">
        <v>860</v>
      </c>
      <c r="S1422" s="204" t="s">
        <v>355</v>
      </c>
      <c r="T1422" s="205">
        <v>1.2797000000000001</v>
      </c>
      <c r="U1422" s="205">
        <v>1.5067999999999999</v>
      </c>
    </row>
    <row r="1423" spans="2:21" ht="12.75" customHeight="1" x14ac:dyDescent="0.3">
      <c r="B1423" s="222" t="s">
        <v>860</v>
      </c>
      <c r="C1423" s="222" t="s">
        <v>1177</v>
      </c>
      <c r="D1423" s="222" t="s">
        <v>351</v>
      </c>
      <c r="E1423" s="223">
        <v>1</v>
      </c>
      <c r="F1423" s="223">
        <v>1</v>
      </c>
      <c r="G1423" s="224">
        <v>17</v>
      </c>
      <c r="H1423" s="222">
        <v>33</v>
      </c>
      <c r="I1423" s="222">
        <v>2</v>
      </c>
      <c r="J1423" s="222">
        <v>1202</v>
      </c>
      <c r="K1423" s="222" t="s">
        <v>107</v>
      </c>
      <c r="L1423" s="222">
        <v>2</v>
      </c>
      <c r="M1423" s="222" t="s">
        <v>197</v>
      </c>
      <c r="N1423" s="90" t="s">
        <v>197</v>
      </c>
      <c r="O1423" s="222"/>
      <c r="Q1423" s="208" t="str">
        <f t="shared" si="22"/>
        <v>IVAL (T)Domestic Intermodal</v>
      </c>
      <c r="R1423" s="204" t="s">
        <v>860</v>
      </c>
      <c r="S1423" s="204" t="s">
        <v>351</v>
      </c>
      <c r="T1423" s="205">
        <v>1.3132999999999999</v>
      </c>
      <c r="U1423" s="205">
        <v>1.6047</v>
      </c>
    </row>
    <row r="1424" spans="2:21" ht="12.75" customHeight="1" x14ac:dyDescent="0.3">
      <c r="B1424" s="222" t="s">
        <v>860</v>
      </c>
      <c r="C1424" s="222" t="s">
        <v>1177</v>
      </c>
      <c r="D1424" s="222" t="s">
        <v>356</v>
      </c>
      <c r="E1424" s="223">
        <v>73983</v>
      </c>
      <c r="F1424" s="223">
        <v>1257.711</v>
      </c>
      <c r="G1424" s="224">
        <v>17</v>
      </c>
      <c r="H1424" s="222">
        <v>27</v>
      </c>
      <c r="I1424" s="222">
        <v>2</v>
      </c>
      <c r="J1424" s="222">
        <v>1202</v>
      </c>
      <c r="K1424" s="222" t="s">
        <v>107</v>
      </c>
      <c r="L1424" s="222">
        <v>2</v>
      </c>
      <c r="M1424" s="222" t="s">
        <v>197</v>
      </c>
      <c r="N1424" s="90" t="s">
        <v>197</v>
      </c>
      <c r="O1424" s="222"/>
      <c r="Q1424" s="208" t="str">
        <f t="shared" si="22"/>
        <v>IVAL (T)Enterprise</v>
      </c>
      <c r="R1424" s="204" t="s">
        <v>860</v>
      </c>
      <c r="S1424" s="204" t="s">
        <v>356</v>
      </c>
      <c r="T1424" s="205">
        <v>1.3143</v>
      </c>
      <c r="U1424" s="205">
        <v>1.5309999999999999</v>
      </c>
    </row>
    <row r="1425" spans="2:21" ht="12.75" customHeight="1" x14ac:dyDescent="0.3">
      <c r="B1425" s="222" t="s">
        <v>860</v>
      </c>
      <c r="C1425" s="222" t="s">
        <v>1177</v>
      </c>
      <c r="D1425" s="222" t="s">
        <v>343</v>
      </c>
      <c r="E1425" s="223">
        <v>52844</v>
      </c>
      <c r="F1425" s="223">
        <v>898.34800000000007</v>
      </c>
      <c r="G1425" s="224">
        <v>17</v>
      </c>
      <c r="H1425" s="222">
        <v>25</v>
      </c>
      <c r="I1425" s="222">
        <v>2</v>
      </c>
      <c r="J1425" s="222">
        <v>1202</v>
      </c>
      <c r="K1425" s="222" t="s">
        <v>107</v>
      </c>
      <c r="L1425" s="222">
        <v>2</v>
      </c>
      <c r="M1425" s="222" t="s">
        <v>197</v>
      </c>
      <c r="N1425" s="90" t="s">
        <v>197</v>
      </c>
      <c r="O1425" s="222"/>
      <c r="Q1425" s="208" t="str">
        <f t="shared" si="22"/>
        <v>IVAL (T)Other</v>
      </c>
      <c r="R1425" s="204" t="s">
        <v>860</v>
      </c>
      <c r="S1425" s="204" t="s">
        <v>343</v>
      </c>
      <c r="T1425" s="205">
        <v>1.2251000000000001</v>
      </c>
      <c r="U1425" s="205">
        <v>1.5067999999999999</v>
      </c>
    </row>
    <row r="1426" spans="2:21" ht="12.75" customHeight="1" x14ac:dyDescent="0.3">
      <c r="B1426" s="222" t="s">
        <v>860</v>
      </c>
      <c r="C1426" s="222" t="s">
        <v>1177</v>
      </c>
      <c r="D1426" s="222" t="s">
        <v>353</v>
      </c>
      <c r="E1426" s="223">
        <v>1</v>
      </c>
      <c r="F1426" s="223">
        <v>0</v>
      </c>
      <c r="G1426" s="224">
        <v>17</v>
      </c>
      <c r="H1426" s="222">
        <v>25</v>
      </c>
      <c r="I1426" s="222">
        <v>2</v>
      </c>
      <c r="J1426" s="222">
        <v>1202</v>
      </c>
      <c r="K1426" s="222" t="s">
        <v>107</v>
      </c>
      <c r="L1426" s="222">
        <v>2</v>
      </c>
      <c r="M1426" s="222" t="s">
        <v>197</v>
      </c>
      <c r="N1426" s="90" t="s">
        <v>197</v>
      </c>
      <c r="O1426" s="222"/>
      <c r="Q1426" s="208" t="str">
        <f t="shared" si="22"/>
        <v>IVAL (T)Steel</v>
      </c>
      <c r="R1426" s="204" t="s">
        <v>860</v>
      </c>
      <c r="S1426" s="204" t="s">
        <v>353</v>
      </c>
      <c r="T1426" s="205">
        <v>1.2264999999999999</v>
      </c>
      <c r="U1426" s="205">
        <v>1.5067999999999999</v>
      </c>
    </row>
    <row r="1427" spans="2:21" ht="12.75" customHeight="1" x14ac:dyDescent="0.3">
      <c r="B1427" s="225" t="s">
        <v>863</v>
      </c>
      <c r="C1427" s="225" t="s">
        <v>26</v>
      </c>
      <c r="D1427" s="225" t="s">
        <v>345</v>
      </c>
      <c r="E1427" s="227">
        <v>196064</v>
      </c>
      <c r="F1427" s="227">
        <v>12548.096</v>
      </c>
      <c r="G1427" s="226">
        <v>64.936000000000007</v>
      </c>
      <c r="H1427" s="225">
        <v>29</v>
      </c>
      <c r="I1427" s="225">
        <v>4</v>
      </c>
      <c r="J1427" s="225">
        <v>1202</v>
      </c>
      <c r="K1427" s="225" t="s">
        <v>105</v>
      </c>
      <c r="L1427" s="225">
        <v>4</v>
      </c>
      <c r="M1427" s="225" t="s">
        <v>197</v>
      </c>
      <c r="N1427" s="234" t="s">
        <v>197</v>
      </c>
      <c r="O1427" s="236" t="s">
        <v>472</v>
      </c>
      <c r="Q1427" s="208" t="str">
        <f t="shared" si="22"/>
        <v>IWAB (L)Construction Materials</v>
      </c>
      <c r="R1427" s="204" t="s">
        <v>863</v>
      </c>
      <c r="S1427" s="204" t="s">
        <v>345</v>
      </c>
      <c r="T1427" s="205">
        <v>2.5707</v>
      </c>
      <c r="U1427" s="205">
        <v>3.8020999999999998</v>
      </c>
    </row>
    <row r="1428" spans="2:21" ht="12.75" customHeight="1" x14ac:dyDescent="0.3">
      <c r="B1428" s="222" t="s">
        <v>863</v>
      </c>
      <c r="C1428" s="222" t="s">
        <v>26</v>
      </c>
      <c r="D1428" s="222" t="s">
        <v>356</v>
      </c>
      <c r="E1428" s="223">
        <v>1</v>
      </c>
      <c r="F1428" s="223">
        <v>1</v>
      </c>
      <c r="G1428" s="224">
        <v>63.803090727816553</v>
      </c>
      <c r="H1428" s="222">
        <v>27</v>
      </c>
      <c r="I1428" s="222">
        <v>4</v>
      </c>
      <c r="J1428" s="222">
        <v>1202</v>
      </c>
      <c r="K1428" s="222" t="s">
        <v>105</v>
      </c>
      <c r="L1428" s="222">
        <v>4</v>
      </c>
      <c r="M1428" s="222" t="s">
        <v>197</v>
      </c>
      <c r="N1428" s="90" t="s">
        <v>197</v>
      </c>
      <c r="O1428" s="222"/>
      <c r="Q1428" s="208" t="str">
        <f t="shared" si="22"/>
        <v>IWAB (L)Enterprise</v>
      </c>
      <c r="R1428" s="204" t="s">
        <v>863</v>
      </c>
      <c r="S1428" s="204" t="s">
        <v>356</v>
      </c>
      <c r="T1428" s="205">
        <v>2.9308999999999998</v>
      </c>
      <c r="U1428" s="205">
        <v>3.7359</v>
      </c>
    </row>
    <row r="1429" spans="2:21" ht="12.75" customHeight="1" x14ac:dyDescent="0.3">
      <c r="B1429" s="222" t="s">
        <v>863</v>
      </c>
      <c r="C1429" s="222" t="s">
        <v>26</v>
      </c>
      <c r="D1429" s="222" t="s">
        <v>372</v>
      </c>
      <c r="E1429" s="223">
        <v>1236786</v>
      </c>
      <c r="F1429" s="223">
        <v>95530.900000000009</v>
      </c>
      <c r="G1429" s="224">
        <v>51.475102826638661</v>
      </c>
      <c r="H1429" s="222">
        <v>31</v>
      </c>
      <c r="I1429" s="222">
        <v>4</v>
      </c>
      <c r="J1429" s="222">
        <v>1202</v>
      </c>
      <c r="K1429" s="222" t="s">
        <v>105</v>
      </c>
      <c r="L1429" s="222">
        <v>4</v>
      </c>
      <c r="M1429" s="222" t="s">
        <v>197</v>
      </c>
      <c r="N1429" s="90" t="s">
        <v>197</v>
      </c>
      <c r="O1429" s="222"/>
      <c r="Q1429" s="208" t="str">
        <f t="shared" si="22"/>
        <v>IWAB (L)European Conventional</v>
      </c>
      <c r="R1429" s="204" t="s">
        <v>863</v>
      </c>
      <c r="S1429" s="204" t="s">
        <v>372</v>
      </c>
      <c r="T1429" s="205">
        <v>2.8887</v>
      </c>
      <c r="U1429" s="205">
        <v>3.6311</v>
      </c>
    </row>
    <row r="1430" spans="2:21" ht="12.75" customHeight="1" x14ac:dyDescent="0.3">
      <c r="B1430" s="222" t="s">
        <v>863</v>
      </c>
      <c r="C1430" s="222" t="s">
        <v>26</v>
      </c>
      <c r="D1430" s="222" t="s">
        <v>368</v>
      </c>
      <c r="E1430" s="223">
        <v>156</v>
      </c>
      <c r="F1430" s="223">
        <v>9.048</v>
      </c>
      <c r="G1430" s="224">
        <v>51.49554140127389</v>
      </c>
      <c r="H1430" s="222">
        <v>38</v>
      </c>
      <c r="I1430" s="222">
        <v>4</v>
      </c>
      <c r="J1430" s="222">
        <v>1202</v>
      </c>
      <c r="K1430" s="222" t="s">
        <v>105</v>
      </c>
      <c r="L1430" s="222">
        <v>4</v>
      </c>
      <c r="M1430" s="222" t="s">
        <v>197</v>
      </c>
      <c r="N1430" s="90" t="s">
        <v>197</v>
      </c>
      <c r="O1430" s="222"/>
      <c r="Q1430" s="208" t="str">
        <f t="shared" si="22"/>
        <v>IWAB (L)European Intermodal</v>
      </c>
      <c r="R1430" s="204" t="s">
        <v>863</v>
      </c>
      <c r="S1430" s="204" t="s">
        <v>368</v>
      </c>
      <c r="T1430" s="205">
        <v>3.0722</v>
      </c>
      <c r="U1430" s="205">
        <v>3.7229999999999999</v>
      </c>
    </row>
    <row r="1431" spans="2:21" ht="12.75" customHeight="1" x14ac:dyDescent="0.3">
      <c r="B1431" s="222" t="s">
        <v>863</v>
      </c>
      <c r="C1431" s="222" t="s">
        <v>26</v>
      </c>
      <c r="D1431" s="222" t="s">
        <v>348</v>
      </c>
      <c r="E1431" s="223">
        <v>1</v>
      </c>
      <c r="F1431" s="223">
        <v>1</v>
      </c>
      <c r="G1431" s="224">
        <v>64.048922964585614</v>
      </c>
      <c r="H1431" s="222">
        <v>18</v>
      </c>
      <c r="I1431" s="222">
        <v>4</v>
      </c>
      <c r="J1431" s="222">
        <v>1202</v>
      </c>
      <c r="K1431" s="222" t="s">
        <v>105</v>
      </c>
      <c r="L1431" s="222">
        <v>4</v>
      </c>
      <c r="M1431" s="222" t="s">
        <v>197</v>
      </c>
      <c r="N1431" s="90" t="s">
        <v>197</v>
      </c>
      <c r="O1431" s="222"/>
      <c r="Q1431" s="208" t="str">
        <f t="shared" si="22"/>
        <v>IWAB (L)Industrial Minerals</v>
      </c>
      <c r="R1431" s="204" t="s">
        <v>863</v>
      </c>
      <c r="S1431" s="204" t="s">
        <v>348</v>
      </c>
      <c r="T1431" s="205">
        <v>2.8228</v>
      </c>
      <c r="U1431" s="205">
        <v>3.6012</v>
      </c>
    </row>
    <row r="1432" spans="2:21" ht="12.75" customHeight="1" x14ac:dyDescent="0.3">
      <c r="B1432" s="222" t="s">
        <v>863</v>
      </c>
      <c r="C1432" s="222" t="s">
        <v>26</v>
      </c>
      <c r="D1432" s="222" t="s">
        <v>343</v>
      </c>
      <c r="E1432" s="223">
        <v>1</v>
      </c>
      <c r="F1432" s="223">
        <v>1</v>
      </c>
      <c r="G1432" s="224">
        <v>60.017513566847555</v>
      </c>
      <c r="H1432" s="222">
        <v>25</v>
      </c>
      <c r="I1432" s="222">
        <v>4</v>
      </c>
      <c r="J1432" s="222">
        <v>1202</v>
      </c>
      <c r="K1432" s="222" t="s">
        <v>105</v>
      </c>
      <c r="L1432" s="222">
        <v>4</v>
      </c>
      <c r="M1432" s="222" t="s">
        <v>197</v>
      </c>
      <c r="N1432" s="90" t="s">
        <v>197</v>
      </c>
      <c r="O1432" s="222"/>
      <c r="Q1432" s="208" t="str">
        <f t="shared" si="22"/>
        <v>IWAB (L)Other</v>
      </c>
      <c r="R1432" s="204" t="s">
        <v>863</v>
      </c>
      <c r="S1432" s="204" t="s">
        <v>343</v>
      </c>
      <c r="T1432" s="205">
        <v>2.7936000000000001</v>
      </c>
      <c r="U1432" s="205">
        <v>3.6221000000000001</v>
      </c>
    </row>
    <row r="1433" spans="2:21" ht="12.75" customHeight="1" x14ac:dyDescent="0.3">
      <c r="B1433" s="222" t="s">
        <v>863</v>
      </c>
      <c r="C1433" s="222" t="s">
        <v>26</v>
      </c>
      <c r="D1433" s="222" t="s">
        <v>353</v>
      </c>
      <c r="E1433" s="223">
        <v>91556</v>
      </c>
      <c r="F1433" s="223">
        <v>7917.9890000000005</v>
      </c>
      <c r="G1433" s="224">
        <v>86.227342084726232</v>
      </c>
      <c r="H1433" s="222">
        <v>25</v>
      </c>
      <c r="I1433" s="222">
        <v>4</v>
      </c>
      <c r="J1433" s="222">
        <v>1202</v>
      </c>
      <c r="K1433" s="222" t="s">
        <v>105</v>
      </c>
      <c r="L1433" s="222">
        <v>4</v>
      </c>
      <c r="M1433" s="222" t="s">
        <v>197</v>
      </c>
      <c r="N1433" s="90" t="s">
        <v>197</v>
      </c>
      <c r="O1433" s="222"/>
      <c r="Q1433" s="208" t="str">
        <f t="shared" si="22"/>
        <v>IWAB (L)Steel</v>
      </c>
      <c r="R1433" s="204" t="s">
        <v>863</v>
      </c>
      <c r="S1433" s="204" t="s">
        <v>353</v>
      </c>
      <c r="T1433" s="205">
        <v>3.1402000000000001</v>
      </c>
      <c r="U1433" s="205">
        <v>4.8315999999999999</v>
      </c>
    </row>
    <row r="1434" spans="2:21" ht="12.75" customHeight="1" x14ac:dyDescent="0.3">
      <c r="B1434" s="225" t="s">
        <v>862</v>
      </c>
      <c r="C1434" s="225" t="s">
        <v>1177</v>
      </c>
      <c r="D1434" s="225" t="s">
        <v>345</v>
      </c>
      <c r="E1434" s="227">
        <v>234114</v>
      </c>
      <c r="F1434" s="227">
        <v>6086.9639999999999</v>
      </c>
      <c r="G1434" s="226">
        <v>27</v>
      </c>
      <c r="H1434" s="225">
        <v>29</v>
      </c>
      <c r="I1434" s="225">
        <v>4</v>
      </c>
      <c r="J1434" s="225">
        <v>1202</v>
      </c>
      <c r="K1434" s="225" t="s">
        <v>106</v>
      </c>
      <c r="L1434" s="225">
        <v>4</v>
      </c>
      <c r="M1434" s="225" t="s">
        <v>197</v>
      </c>
      <c r="N1434" s="234" t="s">
        <v>197</v>
      </c>
      <c r="O1434" s="236" t="s">
        <v>472</v>
      </c>
      <c r="Q1434" s="208" t="str">
        <f t="shared" si="22"/>
        <v>IWAB (T)Construction Materials</v>
      </c>
      <c r="R1434" s="204" t="s">
        <v>862</v>
      </c>
      <c r="S1434" s="204" t="s">
        <v>345</v>
      </c>
      <c r="T1434" s="205">
        <v>1.2375</v>
      </c>
      <c r="U1434" s="205">
        <v>1.4089</v>
      </c>
    </row>
    <row r="1435" spans="2:21" ht="12.75" customHeight="1" x14ac:dyDescent="0.3">
      <c r="B1435" s="222" t="s">
        <v>862</v>
      </c>
      <c r="C1435" s="222" t="s">
        <v>1177</v>
      </c>
      <c r="D1435" s="222" t="s">
        <v>351</v>
      </c>
      <c r="E1435" s="223">
        <v>1</v>
      </c>
      <c r="F1435" s="223">
        <v>1</v>
      </c>
      <c r="G1435" s="224">
        <v>27</v>
      </c>
      <c r="H1435" s="222">
        <v>33</v>
      </c>
      <c r="I1435" s="222">
        <v>4</v>
      </c>
      <c r="J1435" s="222">
        <v>1202</v>
      </c>
      <c r="K1435" s="222" t="s">
        <v>106</v>
      </c>
      <c r="L1435" s="222">
        <v>4</v>
      </c>
      <c r="M1435" s="222" t="s">
        <v>197</v>
      </c>
      <c r="N1435" s="90" t="s">
        <v>197</v>
      </c>
      <c r="O1435" s="222"/>
      <c r="Q1435" s="208" t="str">
        <f t="shared" si="22"/>
        <v>IWAB (T)Domestic Intermodal</v>
      </c>
      <c r="R1435" s="204" t="s">
        <v>862</v>
      </c>
      <c r="S1435" s="204" t="s">
        <v>351</v>
      </c>
      <c r="T1435" s="205">
        <v>1.3095000000000001</v>
      </c>
      <c r="U1435" s="205">
        <v>1.4595</v>
      </c>
    </row>
    <row r="1436" spans="2:21" ht="12.75" customHeight="1" x14ac:dyDescent="0.3">
      <c r="B1436" s="222" t="s">
        <v>862</v>
      </c>
      <c r="C1436" s="222" t="s">
        <v>1177</v>
      </c>
      <c r="D1436" s="222" t="s">
        <v>356</v>
      </c>
      <c r="E1436" s="223">
        <v>1091</v>
      </c>
      <c r="F1436" s="223">
        <v>28.663</v>
      </c>
      <c r="G1436" s="224">
        <v>27</v>
      </c>
      <c r="H1436" s="222">
        <v>27</v>
      </c>
      <c r="I1436" s="222">
        <v>4</v>
      </c>
      <c r="J1436" s="222">
        <v>1202</v>
      </c>
      <c r="K1436" s="222" t="s">
        <v>106</v>
      </c>
      <c r="L1436" s="222">
        <v>4</v>
      </c>
      <c r="M1436" s="222" t="s">
        <v>197</v>
      </c>
      <c r="N1436" s="90" t="s">
        <v>197</v>
      </c>
      <c r="O1436" s="222"/>
      <c r="Q1436" s="208" t="str">
        <f t="shared" si="22"/>
        <v>IWAB (T)Enterprise</v>
      </c>
      <c r="R1436" s="204" t="s">
        <v>862</v>
      </c>
      <c r="S1436" s="204" t="s">
        <v>356</v>
      </c>
      <c r="T1436" s="205">
        <v>1.3088</v>
      </c>
      <c r="U1436" s="205">
        <v>1.3836999999999999</v>
      </c>
    </row>
    <row r="1437" spans="2:21" ht="12.75" customHeight="1" x14ac:dyDescent="0.3">
      <c r="B1437" s="222" t="s">
        <v>862</v>
      </c>
      <c r="C1437" s="222" t="s">
        <v>1177</v>
      </c>
      <c r="D1437" s="222" t="s">
        <v>348</v>
      </c>
      <c r="E1437" s="223">
        <v>1</v>
      </c>
      <c r="F1437" s="223">
        <v>1</v>
      </c>
      <c r="G1437" s="224">
        <v>27</v>
      </c>
      <c r="H1437" s="222">
        <v>18</v>
      </c>
      <c r="I1437" s="222">
        <v>4</v>
      </c>
      <c r="J1437" s="222">
        <v>1202</v>
      </c>
      <c r="K1437" s="222" t="s">
        <v>106</v>
      </c>
      <c r="L1437" s="222">
        <v>4</v>
      </c>
      <c r="M1437" s="222" t="s">
        <v>197</v>
      </c>
      <c r="N1437" s="90" t="s">
        <v>197</v>
      </c>
      <c r="O1437" s="222"/>
      <c r="Q1437" s="208" t="str">
        <f t="shared" si="22"/>
        <v>IWAB (T)Industrial Minerals</v>
      </c>
      <c r="R1437" s="204" t="s">
        <v>862</v>
      </c>
      <c r="S1437" s="204" t="s">
        <v>348</v>
      </c>
      <c r="T1437" s="205">
        <v>1.1926000000000001</v>
      </c>
      <c r="U1437" s="205">
        <v>1.2713000000000001</v>
      </c>
    </row>
    <row r="1438" spans="2:21" ht="12.75" customHeight="1" x14ac:dyDescent="0.3">
      <c r="B1438" s="222" t="s">
        <v>862</v>
      </c>
      <c r="C1438" s="222" t="s">
        <v>1177</v>
      </c>
      <c r="D1438" s="222" t="s">
        <v>343</v>
      </c>
      <c r="E1438" s="223">
        <v>362</v>
      </c>
      <c r="F1438" s="223">
        <v>9.7170000000000005</v>
      </c>
      <c r="G1438" s="224">
        <v>27</v>
      </c>
      <c r="H1438" s="222">
        <v>25</v>
      </c>
      <c r="I1438" s="222">
        <v>4</v>
      </c>
      <c r="J1438" s="222">
        <v>1202</v>
      </c>
      <c r="K1438" s="222" t="s">
        <v>106</v>
      </c>
      <c r="L1438" s="222">
        <v>4</v>
      </c>
      <c r="M1438" s="222" t="s">
        <v>197</v>
      </c>
      <c r="N1438" s="90" t="s">
        <v>197</v>
      </c>
      <c r="O1438" s="222"/>
      <c r="Q1438" s="208" t="str">
        <f t="shared" si="22"/>
        <v>IWAB (T)Other</v>
      </c>
      <c r="R1438" s="204" t="s">
        <v>862</v>
      </c>
      <c r="S1438" s="204" t="s">
        <v>343</v>
      </c>
      <c r="T1438" s="205">
        <v>1.2245999999999999</v>
      </c>
      <c r="U1438" s="205">
        <v>1.3586</v>
      </c>
    </row>
    <row r="1439" spans="2:21" ht="12.75" customHeight="1" x14ac:dyDescent="0.3">
      <c r="B1439" s="222" t="s">
        <v>862</v>
      </c>
      <c r="C1439" s="222" t="s">
        <v>1177</v>
      </c>
      <c r="D1439" s="222" t="s">
        <v>353</v>
      </c>
      <c r="E1439" s="223">
        <v>91736</v>
      </c>
      <c r="F1439" s="223">
        <v>2476.8720000000003</v>
      </c>
      <c r="G1439" s="224">
        <v>27</v>
      </c>
      <c r="H1439" s="222">
        <v>25</v>
      </c>
      <c r="I1439" s="222">
        <v>4</v>
      </c>
      <c r="J1439" s="222">
        <v>1202</v>
      </c>
      <c r="K1439" s="222" t="s">
        <v>106</v>
      </c>
      <c r="L1439" s="222">
        <v>4</v>
      </c>
      <c r="M1439" s="222" t="s">
        <v>197</v>
      </c>
      <c r="N1439" s="90" t="s">
        <v>197</v>
      </c>
      <c r="O1439" s="222"/>
      <c r="Q1439" s="208" t="str">
        <f t="shared" si="22"/>
        <v>IWAB (T)Steel</v>
      </c>
      <c r="R1439" s="204" t="s">
        <v>862</v>
      </c>
      <c r="S1439" s="204" t="s">
        <v>353</v>
      </c>
      <c r="T1439" s="205">
        <v>1.2293000000000001</v>
      </c>
      <c r="U1439" s="205">
        <v>1.3586</v>
      </c>
    </row>
    <row r="1440" spans="2:21" ht="12.75" customHeight="1" x14ac:dyDescent="0.3">
      <c r="B1440" s="222" t="s">
        <v>864</v>
      </c>
      <c r="C1440" s="222" t="s">
        <v>26</v>
      </c>
      <c r="D1440" s="222" t="s">
        <v>356</v>
      </c>
      <c r="E1440" s="223">
        <v>1</v>
      </c>
      <c r="F1440" s="223">
        <v>1</v>
      </c>
      <c r="G1440" s="224">
        <v>51</v>
      </c>
      <c r="H1440" s="222">
        <v>27</v>
      </c>
      <c r="I1440" s="222">
        <v>4</v>
      </c>
      <c r="J1440" s="222">
        <v>1202</v>
      </c>
      <c r="K1440" s="222" t="s">
        <v>105</v>
      </c>
      <c r="L1440" s="222">
        <v>4</v>
      </c>
      <c r="M1440" s="222" t="s">
        <v>197</v>
      </c>
      <c r="N1440" s="90" t="s">
        <v>197</v>
      </c>
      <c r="O1440" s="222"/>
      <c r="Q1440" s="208" t="str">
        <f t="shared" si="22"/>
        <v>IWBB (L)Enterprise</v>
      </c>
      <c r="R1440" s="204" t="s">
        <v>864</v>
      </c>
      <c r="S1440" s="204" t="s">
        <v>356</v>
      </c>
      <c r="T1440" s="205">
        <v>2.7583000000000002</v>
      </c>
      <c r="U1440" s="205">
        <v>3.5823</v>
      </c>
    </row>
    <row r="1441" spans="2:21" ht="12.75" customHeight="1" x14ac:dyDescent="0.3">
      <c r="B1441" s="222" t="s">
        <v>864</v>
      </c>
      <c r="C1441" s="222" t="s">
        <v>26</v>
      </c>
      <c r="D1441" s="222" t="s">
        <v>372</v>
      </c>
      <c r="E1441" s="223">
        <v>1</v>
      </c>
      <c r="F1441" s="223">
        <v>1</v>
      </c>
      <c r="G1441" s="224">
        <v>50.9011466296039</v>
      </c>
      <c r="H1441" s="222">
        <v>31</v>
      </c>
      <c r="I1441" s="222">
        <v>4</v>
      </c>
      <c r="J1441" s="222">
        <v>1202</v>
      </c>
      <c r="K1441" s="222" t="s">
        <v>105</v>
      </c>
      <c r="L1441" s="222">
        <v>4</v>
      </c>
      <c r="M1441" s="222" t="s">
        <v>197</v>
      </c>
      <c r="N1441" s="90" t="s">
        <v>197</v>
      </c>
      <c r="O1441" s="222"/>
      <c r="Q1441" s="208" t="str">
        <f t="shared" si="22"/>
        <v>IWBB (L)European Conventional</v>
      </c>
      <c r="R1441" s="204" t="s">
        <v>864</v>
      </c>
      <c r="S1441" s="204" t="s">
        <v>372</v>
      </c>
      <c r="T1441" s="205">
        <v>2.7732000000000001</v>
      </c>
      <c r="U1441" s="205">
        <v>3.6320999999999999</v>
      </c>
    </row>
    <row r="1442" spans="2:21" ht="12.75" customHeight="1" x14ac:dyDescent="0.3">
      <c r="B1442" s="222" t="s">
        <v>864</v>
      </c>
      <c r="C1442" s="222" t="s">
        <v>26</v>
      </c>
      <c r="D1442" s="222" t="s">
        <v>368</v>
      </c>
      <c r="E1442" s="223">
        <v>1</v>
      </c>
      <c r="F1442" s="223">
        <v>1</v>
      </c>
      <c r="G1442" s="224">
        <v>50.854945054945055</v>
      </c>
      <c r="H1442" s="222">
        <v>38</v>
      </c>
      <c r="I1442" s="222">
        <v>4</v>
      </c>
      <c r="J1442" s="222">
        <v>1202</v>
      </c>
      <c r="K1442" s="222" t="s">
        <v>105</v>
      </c>
      <c r="L1442" s="222">
        <v>4</v>
      </c>
      <c r="M1442" s="222" t="s">
        <v>197</v>
      </c>
      <c r="N1442" s="90" t="s">
        <v>197</v>
      </c>
      <c r="O1442" s="222"/>
      <c r="Q1442" s="208" t="str">
        <f t="shared" si="22"/>
        <v>IWBB (L)European Intermodal</v>
      </c>
      <c r="R1442" s="204" t="s">
        <v>864</v>
      </c>
      <c r="S1442" s="204" t="s">
        <v>368</v>
      </c>
      <c r="T1442" s="205">
        <v>2.9222999999999999</v>
      </c>
      <c r="U1442" s="205">
        <v>3.7227999999999999</v>
      </c>
    </row>
    <row r="1443" spans="2:21" ht="12.75" customHeight="1" x14ac:dyDescent="0.3">
      <c r="B1443" s="222" t="s">
        <v>864</v>
      </c>
      <c r="C1443" s="222" t="s">
        <v>26</v>
      </c>
      <c r="D1443" s="222" t="s">
        <v>343</v>
      </c>
      <c r="E1443" s="223">
        <v>1</v>
      </c>
      <c r="F1443" s="223">
        <v>1</v>
      </c>
      <c r="G1443" s="224">
        <v>50.867111216956417</v>
      </c>
      <c r="H1443" s="222">
        <v>25</v>
      </c>
      <c r="I1443" s="222">
        <v>4</v>
      </c>
      <c r="J1443" s="222">
        <v>1202</v>
      </c>
      <c r="K1443" s="222" t="s">
        <v>105</v>
      </c>
      <c r="L1443" s="222">
        <v>4</v>
      </c>
      <c r="M1443" s="222" t="s">
        <v>197</v>
      </c>
      <c r="N1443" s="90" t="s">
        <v>197</v>
      </c>
      <c r="O1443" s="222"/>
      <c r="Q1443" s="208" t="str">
        <f t="shared" si="22"/>
        <v>IWBB (L)Other</v>
      </c>
      <c r="R1443" s="204" t="s">
        <v>864</v>
      </c>
      <c r="S1443" s="204" t="s">
        <v>343</v>
      </c>
      <c r="T1443" s="205">
        <v>2.6257999999999999</v>
      </c>
      <c r="U1443" s="205">
        <v>3.5586000000000002</v>
      </c>
    </row>
    <row r="1444" spans="2:21" ht="12.75" customHeight="1" x14ac:dyDescent="0.3">
      <c r="B1444" s="222" t="s">
        <v>865</v>
      </c>
      <c r="C1444" s="222" t="s">
        <v>1177</v>
      </c>
      <c r="D1444" s="222" t="s">
        <v>368</v>
      </c>
      <c r="E1444" s="223">
        <v>1</v>
      </c>
      <c r="F1444" s="223">
        <v>1</v>
      </c>
      <c r="G1444" s="224">
        <v>27</v>
      </c>
      <c r="H1444" s="222">
        <v>38</v>
      </c>
      <c r="I1444" s="222">
        <v>4</v>
      </c>
      <c r="J1444" s="222">
        <v>1202</v>
      </c>
      <c r="K1444" s="222" t="s">
        <v>106</v>
      </c>
      <c r="L1444" s="222">
        <v>4</v>
      </c>
      <c r="M1444" s="222" t="s">
        <v>197</v>
      </c>
      <c r="N1444" s="90" t="s">
        <v>197</v>
      </c>
      <c r="O1444" s="222"/>
      <c r="Q1444" s="208" t="str">
        <f t="shared" si="22"/>
        <v>IWBB (T)European Intermodal</v>
      </c>
      <c r="R1444" s="204" t="s">
        <v>865</v>
      </c>
      <c r="S1444" s="204" t="s">
        <v>368</v>
      </c>
      <c r="T1444" s="205">
        <v>1.3344</v>
      </c>
      <c r="U1444" s="205">
        <v>1.5229999999999999</v>
      </c>
    </row>
    <row r="1445" spans="2:21" ht="12.75" customHeight="1" x14ac:dyDescent="0.3">
      <c r="B1445" s="222" t="s">
        <v>865</v>
      </c>
      <c r="C1445" s="222" t="s">
        <v>1177</v>
      </c>
      <c r="D1445" s="222" t="s">
        <v>348</v>
      </c>
      <c r="E1445" s="223">
        <v>1</v>
      </c>
      <c r="F1445" s="223">
        <v>1</v>
      </c>
      <c r="G1445" s="224">
        <v>26</v>
      </c>
      <c r="H1445" s="222">
        <v>18</v>
      </c>
      <c r="I1445" s="222">
        <v>4</v>
      </c>
      <c r="J1445" s="222">
        <v>1202</v>
      </c>
      <c r="K1445" s="222" t="s">
        <v>106</v>
      </c>
      <c r="L1445" s="222">
        <v>4</v>
      </c>
      <c r="M1445" s="222" t="s">
        <v>197</v>
      </c>
      <c r="N1445" s="90" t="s">
        <v>197</v>
      </c>
      <c r="O1445" s="222"/>
      <c r="Q1445" s="208" t="str">
        <f t="shared" si="22"/>
        <v>IWBB (T)Industrial Minerals</v>
      </c>
      <c r="R1445" s="204" t="s">
        <v>865</v>
      </c>
      <c r="S1445" s="204" t="s">
        <v>348</v>
      </c>
      <c r="T1445" s="205">
        <v>1.2</v>
      </c>
      <c r="U1445" s="205">
        <v>1.268</v>
      </c>
    </row>
    <row r="1446" spans="2:21" ht="12.75" customHeight="1" x14ac:dyDescent="0.3">
      <c r="B1446" s="222" t="s">
        <v>865</v>
      </c>
      <c r="C1446" s="222" t="s">
        <v>1177</v>
      </c>
      <c r="D1446" s="222" t="s">
        <v>343</v>
      </c>
      <c r="E1446" s="223">
        <v>1</v>
      </c>
      <c r="F1446" s="223">
        <v>1</v>
      </c>
      <c r="G1446" s="224">
        <v>26</v>
      </c>
      <c r="H1446" s="222">
        <v>25</v>
      </c>
      <c r="I1446" s="222">
        <v>4</v>
      </c>
      <c r="J1446" s="222">
        <v>1202</v>
      </c>
      <c r="K1446" s="222" t="s">
        <v>106</v>
      </c>
      <c r="L1446" s="222">
        <v>4</v>
      </c>
      <c r="M1446" s="222" t="s">
        <v>197</v>
      </c>
      <c r="N1446" s="90" t="s">
        <v>197</v>
      </c>
      <c r="O1446" s="222"/>
      <c r="Q1446" s="208" t="str">
        <f t="shared" si="22"/>
        <v>IWBB (T)Other</v>
      </c>
      <c r="R1446" s="204" t="s">
        <v>865</v>
      </c>
      <c r="S1446" s="204" t="s">
        <v>343</v>
      </c>
      <c r="T1446" s="205">
        <v>1.2302999999999999</v>
      </c>
      <c r="U1446" s="205">
        <v>1.3577999999999999</v>
      </c>
    </row>
    <row r="1447" spans="2:21" ht="12.75" customHeight="1" x14ac:dyDescent="0.3">
      <c r="B1447" s="222" t="s">
        <v>867</v>
      </c>
      <c r="C1447" s="222" t="s">
        <v>26</v>
      </c>
      <c r="D1447" s="222" t="s">
        <v>356</v>
      </c>
      <c r="E1447" s="223">
        <v>1</v>
      </c>
      <c r="F1447" s="223">
        <v>1</v>
      </c>
      <c r="G1447" s="224">
        <v>81.281748291571759</v>
      </c>
      <c r="H1447" s="222">
        <v>27</v>
      </c>
      <c r="I1447" s="222">
        <v>4</v>
      </c>
      <c r="J1447" s="222">
        <v>1202</v>
      </c>
      <c r="K1447" s="222" t="s">
        <v>108</v>
      </c>
      <c r="L1447" s="222">
        <v>2</v>
      </c>
      <c r="M1447" s="222" t="s">
        <v>197</v>
      </c>
      <c r="N1447" s="90" t="s">
        <v>197</v>
      </c>
      <c r="O1447" s="222"/>
      <c r="Q1447" s="208" t="str">
        <f t="shared" si="22"/>
        <v>IZAL (L)Enterprise</v>
      </c>
      <c r="R1447" s="204" t="s">
        <v>867</v>
      </c>
      <c r="S1447" s="204" t="s">
        <v>356</v>
      </c>
      <c r="T1447" s="205">
        <v>2.64</v>
      </c>
      <c r="U1447" s="205">
        <v>3.7050000000000001</v>
      </c>
    </row>
    <row r="1448" spans="2:21" ht="12.75" customHeight="1" x14ac:dyDescent="0.3">
      <c r="B1448" s="222" t="s">
        <v>867</v>
      </c>
      <c r="C1448" s="222" t="s">
        <v>26</v>
      </c>
      <c r="D1448" s="222" t="s">
        <v>367</v>
      </c>
      <c r="E1448" s="223">
        <v>1</v>
      </c>
      <c r="F1448" s="223">
        <v>1</v>
      </c>
      <c r="G1448" s="224">
        <v>80.817900172117035</v>
      </c>
      <c r="H1448" s="222">
        <v>31</v>
      </c>
      <c r="I1448" s="222">
        <v>4</v>
      </c>
      <c r="J1448" s="222">
        <v>1202</v>
      </c>
      <c r="K1448" s="222" t="s">
        <v>108</v>
      </c>
      <c r="L1448" s="222">
        <v>2</v>
      </c>
      <c r="M1448" s="222" t="s">
        <v>197</v>
      </c>
      <c r="N1448" s="90" t="s">
        <v>197</v>
      </c>
      <c r="O1448" s="222"/>
      <c r="Q1448" s="208" t="str">
        <f t="shared" si="22"/>
        <v>IZAL (L)European Automotive</v>
      </c>
      <c r="R1448" s="204" t="s">
        <v>867</v>
      </c>
      <c r="S1448" s="204" t="s">
        <v>367</v>
      </c>
      <c r="T1448" s="205">
        <v>2.8311000000000002</v>
      </c>
      <c r="U1448" s="205">
        <v>3.7818000000000001</v>
      </c>
    </row>
    <row r="1449" spans="2:21" ht="12.75" customHeight="1" x14ac:dyDescent="0.3">
      <c r="B1449" s="222" t="s">
        <v>867</v>
      </c>
      <c r="C1449" s="222" t="s">
        <v>26</v>
      </c>
      <c r="D1449" s="222" t="s">
        <v>372</v>
      </c>
      <c r="E1449" s="223">
        <v>348427</v>
      </c>
      <c r="F1449" s="223">
        <v>27192.174999999999</v>
      </c>
      <c r="G1449" s="224">
        <v>75.334391294491041</v>
      </c>
      <c r="H1449" s="222">
        <v>31</v>
      </c>
      <c r="I1449" s="222">
        <v>4</v>
      </c>
      <c r="J1449" s="222">
        <v>1202</v>
      </c>
      <c r="K1449" s="222" t="s">
        <v>108</v>
      </c>
      <c r="L1449" s="222">
        <v>2</v>
      </c>
      <c r="M1449" s="222" t="s">
        <v>197</v>
      </c>
      <c r="N1449" s="90" t="s">
        <v>197</v>
      </c>
      <c r="O1449" s="222"/>
      <c r="Q1449" s="208" t="str">
        <f t="shared" si="22"/>
        <v>IZAL (L)European Conventional</v>
      </c>
      <c r="R1449" s="204" t="s">
        <v>867</v>
      </c>
      <c r="S1449" s="204" t="s">
        <v>372</v>
      </c>
      <c r="T1449" s="205">
        <v>2.5148999999999999</v>
      </c>
      <c r="U1449" s="205">
        <v>3.3386999999999998</v>
      </c>
    </row>
    <row r="1450" spans="2:21" ht="12.75" customHeight="1" x14ac:dyDescent="0.3">
      <c r="B1450" s="222" t="s">
        <v>867</v>
      </c>
      <c r="C1450" s="222" t="s">
        <v>26</v>
      </c>
      <c r="D1450" s="222" t="s">
        <v>368</v>
      </c>
      <c r="E1450" s="223">
        <v>2412</v>
      </c>
      <c r="F1450" s="223">
        <v>179.59200000000001</v>
      </c>
      <c r="G1450" s="224">
        <v>74.361494719740051</v>
      </c>
      <c r="H1450" s="222">
        <v>38</v>
      </c>
      <c r="I1450" s="222">
        <v>4</v>
      </c>
      <c r="J1450" s="222">
        <v>1202</v>
      </c>
      <c r="K1450" s="222" t="s">
        <v>108</v>
      </c>
      <c r="L1450" s="222">
        <v>2</v>
      </c>
      <c r="M1450" s="222" t="s">
        <v>197</v>
      </c>
      <c r="N1450" s="90" t="s">
        <v>197</v>
      </c>
      <c r="O1450" s="222"/>
      <c r="Q1450" s="208" t="str">
        <f t="shared" si="22"/>
        <v>IZAL (L)European Intermodal</v>
      </c>
      <c r="R1450" s="204" t="s">
        <v>867</v>
      </c>
      <c r="S1450" s="204" t="s">
        <v>368</v>
      </c>
      <c r="T1450" s="205">
        <v>2.7113</v>
      </c>
      <c r="U1450" s="205">
        <v>3.4466000000000001</v>
      </c>
    </row>
    <row r="1451" spans="2:21" ht="12.75" customHeight="1" x14ac:dyDescent="0.3">
      <c r="B1451" s="222" t="s">
        <v>867</v>
      </c>
      <c r="C1451" s="222" t="s">
        <v>26</v>
      </c>
      <c r="D1451" s="222" t="s">
        <v>348</v>
      </c>
      <c r="E1451" s="223">
        <v>1</v>
      </c>
      <c r="F1451" s="223">
        <v>1</v>
      </c>
      <c r="G1451" s="224">
        <v>81.888888888888886</v>
      </c>
      <c r="H1451" s="222">
        <v>18</v>
      </c>
      <c r="I1451" s="222">
        <v>4</v>
      </c>
      <c r="J1451" s="222">
        <v>1202</v>
      </c>
      <c r="K1451" s="222" t="s">
        <v>108</v>
      </c>
      <c r="L1451" s="222">
        <v>2</v>
      </c>
      <c r="M1451" s="222" t="s">
        <v>197</v>
      </c>
      <c r="N1451" s="90" t="s">
        <v>197</v>
      </c>
      <c r="O1451" s="222"/>
      <c r="Q1451" s="208" t="str">
        <f t="shared" si="22"/>
        <v>IZAL (L)Industrial Minerals</v>
      </c>
      <c r="R1451" s="204" t="s">
        <v>867</v>
      </c>
      <c r="S1451" s="204" t="s">
        <v>348</v>
      </c>
      <c r="T1451" s="205">
        <v>2.4373999999999998</v>
      </c>
      <c r="U1451" s="205">
        <v>3.5167999999999999</v>
      </c>
    </row>
    <row r="1452" spans="2:21" ht="12.75" customHeight="1" x14ac:dyDescent="0.3">
      <c r="B1452" s="222" t="s">
        <v>867</v>
      </c>
      <c r="C1452" s="222" t="s">
        <v>26</v>
      </c>
      <c r="D1452" s="222" t="s">
        <v>343</v>
      </c>
      <c r="E1452" s="223">
        <v>1</v>
      </c>
      <c r="F1452" s="223">
        <v>1</v>
      </c>
      <c r="G1452" s="224">
        <v>53.25</v>
      </c>
      <c r="H1452" s="222">
        <v>25</v>
      </c>
      <c r="I1452" s="222">
        <v>4</v>
      </c>
      <c r="J1452" s="222">
        <v>1202</v>
      </c>
      <c r="K1452" s="222" t="s">
        <v>108</v>
      </c>
      <c r="L1452" s="222">
        <v>2</v>
      </c>
      <c r="M1452" s="222" t="s">
        <v>197</v>
      </c>
      <c r="N1452" s="90" t="s">
        <v>197</v>
      </c>
      <c r="O1452" s="222"/>
      <c r="Q1452" s="208" t="str">
        <f t="shared" si="22"/>
        <v>IZAL (L)Other</v>
      </c>
      <c r="R1452" s="204" t="s">
        <v>867</v>
      </c>
      <c r="S1452" s="204" t="s">
        <v>343</v>
      </c>
      <c r="T1452" s="205">
        <v>1.9527000000000001</v>
      </c>
      <c r="U1452" s="205">
        <v>2.0562999999999998</v>
      </c>
    </row>
    <row r="1453" spans="2:21" ht="12.75" customHeight="1" x14ac:dyDescent="0.3">
      <c r="B1453" s="222" t="s">
        <v>867</v>
      </c>
      <c r="C1453" s="222" t="s">
        <v>26</v>
      </c>
      <c r="D1453" s="222" t="s">
        <v>353</v>
      </c>
      <c r="E1453" s="223">
        <v>1</v>
      </c>
      <c r="F1453" s="223">
        <v>1</v>
      </c>
      <c r="G1453" s="224">
        <v>80.229208924949276</v>
      </c>
      <c r="H1453" s="222">
        <v>25</v>
      </c>
      <c r="I1453" s="222">
        <v>4</v>
      </c>
      <c r="J1453" s="222">
        <v>1202</v>
      </c>
      <c r="K1453" s="222" t="s">
        <v>108</v>
      </c>
      <c r="L1453" s="222">
        <v>2</v>
      </c>
      <c r="M1453" s="222" t="s">
        <v>197</v>
      </c>
      <c r="N1453" s="90" t="s">
        <v>197</v>
      </c>
      <c r="O1453" s="222"/>
      <c r="Q1453" s="208" t="str">
        <f t="shared" si="22"/>
        <v>IZAL (L)Steel</v>
      </c>
      <c r="R1453" s="204" t="s">
        <v>867</v>
      </c>
      <c r="S1453" s="204" t="s">
        <v>353</v>
      </c>
      <c r="T1453" s="205">
        <v>2.4519000000000002</v>
      </c>
      <c r="U1453" s="205">
        <v>3.5629</v>
      </c>
    </row>
    <row r="1454" spans="2:21" ht="12.75" customHeight="1" x14ac:dyDescent="0.3">
      <c r="B1454" s="222" t="s">
        <v>866</v>
      </c>
      <c r="C1454" s="222" t="s">
        <v>1177</v>
      </c>
      <c r="D1454" s="222" t="s">
        <v>356</v>
      </c>
      <c r="E1454" s="223">
        <v>1</v>
      </c>
      <c r="F1454" s="223">
        <v>1</v>
      </c>
      <c r="G1454" s="224">
        <v>27</v>
      </c>
      <c r="H1454" s="222">
        <v>27</v>
      </c>
      <c r="I1454" s="222">
        <v>4</v>
      </c>
      <c r="J1454" s="222">
        <v>1202</v>
      </c>
      <c r="K1454" s="222" t="s">
        <v>107</v>
      </c>
      <c r="L1454" s="222">
        <v>2</v>
      </c>
      <c r="M1454" s="222" t="s">
        <v>197</v>
      </c>
      <c r="N1454" s="90" t="s">
        <v>197</v>
      </c>
      <c r="O1454" s="222"/>
      <c r="Q1454" s="208" t="str">
        <f t="shared" si="22"/>
        <v>IZAL (T)Enterprise</v>
      </c>
      <c r="R1454" s="204" t="s">
        <v>866</v>
      </c>
      <c r="S1454" s="204" t="s">
        <v>356</v>
      </c>
      <c r="T1454" s="205">
        <v>1.1526000000000001</v>
      </c>
      <c r="U1454" s="205">
        <v>1.1778999999999999</v>
      </c>
    </row>
    <row r="1455" spans="2:21" ht="12.75" customHeight="1" x14ac:dyDescent="0.3">
      <c r="B1455" s="222" t="s">
        <v>866</v>
      </c>
      <c r="C1455" s="222" t="s">
        <v>1177</v>
      </c>
      <c r="D1455" s="222" t="s">
        <v>367</v>
      </c>
      <c r="E1455" s="223">
        <v>1</v>
      </c>
      <c r="F1455" s="223">
        <v>1</v>
      </c>
      <c r="G1455" s="224">
        <v>27</v>
      </c>
      <c r="H1455" s="222">
        <v>31</v>
      </c>
      <c r="I1455" s="222">
        <v>4</v>
      </c>
      <c r="J1455" s="222">
        <v>1202</v>
      </c>
      <c r="K1455" s="222" t="s">
        <v>107</v>
      </c>
      <c r="L1455" s="222">
        <v>2</v>
      </c>
      <c r="M1455" s="222" t="s">
        <v>197</v>
      </c>
      <c r="N1455" s="90" t="s">
        <v>197</v>
      </c>
      <c r="O1455" s="222"/>
      <c r="Q1455" s="208" t="str">
        <f t="shared" si="22"/>
        <v>IZAL (T)European Automotive</v>
      </c>
      <c r="R1455" s="204" t="s">
        <v>866</v>
      </c>
      <c r="S1455" s="204" t="s">
        <v>367</v>
      </c>
      <c r="T1455" s="205">
        <v>1.1445000000000001</v>
      </c>
      <c r="U1455" s="205">
        <v>1.2321</v>
      </c>
    </row>
    <row r="1456" spans="2:21" ht="12.75" customHeight="1" x14ac:dyDescent="0.3">
      <c r="B1456" s="222" t="s">
        <v>866</v>
      </c>
      <c r="C1456" s="222" t="s">
        <v>1177</v>
      </c>
      <c r="D1456" s="222" t="s">
        <v>372</v>
      </c>
      <c r="E1456" s="223">
        <v>285772</v>
      </c>
      <c r="F1456" s="223">
        <v>7715.8440000000001</v>
      </c>
      <c r="G1456" s="224">
        <v>27</v>
      </c>
      <c r="H1456" s="222">
        <v>31</v>
      </c>
      <c r="I1456" s="222">
        <v>4</v>
      </c>
      <c r="J1456" s="222">
        <v>1202</v>
      </c>
      <c r="K1456" s="222" t="s">
        <v>107</v>
      </c>
      <c r="L1456" s="222">
        <v>2</v>
      </c>
      <c r="M1456" s="222" t="s">
        <v>197</v>
      </c>
      <c r="N1456" s="90" t="s">
        <v>197</v>
      </c>
      <c r="O1456" s="222"/>
      <c r="Q1456" s="208" t="str">
        <f t="shared" si="22"/>
        <v>IZAL (T)European Conventional</v>
      </c>
      <c r="R1456" s="204" t="s">
        <v>866</v>
      </c>
      <c r="S1456" s="204" t="s">
        <v>372</v>
      </c>
      <c r="T1456" s="205">
        <v>1.1708000000000001</v>
      </c>
      <c r="U1456" s="205">
        <v>1.2321</v>
      </c>
    </row>
    <row r="1457" spans="2:21" ht="12.75" customHeight="1" x14ac:dyDescent="0.3">
      <c r="B1457" s="222" t="s">
        <v>866</v>
      </c>
      <c r="C1457" s="222" t="s">
        <v>1177</v>
      </c>
      <c r="D1457" s="222" t="s">
        <v>368</v>
      </c>
      <c r="E1457" s="223">
        <v>4584</v>
      </c>
      <c r="F1457" s="223">
        <v>123.768</v>
      </c>
      <c r="G1457" s="224">
        <v>27</v>
      </c>
      <c r="H1457" s="222">
        <v>38</v>
      </c>
      <c r="I1457" s="222">
        <v>4</v>
      </c>
      <c r="J1457" s="222">
        <v>1202</v>
      </c>
      <c r="K1457" s="222" t="s">
        <v>107</v>
      </c>
      <c r="L1457" s="222">
        <v>2</v>
      </c>
      <c r="M1457" s="222" t="s">
        <v>197</v>
      </c>
      <c r="N1457" s="90" t="s">
        <v>197</v>
      </c>
      <c r="O1457" s="222"/>
      <c r="Q1457" s="208" t="str">
        <f t="shared" si="22"/>
        <v>IZAL (T)European Intermodal</v>
      </c>
      <c r="R1457" s="204" t="s">
        <v>866</v>
      </c>
      <c r="S1457" s="204" t="s">
        <v>368</v>
      </c>
      <c r="T1457" s="205">
        <v>1.1765000000000001</v>
      </c>
      <c r="U1457" s="205">
        <v>1.3277000000000001</v>
      </c>
    </row>
    <row r="1458" spans="2:21" ht="12.75" customHeight="1" x14ac:dyDescent="0.3">
      <c r="B1458" s="222" t="s">
        <v>866</v>
      </c>
      <c r="C1458" s="222" t="s">
        <v>1177</v>
      </c>
      <c r="D1458" s="222" t="s">
        <v>343</v>
      </c>
      <c r="E1458" s="223">
        <v>1</v>
      </c>
      <c r="F1458" s="223">
        <v>1</v>
      </c>
      <c r="G1458" s="224">
        <v>27</v>
      </c>
      <c r="H1458" s="222">
        <v>25</v>
      </c>
      <c r="I1458" s="222">
        <v>4</v>
      </c>
      <c r="J1458" s="222">
        <v>1202</v>
      </c>
      <c r="K1458" s="222" t="s">
        <v>107</v>
      </c>
      <c r="L1458" s="222">
        <v>2</v>
      </c>
      <c r="M1458" s="222" t="s">
        <v>197</v>
      </c>
      <c r="N1458" s="90" t="s">
        <v>197</v>
      </c>
      <c r="O1458" s="222"/>
      <c r="Q1458" s="208" t="str">
        <f t="shared" si="22"/>
        <v>IZAL (T)Other</v>
      </c>
      <c r="R1458" s="204" t="s">
        <v>866</v>
      </c>
      <c r="S1458" s="204" t="s">
        <v>343</v>
      </c>
      <c r="T1458" s="205">
        <v>1.0628</v>
      </c>
      <c r="U1458" s="205">
        <v>1.1508</v>
      </c>
    </row>
    <row r="1459" spans="2:21" ht="12.75" customHeight="1" x14ac:dyDescent="0.3">
      <c r="B1459" s="222" t="s">
        <v>869</v>
      </c>
      <c r="C1459" s="222" t="s">
        <v>26</v>
      </c>
      <c r="D1459" s="222" t="s">
        <v>351</v>
      </c>
      <c r="E1459" s="223">
        <v>1</v>
      </c>
      <c r="F1459" s="223">
        <v>1</v>
      </c>
      <c r="G1459" s="224">
        <v>79</v>
      </c>
      <c r="H1459" s="222">
        <v>33</v>
      </c>
      <c r="I1459" s="222">
        <v>4</v>
      </c>
      <c r="J1459" s="222">
        <v>1202</v>
      </c>
      <c r="K1459" s="222" t="s">
        <v>108</v>
      </c>
      <c r="L1459" s="222">
        <v>2</v>
      </c>
      <c r="M1459" s="222" t="s">
        <v>197</v>
      </c>
      <c r="N1459" s="90" t="s">
        <v>197</v>
      </c>
      <c r="O1459" s="222"/>
      <c r="Q1459" s="208" t="str">
        <f t="shared" si="22"/>
        <v>IZAN (L)Domestic Intermodal</v>
      </c>
      <c r="R1459" s="204" t="s">
        <v>869</v>
      </c>
      <c r="S1459" s="204" t="s">
        <v>351</v>
      </c>
      <c r="T1459" s="205">
        <v>2.7850999999999999</v>
      </c>
      <c r="U1459" s="205">
        <v>3.6846000000000001</v>
      </c>
    </row>
    <row r="1460" spans="2:21" ht="12.75" customHeight="1" x14ac:dyDescent="0.3">
      <c r="B1460" s="222" t="s">
        <v>869</v>
      </c>
      <c r="C1460" s="222" t="s">
        <v>26</v>
      </c>
      <c r="D1460" s="222" t="s">
        <v>356</v>
      </c>
      <c r="E1460" s="223">
        <v>1</v>
      </c>
      <c r="F1460" s="223">
        <v>1</v>
      </c>
      <c r="G1460" s="224">
        <v>82.95445859872612</v>
      </c>
      <c r="H1460" s="222">
        <v>27</v>
      </c>
      <c r="I1460" s="222">
        <v>4</v>
      </c>
      <c r="J1460" s="222">
        <v>1202</v>
      </c>
      <c r="K1460" s="222" t="s">
        <v>108</v>
      </c>
      <c r="L1460" s="222">
        <v>2</v>
      </c>
      <c r="M1460" s="222" t="s">
        <v>197</v>
      </c>
      <c r="N1460" s="90" t="s">
        <v>197</v>
      </c>
      <c r="O1460" s="222"/>
      <c r="Q1460" s="208" t="str">
        <f t="shared" si="22"/>
        <v>IZAN (L)Enterprise</v>
      </c>
      <c r="R1460" s="204" t="s">
        <v>869</v>
      </c>
      <c r="S1460" s="204" t="s">
        <v>356</v>
      </c>
      <c r="T1460" s="205">
        <v>2.7044000000000001</v>
      </c>
      <c r="U1460" s="205">
        <v>3.85</v>
      </c>
    </row>
    <row r="1461" spans="2:21" ht="12.75" customHeight="1" x14ac:dyDescent="0.3">
      <c r="B1461" s="222" t="s">
        <v>869</v>
      </c>
      <c r="C1461" s="222" t="s">
        <v>26</v>
      </c>
      <c r="D1461" s="222" t="s">
        <v>367</v>
      </c>
      <c r="E1461" s="223">
        <v>1</v>
      </c>
      <c r="F1461" s="223">
        <v>1</v>
      </c>
      <c r="G1461" s="224">
        <v>78.938564476885645</v>
      </c>
      <c r="H1461" s="222">
        <v>31</v>
      </c>
      <c r="I1461" s="222">
        <v>4</v>
      </c>
      <c r="J1461" s="222">
        <v>1202</v>
      </c>
      <c r="K1461" s="222" t="s">
        <v>108</v>
      </c>
      <c r="L1461" s="222">
        <v>2</v>
      </c>
      <c r="M1461" s="222" t="s">
        <v>197</v>
      </c>
      <c r="N1461" s="90" t="s">
        <v>197</v>
      </c>
      <c r="O1461" s="222"/>
      <c r="Q1461" s="208" t="str">
        <f t="shared" si="22"/>
        <v>IZAN (L)European Automotive</v>
      </c>
      <c r="R1461" s="204" t="s">
        <v>869</v>
      </c>
      <c r="S1461" s="204" t="s">
        <v>367</v>
      </c>
      <c r="T1461" s="205">
        <v>2.8515000000000001</v>
      </c>
      <c r="U1461" s="205">
        <v>3.6221999999999999</v>
      </c>
    </row>
    <row r="1462" spans="2:21" ht="12.75" customHeight="1" x14ac:dyDescent="0.3">
      <c r="B1462" s="222" t="s">
        <v>869</v>
      </c>
      <c r="C1462" s="222" t="s">
        <v>26</v>
      </c>
      <c r="D1462" s="222" t="s">
        <v>372</v>
      </c>
      <c r="E1462" s="223">
        <v>223845</v>
      </c>
      <c r="F1462" s="223">
        <v>17331.469000000001</v>
      </c>
      <c r="G1462" s="224">
        <v>75.289467705507377</v>
      </c>
      <c r="H1462" s="222">
        <v>31</v>
      </c>
      <c r="I1462" s="222">
        <v>4</v>
      </c>
      <c r="J1462" s="222">
        <v>1202</v>
      </c>
      <c r="K1462" s="222" t="s">
        <v>108</v>
      </c>
      <c r="L1462" s="222">
        <v>2</v>
      </c>
      <c r="M1462" s="222" t="s">
        <v>197</v>
      </c>
      <c r="N1462" s="90" t="s">
        <v>197</v>
      </c>
      <c r="O1462" s="222"/>
      <c r="Q1462" s="208" t="str">
        <f t="shared" si="22"/>
        <v>IZAN (L)European Conventional</v>
      </c>
      <c r="R1462" s="204" t="s">
        <v>869</v>
      </c>
      <c r="S1462" s="204" t="s">
        <v>372</v>
      </c>
      <c r="T1462" s="205">
        <v>2.548</v>
      </c>
      <c r="U1462" s="205">
        <v>3.3353999999999999</v>
      </c>
    </row>
    <row r="1463" spans="2:21" ht="12.75" customHeight="1" x14ac:dyDescent="0.3">
      <c r="B1463" s="222" t="s">
        <v>869</v>
      </c>
      <c r="C1463" s="222" t="s">
        <v>26</v>
      </c>
      <c r="D1463" s="222" t="s">
        <v>368</v>
      </c>
      <c r="E1463" s="223">
        <v>1478</v>
      </c>
      <c r="F1463" s="223">
        <v>113.15</v>
      </c>
      <c r="G1463" s="224">
        <v>70.409665685085741</v>
      </c>
      <c r="H1463" s="222">
        <v>38</v>
      </c>
      <c r="I1463" s="222">
        <v>4</v>
      </c>
      <c r="J1463" s="222">
        <v>1202</v>
      </c>
      <c r="K1463" s="222" t="s">
        <v>108</v>
      </c>
      <c r="L1463" s="222">
        <v>2</v>
      </c>
      <c r="M1463" s="222" t="s">
        <v>197</v>
      </c>
      <c r="N1463" s="90" t="s">
        <v>197</v>
      </c>
      <c r="O1463" s="222"/>
      <c r="Q1463" s="208" t="str">
        <f t="shared" si="22"/>
        <v>IZAN (L)European Intermodal</v>
      </c>
      <c r="R1463" s="204" t="s">
        <v>869</v>
      </c>
      <c r="S1463" s="204" t="s">
        <v>368</v>
      </c>
      <c r="T1463" s="205">
        <v>2.6777000000000002</v>
      </c>
      <c r="U1463" s="205">
        <v>3.1545999999999998</v>
      </c>
    </row>
    <row r="1464" spans="2:21" ht="12.75" customHeight="1" x14ac:dyDescent="0.3">
      <c r="B1464" s="222" t="s">
        <v>869</v>
      </c>
      <c r="C1464" s="222" t="s">
        <v>26</v>
      </c>
      <c r="D1464" s="222" t="s">
        <v>348</v>
      </c>
      <c r="E1464" s="223">
        <v>1</v>
      </c>
      <c r="F1464" s="223">
        <v>1</v>
      </c>
      <c r="G1464" s="224">
        <v>82.63636363636364</v>
      </c>
      <c r="H1464" s="222">
        <v>18</v>
      </c>
      <c r="I1464" s="222">
        <v>4</v>
      </c>
      <c r="J1464" s="222">
        <v>1202</v>
      </c>
      <c r="K1464" s="222" t="s">
        <v>108</v>
      </c>
      <c r="L1464" s="222">
        <v>2</v>
      </c>
      <c r="M1464" s="222" t="s">
        <v>197</v>
      </c>
      <c r="N1464" s="90" t="s">
        <v>197</v>
      </c>
      <c r="O1464" s="222"/>
      <c r="Q1464" s="208" t="str">
        <f t="shared" si="22"/>
        <v>IZAN (L)Industrial Minerals</v>
      </c>
      <c r="R1464" s="204" t="s">
        <v>869</v>
      </c>
      <c r="S1464" s="204" t="s">
        <v>348</v>
      </c>
      <c r="T1464" s="205">
        <v>2.4575999999999998</v>
      </c>
      <c r="U1464" s="205">
        <v>3.5766</v>
      </c>
    </row>
    <row r="1465" spans="2:21" ht="12.75" customHeight="1" x14ac:dyDescent="0.3">
      <c r="B1465" s="222" t="s">
        <v>869</v>
      </c>
      <c r="C1465" s="222" t="s">
        <v>26</v>
      </c>
      <c r="D1465" s="222" t="s">
        <v>353</v>
      </c>
      <c r="E1465" s="223">
        <v>1</v>
      </c>
      <c r="F1465" s="223">
        <v>1</v>
      </c>
      <c r="G1465" s="224">
        <v>80.04843353090601</v>
      </c>
      <c r="H1465" s="222">
        <v>25</v>
      </c>
      <c r="I1465" s="222">
        <v>4</v>
      </c>
      <c r="J1465" s="222">
        <v>1202</v>
      </c>
      <c r="K1465" s="222" t="s">
        <v>108</v>
      </c>
      <c r="L1465" s="222">
        <v>2</v>
      </c>
      <c r="M1465" s="222" t="s">
        <v>197</v>
      </c>
      <c r="N1465" s="90" t="s">
        <v>197</v>
      </c>
      <c r="O1465" s="222"/>
      <c r="Q1465" s="208" t="str">
        <f t="shared" si="22"/>
        <v>IZAN (L)Steel</v>
      </c>
      <c r="R1465" s="204" t="s">
        <v>869</v>
      </c>
      <c r="S1465" s="204" t="s">
        <v>353</v>
      </c>
      <c r="T1465" s="205">
        <v>2.4514999999999998</v>
      </c>
      <c r="U1465" s="205">
        <v>3.5484</v>
      </c>
    </row>
    <row r="1466" spans="2:21" ht="12.75" customHeight="1" x14ac:dyDescent="0.3">
      <c r="B1466" s="222" t="s">
        <v>868</v>
      </c>
      <c r="C1466" s="222" t="s">
        <v>1177</v>
      </c>
      <c r="D1466" s="222" t="s">
        <v>351</v>
      </c>
      <c r="E1466" s="223">
        <v>1</v>
      </c>
      <c r="F1466" s="223">
        <v>1</v>
      </c>
      <c r="G1466" s="224">
        <v>27</v>
      </c>
      <c r="H1466" s="222">
        <v>33</v>
      </c>
      <c r="I1466" s="222">
        <v>4</v>
      </c>
      <c r="J1466" s="222">
        <v>1202</v>
      </c>
      <c r="K1466" s="222" t="s">
        <v>107</v>
      </c>
      <c r="L1466" s="222">
        <v>2</v>
      </c>
      <c r="M1466" s="222" t="s">
        <v>197</v>
      </c>
      <c r="N1466" s="90" t="s">
        <v>197</v>
      </c>
      <c r="O1466" s="222"/>
      <c r="Q1466" s="208" t="str">
        <f t="shared" si="22"/>
        <v>IZAN (T)Domestic Intermodal</v>
      </c>
      <c r="R1466" s="204" t="s">
        <v>868</v>
      </c>
      <c r="S1466" s="204" t="s">
        <v>351</v>
      </c>
      <c r="T1466" s="205">
        <v>1.1529</v>
      </c>
      <c r="U1466" s="205">
        <v>1.2593000000000001</v>
      </c>
    </row>
    <row r="1467" spans="2:21" ht="12.75" customHeight="1" x14ac:dyDescent="0.3">
      <c r="B1467" s="222" t="s">
        <v>868</v>
      </c>
      <c r="C1467" s="222" t="s">
        <v>1177</v>
      </c>
      <c r="D1467" s="222" t="s">
        <v>356</v>
      </c>
      <c r="E1467" s="223">
        <v>1</v>
      </c>
      <c r="F1467" s="223">
        <v>1</v>
      </c>
      <c r="G1467" s="224">
        <v>27</v>
      </c>
      <c r="H1467" s="222">
        <v>27</v>
      </c>
      <c r="I1467" s="222">
        <v>4</v>
      </c>
      <c r="J1467" s="222">
        <v>1202</v>
      </c>
      <c r="K1467" s="222" t="s">
        <v>107</v>
      </c>
      <c r="L1467" s="222">
        <v>2</v>
      </c>
      <c r="M1467" s="222" t="s">
        <v>197</v>
      </c>
      <c r="N1467" s="90" t="s">
        <v>197</v>
      </c>
      <c r="O1467" s="222"/>
      <c r="Q1467" s="208" t="str">
        <f t="shared" si="22"/>
        <v>IZAN (T)Enterprise</v>
      </c>
      <c r="R1467" s="204" t="s">
        <v>868</v>
      </c>
      <c r="S1467" s="204" t="s">
        <v>356</v>
      </c>
      <c r="T1467" s="205">
        <v>1.1526000000000001</v>
      </c>
      <c r="U1467" s="205">
        <v>1.1778999999999999</v>
      </c>
    </row>
    <row r="1468" spans="2:21" ht="12.75" customHeight="1" x14ac:dyDescent="0.3">
      <c r="B1468" s="222" t="s">
        <v>868</v>
      </c>
      <c r="C1468" s="222" t="s">
        <v>1177</v>
      </c>
      <c r="D1468" s="222" t="s">
        <v>367</v>
      </c>
      <c r="E1468" s="223">
        <v>1</v>
      </c>
      <c r="F1468" s="223">
        <v>1</v>
      </c>
      <c r="G1468" s="224">
        <v>27</v>
      </c>
      <c r="H1468" s="222">
        <v>31</v>
      </c>
      <c r="I1468" s="222">
        <v>4</v>
      </c>
      <c r="J1468" s="222">
        <v>1202</v>
      </c>
      <c r="K1468" s="222" t="s">
        <v>107</v>
      </c>
      <c r="L1468" s="222">
        <v>2</v>
      </c>
      <c r="M1468" s="222" t="s">
        <v>197</v>
      </c>
      <c r="N1468" s="90" t="s">
        <v>197</v>
      </c>
      <c r="O1468" s="222"/>
      <c r="Q1468" s="208" t="str">
        <f t="shared" si="22"/>
        <v>IZAN (T)European Automotive</v>
      </c>
      <c r="R1468" s="204" t="s">
        <v>868</v>
      </c>
      <c r="S1468" s="204" t="s">
        <v>367</v>
      </c>
      <c r="T1468" s="205">
        <v>1.1445000000000001</v>
      </c>
      <c r="U1468" s="205">
        <v>1.2321</v>
      </c>
    </row>
    <row r="1469" spans="2:21" ht="12.75" customHeight="1" x14ac:dyDescent="0.3">
      <c r="B1469" s="222" t="s">
        <v>868</v>
      </c>
      <c r="C1469" s="222" t="s">
        <v>1177</v>
      </c>
      <c r="D1469" s="222" t="s">
        <v>372</v>
      </c>
      <c r="E1469" s="223">
        <v>173131</v>
      </c>
      <c r="F1469" s="223">
        <v>4674.5370000000003</v>
      </c>
      <c r="G1469" s="224">
        <v>27.021758818339578</v>
      </c>
      <c r="H1469" s="222">
        <v>31</v>
      </c>
      <c r="I1469" s="222">
        <v>4</v>
      </c>
      <c r="J1469" s="222">
        <v>1202</v>
      </c>
      <c r="K1469" s="222" t="s">
        <v>107</v>
      </c>
      <c r="L1469" s="222">
        <v>2</v>
      </c>
      <c r="M1469" s="222" t="s">
        <v>197</v>
      </c>
      <c r="N1469" s="90" t="s">
        <v>197</v>
      </c>
      <c r="O1469" s="222"/>
      <c r="Q1469" s="208" t="str">
        <f t="shared" si="22"/>
        <v>IZAN (T)European Conventional</v>
      </c>
      <c r="R1469" s="204" t="s">
        <v>868</v>
      </c>
      <c r="S1469" s="204" t="s">
        <v>372</v>
      </c>
      <c r="T1469" s="205">
        <v>1.1708000000000001</v>
      </c>
      <c r="U1469" s="205">
        <v>1.2323999999999999</v>
      </c>
    </row>
    <row r="1470" spans="2:21" ht="12.75" customHeight="1" x14ac:dyDescent="0.3">
      <c r="B1470" s="222" t="s">
        <v>868</v>
      </c>
      <c r="C1470" s="222" t="s">
        <v>1177</v>
      </c>
      <c r="D1470" s="222" t="s">
        <v>368</v>
      </c>
      <c r="E1470" s="223">
        <v>2404</v>
      </c>
      <c r="F1470" s="223">
        <v>64.908000000000001</v>
      </c>
      <c r="G1470" s="224">
        <v>27</v>
      </c>
      <c r="H1470" s="222">
        <v>38</v>
      </c>
      <c r="I1470" s="222">
        <v>4</v>
      </c>
      <c r="J1470" s="222">
        <v>1202</v>
      </c>
      <c r="K1470" s="222" t="s">
        <v>107</v>
      </c>
      <c r="L1470" s="222">
        <v>2</v>
      </c>
      <c r="M1470" s="222" t="s">
        <v>197</v>
      </c>
      <c r="N1470" s="90" t="s">
        <v>197</v>
      </c>
      <c r="O1470" s="222"/>
      <c r="Q1470" s="208" t="str">
        <f t="shared" si="22"/>
        <v>IZAN (T)European Intermodal</v>
      </c>
      <c r="R1470" s="204" t="s">
        <v>868</v>
      </c>
      <c r="S1470" s="204" t="s">
        <v>368</v>
      </c>
      <c r="T1470" s="205">
        <v>1.1765000000000001</v>
      </c>
      <c r="U1470" s="205">
        <v>1.3277000000000001</v>
      </c>
    </row>
    <row r="1471" spans="2:21" ht="12.75" customHeight="1" x14ac:dyDescent="0.3">
      <c r="B1471" s="222" t="s">
        <v>868</v>
      </c>
      <c r="C1471" s="222" t="s">
        <v>1177</v>
      </c>
      <c r="D1471" s="222" t="s">
        <v>343</v>
      </c>
      <c r="E1471" s="223">
        <v>1</v>
      </c>
      <c r="F1471" s="223">
        <v>1</v>
      </c>
      <c r="G1471" s="224">
        <v>27</v>
      </c>
      <c r="H1471" s="222">
        <v>25</v>
      </c>
      <c r="I1471" s="222">
        <v>4</v>
      </c>
      <c r="J1471" s="222">
        <v>1202</v>
      </c>
      <c r="K1471" s="222" t="s">
        <v>107</v>
      </c>
      <c r="L1471" s="222">
        <v>2</v>
      </c>
      <c r="M1471" s="222" t="s">
        <v>197</v>
      </c>
      <c r="N1471" s="90" t="s">
        <v>197</v>
      </c>
      <c r="O1471" s="222"/>
      <c r="Q1471" s="208" t="str">
        <f t="shared" si="22"/>
        <v>IZAN (T)Other</v>
      </c>
      <c r="R1471" s="204" t="s">
        <v>868</v>
      </c>
      <c r="S1471" s="204" t="s">
        <v>343</v>
      </c>
      <c r="T1471" s="205">
        <v>1.0628</v>
      </c>
      <c r="U1471" s="205">
        <v>1.1508</v>
      </c>
    </row>
    <row r="1472" spans="2:21" ht="12.75" customHeight="1" x14ac:dyDescent="0.3">
      <c r="B1472" s="222" t="s">
        <v>868</v>
      </c>
      <c r="C1472" s="222" t="s">
        <v>1177</v>
      </c>
      <c r="D1472" s="222" t="s">
        <v>370</v>
      </c>
      <c r="E1472" s="223">
        <v>1</v>
      </c>
      <c r="F1472" s="223">
        <v>1</v>
      </c>
      <c r="G1472" s="224">
        <v>27</v>
      </c>
      <c r="H1472" s="222">
        <v>78</v>
      </c>
      <c r="I1472" s="222">
        <v>4</v>
      </c>
      <c r="J1472" s="222">
        <v>1202</v>
      </c>
      <c r="K1472" s="222" t="s">
        <v>107</v>
      </c>
      <c r="L1472" s="222">
        <v>2</v>
      </c>
      <c r="M1472" s="222" t="s">
        <v>197</v>
      </c>
      <c r="N1472" s="90" t="s">
        <v>197</v>
      </c>
      <c r="O1472" s="222"/>
      <c r="Q1472" s="208" t="str">
        <f t="shared" si="22"/>
        <v>IZAN (T)Royal Mail</v>
      </c>
      <c r="R1472" s="204" t="s">
        <v>868</v>
      </c>
      <c r="S1472" s="204" t="s">
        <v>370</v>
      </c>
      <c r="T1472" s="205">
        <v>1.5285</v>
      </c>
      <c r="U1472" s="205">
        <v>1.8859999999999999</v>
      </c>
    </row>
    <row r="1473" spans="2:21" ht="12.75" customHeight="1" x14ac:dyDescent="0.3">
      <c r="B1473" s="222" t="s">
        <v>871</v>
      </c>
      <c r="C1473" s="222" t="s">
        <v>26</v>
      </c>
      <c r="D1473" s="222" t="s">
        <v>356</v>
      </c>
      <c r="E1473" s="223">
        <v>1</v>
      </c>
      <c r="F1473" s="223">
        <v>1</v>
      </c>
      <c r="G1473" s="224">
        <v>83.793431397413144</v>
      </c>
      <c r="H1473" s="222">
        <v>27</v>
      </c>
      <c r="I1473" s="222">
        <v>4</v>
      </c>
      <c r="J1473" s="222">
        <v>1344</v>
      </c>
      <c r="K1473" s="222" t="s">
        <v>103</v>
      </c>
      <c r="L1473" s="222">
        <v>5</v>
      </c>
      <c r="M1473" s="222" t="s">
        <v>197</v>
      </c>
      <c r="N1473" s="90" t="s">
        <v>197</v>
      </c>
      <c r="O1473" s="222"/>
      <c r="Q1473" s="208" t="str">
        <f t="shared" si="22"/>
        <v>JAAK (L)Enterprise</v>
      </c>
      <c r="R1473" s="204" t="s">
        <v>871</v>
      </c>
      <c r="S1473" s="204" t="s">
        <v>356</v>
      </c>
      <c r="T1473" s="205">
        <v>2.9424999999999999</v>
      </c>
      <c r="U1473" s="205">
        <v>3.5333000000000001</v>
      </c>
    </row>
    <row r="1474" spans="2:21" ht="12.75" customHeight="1" x14ac:dyDescent="0.3">
      <c r="B1474" s="222" t="s">
        <v>871</v>
      </c>
      <c r="C1474" s="222" t="s">
        <v>26</v>
      </c>
      <c r="D1474" s="222" t="s">
        <v>343</v>
      </c>
      <c r="E1474" s="223">
        <v>1</v>
      </c>
      <c r="F1474" s="223">
        <v>1</v>
      </c>
      <c r="G1474" s="224">
        <v>84</v>
      </c>
      <c r="H1474" s="222">
        <v>25</v>
      </c>
      <c r="I1474" s="222">
        <v>4</v>
      </c>
      <c r="J1474" s="222">
        <v>1344</v>
      </c>
      <c r="K1474" s="222" t="s">
        <v>103</v>
      </c>
      <c r="L1474" s="222">
        <v>5</v>
      </c>
      <c r="M1474" s="222" t="s">
        <v>197</v>
      </c>
      <c r="N1474" s="90" t="s">
        <v>197</v>
      </c>
      <c r="O1474" s="222"/>
      <c r="Q1474" s="208" t="str">
        <f t="shared" si="22"/>
        <v>JAAK (L)Other</v>
      </c>
      <c r="R1474" s="204" t="s">
        <v>871</v>
      </c>
      <c r="S1474" s="204" t="s">
        <v>343</v>
      </c>
      <c r="T1474" s="205">
        <v>2.7822</v>
      </c>
      <c r="U1474" s="205">
        <v>3.4889999999999999</v>
      </c>
    </row>
    <row r="1475" spans="2:21" ht="12.75" customHeight="1" x14ac:dyDescent="0.3">
      <c r="B1475" s="222" t="s">
        <v>870</v>
      </c>
      <c r="C1475" s="222" t="s">
        <v>1177</v>
      </c>
      <c r="D1475" s="222" t="s">
        <v>356</v>
      </c>
      <c r="E1475" s="223">
        <v>1</v>
      </c>
      <c r="F1475" s="223">
        <v>1</v>
      </c>
      <c r="G1475" s="224">
        <v>21</v>
      </c>
      <c r="H1475" s="222">
        <v>27</v>
      </c>
      <c r="I1475" s="222">
        <v>4</v>
      </c>
      <c r="J1475" s="222">
        <v>1344</v>
      </c>
      <c r="K1475" s="222" t="s">
        <v>104</v>
      </c>
      <c r="L1475" s="222">
        <v>5</v>
      </c>
      <c r="M1475" s="222" t="s">
        <v>197</v>
      </c>
      <c r="N1475" s="90" t="s">
        <v>197</v>
      </c>
      <c r="O1475" s="222"/>
      <c r="Q1475" s="208" t="str">
        <f t="shared" si="22"/>
        <v>JAAK (T)Enterprise</v>
      </c>
      <c r="R1475" s="204" t="s">
        <v>870</v>
      </c>
      <c r="S1475" s="204" t="s">
        <v>356</v>
      </c>
      <c r="T1475" s="205">
        <v>1.3906000000000001</v>
      </c>
      <c r="U1475" s="205">
        <v>1.143</v>
      </c>
    </row>
    <row r="1476" spans="2:21" ht="12.75" customHeight="1" x14ac:dyDescent="0.3">
      <c r="B1476" s="222" t="s">
        <v>873</v>
      </c>
      <c r="C1476" s="222" t="s">
        <v>26</v>
      </c>
      <c r="D1476" s="222" t="s">
        <v>348</v>
      </c>
      <c r="E1476" s="223">
        <v>175553</v>
      </c>
      <c r="F1476" s="223">
        <v>17636.562000000002</v>
      </c>
      <c r="G1476" s="224">
        <v>100.5698114910484</v>
      </c>
      <c r="H1476" s="222">
        <v>18</v>
      </c>
      <c r="I1476" s="222">
        <v>4</v>
      </c>
      <c r="J1476" s="222">
        <v>2062</v>
      </c>
      <c r="K1476" s="222" t="s">
        <v>105</v>
      </c>
      <c r="L1476" s="222">
        <v>4</v>
      </c>
      <c r="M1476" s="222" t="s">
        <v>197</v>
      </c>
      <c r="N1476" s="90" t="s">
        <v>197</v>
      </c>
      <c r="O1476" s="222"/>
      <c r="Q1476" s="208" t="str">
        <f t="shared" si="22"/>
        <v>JEAI (L)Industrial Minerals</v>
      </c>
      <c r="R1476" s="204" t="s">
        <v>873</v>
      </c>
      <c r="S1476" s="204" t="s">
        <v>348</v>
      </c>
      <c r="T1476" s="205">
        <v>3.7166999999999999</v>
      </c>
      <c r="U1476" s="205">
        <v>5.9305000000000003</v>
      </c>
    </row>
    <row r="1477" spans="2:21" ht="12.75" customHeight="1" x14ac:dyDescent="0.3">
      <c r="B1477" s="222" t="s">
        <v>872</v>
      </c>
      <c r="C1477" s="222" t="s">
        <v>1177</v>
      </c>
      <c r="D1477" s="222" t="s">
        <v>348</v>
      </c>
      <c r="E1477" s="223">
        <v>167753</v>
      </c>
      <c r="F1477" s="223">
        <v>4193.8249999999998</v>
      </c>
      <c r="G1477" s="224">
        <v>25</v>
      </c>
      <c r="H1477" s="222">
        <v>18</v>
      </c>
      <c r="I1477" s="222">
        <v>4</v>
      </c>
      <c r="J1477" s="222">
        <v>2062</v>
      </c>
      <c r="K1477" s="222" t="s">
        <v>106</v>
      </c>
      <c r="L1477" s="222">
        <v>4</v>
      </c>
      <c r="M1477" s="222" t="s">
        <v>197</v>
      </c>
      <c r="N1477" s="90" t="s">
        <v>197</v>
      </c>
      <c r="O1477" s="222"/>
      <c r="Q1477" s="208" t="str">
        <f t="shared" ref="Q1477:Q1540" si="23">R1477&amp;S1477</f>
        <v>JEAI (T)Industrial Minerals</v>
      </c>
      <c r="R1477" s="204" t="s">
        <v>872</v>
      </c>
      <c r="S1477" s="204" t="s">
        <v>348</v>
      </c>
      <c r="T1477" s="205">
        <v>1.2383999999999999</v>
      </c>
      <c r="U1477" s="205">
        <v>1.2494000000000001</v>
      </c>
    </row>
    <row r="1478" spans="2:21" ht="12.75" customHeight="1" x14ac:dyDescent="0.3">
      <c r="B1478" s="222" t="s">
        <v>875</v>
      </c>
      <c r="C1478" s="222" t="s">
        <v>26</v>
      </c>
      <c r="D1478" s="222" t="s">
        <v>348</v>
      </c>
      <c r="E1478" s="223">
        <v>52068</v>
      </c>
      <c r="F1478" s="223">
        <v>5233.0140000000001</v>
      </c>
      <c r="G1478" s="224">
        <v>100.60282959282496</v>
      </c>
      <c r="H1478" s="222">
        <v>18</v>
      </c>
      <c r="I1478" s="222">
        <v>4</v>
      </c>
      <c r="J1478" s="222">
        <v>2062</v>
      </c>
      <c r="K1478" s="222" t="s">
        <v>105</v>
      </c>
      <c r="L1478" s="222">
        <v>4</v>
      </c>
      <c r="M1478" s="222" t="s">
        <v>197</v>
      </c>
      <c r="N1478" s="90" t="s">
        <v>197</v>
      </c>
      <c r="O1478" s="222"/>
      <c r="Q1478" s="208" t="str">
        <f t="shared" si="23"/>
        <v>JEAO (L)Industrial Minerals</v>
      </c>
      <c r="R1478" s="204" t="s">
        <v>875</v>
      </c>
      <c r="S1478" s="204" t="s">
        <v>348</v>
      </c>
      <c r="T1478" s="205">
        <v>3.7181999999999999</v>
      </c>
      <c r="U1478" s="205">
        <v>5.9343000000000004</v>
      </c>
    </row>
    <row r="1479" spans="2:21" ht="12.75" customHeight="1" x14ac:dyDescent="0.3">
      <c r="B1479" s="222" t="s">
        <v>874</v>
      </c>
      <c r="C1479" s="222" t="s">
        <v>1177</v>
      </c>
      <c r="D1479" s="222" t="s">
        <v>348</v>
      </c>
      <c r="E1479" s="223">
        <v>47622</v>
      </c>
      <c r="F1479" s="223">
        <v>1238.172</v>
      </c>
      <c r="G1479" s="224">
        <v>26</v>
      </c>
      <c r="H1479" s="222">
        <v>18</v>
      </c>
      <c r="I1479" s="222">
        <v>4</v>
      </c>
      <c r="J1479" s="222">
        <v>2062</v>
      </c>
      <c r="K1479" s="222" t="s">
        <v>106</v>
      </c>
      <c r="L1479" s="222">
        <v>4</v>
      </c>
      <c r="M1479" s="222" t="s">
        <v>197</v>
      </c>
      <c r="N1479" s="90" t="s">
        <v>197</v>
      </c>
      <c r="O1479" s="222"/>
      <c r="Q1479" s="208" t="str">
        <f t="shared" si="23"/>
        <v>JEAO (T)Industrial Minerals</v>
      </c>
      <c r="R1479" s="204" t="s">
        <v>874</v>
      </c>
      <c r="S1479" s="204" t="s">
        <v>348</v>
      </c>
      <c r="T1479" s="205">
        <v>1.2354000000000001</v>
      </c>
      <c r="U1479" s="205">
        <v>1.2518</v>
      </c>
    </row>
    <row r="1480" spans="2:21" ht="12.75" customHeight="1" x14ac:dyDescent="0.3">
      <c r="B1480" s="222" t="s">
        <v>877</v>
      </c>
      <c r="C1480" s="222" t="s">
        <v>26</v>
      </c>
      <c r="D1480" s="222" t="s">
        <v>345</v>
      </c>
      <c r="E1480" s="223">
        <v>18214</v>
      </c>
      <c r="F1480" s="223">
        <v>1786.307</v>
      </c>
      <c r="G1480" s="224">
        <v>98.286126048612601</v>
      </c>
      <c r="H1480" s="222">
        <v>29</v>
      </c>
      <c r="I1480" s="222">
        <v>4</v>
      </c>
      <c r="J1480" s="222">
        <v>1280</v>
      </c>
      <c r="K1480" s="222" t="s">
        <v>110</v>
      </c>
      <c r="L1480" s="222">
        <v>6</v>
      </c>
      <c r="M1480" s="222" t="s">
        <v>197</v>
      </c>
      <c r="N1480" s="90" t="s">
        <v>197</v>
      </c>
      <c r="O1480" s="222"/>
      <c r="Q1480" s="208" t="str">
        <f t="shared" si="23"/>
        <v>JFAB (L)Construction Materials</v>
      </c>
      <c r="R1480" s="204" t="s">
        <v>877</v>
      </c>
      <c r="S1480" s="204" t="s">
        <v>345</v>
      </c>
      <c r="T1480" s="205">
        <v>2.9329999999999998</v>
      </c>
      <c r="U1480" s="205">
        <v>4.9034000000000004</v>
      </c>
    </row>
    <row r="1481" spans="2:21" ht="12.75" customHeight="1" x14ac:dyDescent="0.3">
      <c r="B1481" s="222" t="s">
        <v>876</v>
      </c>
      <c r="C1481" s="222" t="s">
        <v>1177</v>
      </c>
      <c r="D1481" s="222" t="s">
        <v>345</v>
      </c>
      <c r="E1481" s="223">
        <v>19790</v>
      </c>
      <c r="F1481" s="223">
        <v>435.38</v>
      </c>
      <c r="G1481" s="224">
        <v>22</v>
      </c>
      <c r="H1481" s="222">
        <v>29</v>
      </c>
      <c r="I1481" s="222">
        <v>4</v>
      </c>
      <c r="J1481" s="222">
        <v>1280</v>
      </c>
      <c r="K1481" s="222" t="s">
        <v>109</v>
      </c>
      <c r="L1481" s="222">
        <v>6</v>
      </c>
      <c r="M1481" s="222" t="s">
        <v>197</v>
      </c>
      <c r="N1481" s="90" t="s">
        <v>197</v>
      </c>
      <c r="O1481" s="222"/>
      <c r="Q1481" s="208" t="str">
        <f t="shared" si="23"/>
        <v>JFAB (T)Construction Materials</v>
      </c>
      <c r="R1481" s="204" t="s">
        <v>876</v>
      </c>
      <c r="S1481" s="204" t="s">
        <v>345</v>
      </c>
      <c r="T1481" s="205">
        <v>1.0168999999999999</v>
      </c>
      <c r="U1481" s="205">
        <v>1.0727</v>
      </c>
    </row>
    <row r="1482" spans="2:21" ht="12.75" customHeight="1" x14ac:dyDescent="0.3">
      <c r="B1482" s="222" t="s">
        <v>879</v>
      </c>
      <c r="C1482" s="222" t="s">
        <v>26</v>
      </c>
      <c r="D1482" s="222" t="s">
        <v>347</v>
      </c>
      <c r="E1482" s="223">
        <v>912</v>
      </c>
      <c r="F1482" s="223">
        <v>82.08</v>
      </c>
      <c r="G1482" s="224">
        <v>87.38882709183045</v>
      </c>
      <c r="H1482" s="222">
        <v>24</v>
      </c>
      <c r="I1482" s="222">
        <v>4</v>
      </c>
      <c r="J1482" s="222">
        <v>1344</v>
      </c>
      <c r="K1482" s="222" t="s">
        <v>103</v>
      </c>
      <c r="L1482" s="222">
        <v>5</v>
      </c>
      <c r="M1482" s="222" t="s">
        <v>197</v>
      </c>
      <c r="N1482" s="90" t="s">
        <v>197</v>
      </c>
      <c r="O1482" s="222"/>
      <c r="Q1482" s="208" t="str">
        <f t="shared" si="23"/>
        <v>JGAK (L)Coal ESI</v>
      </c>
      <c r="R1482" s="204" t="s">
        <v>879</v>
      </c>
      <c r="S1482" s="204" t="s">
        <v>347</v>
      </c>
      <c r="T1482" s="205">
        <v>2.3306</v>
      </c>
      <c r="U1482" s="205">
        <v>3.7437</v>
      </c>
    </row>
    <row r="1483" spans="2:21" ht="12.75" customHeight="1" x14ac:dyDescent="0.3">
      <c r="B1483" s="222" t="s">
        <v>879</v>
      </c>
      <c r="C1483" s="222" t="s">
        <v>26</v>
      </c>
      <c r="D1483" s="222" t="s">
        <v>345</v>
      </c>
      <c r="E1483" s="223">
        <v>2612736</v>
      </c>
      <c r="F1483" s="223">
        <v>230346.28150000001</v>
      </c>
      <c r="G1483" s="224">
        <v>87.453406040550561</v>
      </c>
      <c r="H1483" s="222">
        <v>29</v>
      </c>
      <c r="I1483" s="222">
        <v>4</v>
      </c>
      <c r="J1483" s="222">
        <v>1344</v>
      </c>
      <c r="K1483" s="222" t="s">
        <v>103</v>
      </c>
      <c r="L1483" s="222">
        <v>5</v>
      </c>
      <c r="M1483" s="222" t="s">
        <v>197</v>
      </c>
      <c r="N1483" s="90" t="s">
        <v>197</v>
      </c>
      <c r="O1483" s="222"/>
      <c r="Q1483" s="208" t="str">
        <f t="shared" si="23"/>
        <v>JGAK (L)Construction Materials</v>
      </c>
      <c r="R1483" s="204" t="s">
        <v>879</v>
      </c>
      <c r="S1483" s="204" t="s">
        <v>345</v>
      </c>
      <c r="T1483" s="205">
        <v>2.4594999999999998</v>
      </c>
      <c r="U1483" s="205">
        <v>3.9201999999999999</v>
      </c>
    </row>
    <row r="1484" spans="2:21" ht="12.75" customHeight="1" x14ac:dyDescent="0.3">
      <c r="B1484" s="222" t="s">
        <v>879</v>
      </c>
      <c r="C1484" s="222" t="s">
        <v>26</v>
      </c>
      <c r="D1484" s="222" t="s">
        <v>371</v>
      </c>
      <c r="E1484" s="223">
        <v>1</v>
      </c>
      <c r="F1484" s="223">
        <v>1</v>
      </c>
      <c r="G1484" s="224">
        <v>82.769146764161249</v>
      </c>
      <c r="H1484" s="222">
        <v>24</v>
      </c>
      <c r="I1484" s="222">
        <v>4</v>
      </c>
      <c r="J1484" s="222">
        <v>1344</v>
      </c>
      <c r="K1484" s="222" t="s">
        <v>103</v>
      </c>
      <c r="L1484" s="222">
        <v>5</v>
      </c>
      <c r="M1484" s="222" t="s">
        <v>197</v>
      </c>
      <c r="N1484" s="90" t="s">
        <v>197</v>
      </c>
      <c r="O1484" s="222"/>
      <c r="Q1484" s="208" t="str">
        <f t="shared" si="23"/>
        <v>JGAK (L)Domestic Waste</v>
      </c>
      <c r="R1484" s="204" t="s">
        <v>879</v>
      </c>
      <c r="S1484" s="204" t="s">
        <v>371</v>
      </c>
      <c r="T1484" s="205">
        <v>2.4121999999999999</v>
      </c>
      <c r="U1484" s="205">
        <v>3.3620000000000001</v>
      </c>
    </row>
    <row r="1485" spans="2:21" ht="12.75" customHeight="1" x14ac:dyDescent="0.3">
      <c r="B1485" s="222" t="s">
        <v>879</v>
      </c>
      <c r="C1485" s="222" t="s">
        <v>26</v>
      </c>
      <c r="D1485" s="222" t="s">
        <v>356</v>
      </c>
      <c r="E1485" s="223">
        <v>390</v>
      </c>
      <c r="F1485" s="223">
        <v>20.611000000000001</v>
      </c>
      <c r="G1485" s="224">
        <v>61.870051234280396</v>
      </c>
      <c r="H1485" s="222">
        <v>27</v>
      </c>
      <c r="I1485" s="222">
        <v>4</v>
      </c>
      <c r="J1485" s="222">
        <v>1344</v>
      </c>
      <c r="K1485" s="222" t="s">
        <v>103</v>
      </c>
      <c r="L1485" s="222">
        <v>5</v>
      </c>
      <c r="M1485" s="222" t="s">
        <v>197</v>
      </c>
      <c r="N1485" s="90" t="s">
        <v>197</v>
      </c>
      <c r="O1485" s="222"/>
      <c r="Q1485" s="208" t="str">
        <f t="shared" si="23"/>
        <v>JGAK (L)Enterprise</v>
      </c>
      <c r="R1485" s="204" t="s">
        <v>879</v>
      </c>
      <c r="S1485" s="204" t="s">
        <v>356</v>
      </c>
      <c r="T1485" s="205">
        <v>2.0236999999999998</v>
      </c>
      <c r="U1485" s="205">
        <v>2.1858</v>
      </c>
    </row>
    <row r="1486" spans="2:21" ht="12.75" customHeight="1" x14ac:dyDescent="0.3">
      <c r="B1486" s="222" t="s">
        <v>879</v>
      </c>
      <c r="C1486" s="222" t="s">
        <v>26</v>
      </c>
      <c r="D1486" s="222" t="s">
        <v>348</v>
      </c>
      <c r="E1486" s="223">
        <v>1</v>
      </c>
      <c r="F1486" s="223">
        <v>1</v>
      </c>
      <c r="G1486" s="224">
        <v>87.552516310131551</v>
      </c>
      <c r="H1486" s="222">
        <v>18</v>
      </c>
      <c r="I1486" s="222">
        <v>4</v>
      </c>
      <c r="J1486" s="222">
        <v>1344</v>
      </c>
      <c r="K1486" s="222" t="s">
        <v>103</v>
      </c>
      <c r="L1486" s="222">
        <v>5</v>
      </c>
      <c r="M1486" s="222" t="s">
        <v>197</v>
      </c>
      <c r="N1486" s="90" t="s">
        <v>197</v>
      </c>
      <c r="O1486" s="222"/>
      <c r="Q1486" s="208" t="str">
        <f t="shared" si="23"/>
        <v>JGAK (L)Industrial Minerals</v>
      </c>
      <c r="R1486" s="204" t="s">
        <v>879</v>
      </c>
      <c r="S1486" s="204" t="s">
        <v>348</v>
      </c>
      <c r="T1486" s="205">
        <v>2.3603000000000001</v>
      </c>
      <c r="U1486" s="205">
        <v>3.5731999999999999</v>
      </c>
    </row>
    <row r="1487" spans="2:21" ht="12.75" customHeight="1" x14ac:dyDescent="0.3">
      <c r="B1487" s="222" t="s">
        <v>879</v>
      </c>
      <c r="C1487" s="222" t="s">
        <v>26</v>
      </c>
      <c r="D1487" s="222" t="s">
        <v>343</v>
      </c>
      <c r="E1487" s="223">
        <v>597</v>
      </c>
      <c r="F1487" s="223">
        <v>51.541000000000004</v>
      </c>
      <c r="G1487" s="224">
        <v>50.323076923076918</v>
      </c>
      <c r="H1487" s="222">
        <v>25</v>
      </c>
      <c r="I1487" s="222">
        <v>4</v>
      </c>
      <c r="J1487" s="222">
        <v>1344</v>
      </c>
      <c r="K1487" s="222" t="s">
        <v>103</v>
      </c>
      <c r="L1487" s="222">
        <v>5</v>
      </c>
      <c r="M1487" s="222" t="s">
        <v>197</v>
      </c>
      <c r="N1487" s="90" t="s">
        <v>197</v>
      </c>
      <c r="O1487" s="222"/>
      <c r="Q1487" s="208" t="str">
        <f t="shared" si="23"/>
        <v>JGAK (L)Other</v>
      </c>
      <c r="R1487" s="204" t="s">
        <v>879</v>
      </c>
      <c r="S1487" s="204" t="s">
        <v>343</v>
      </c>
      <c r="T1487" s="205">
        <v>1.7491000000000001</v>
      </c>
      <c r="U1487" s="205">
        <v>1.7442</v>
      </c>
    </row>
    <row r="1488" spans="2:21" ht="12.75" customHeight="1" x14ac:dyDescent="0.3">
      <c r="B1488" s="222" t="s">
        <v>879</v>
      </c>
      <c r="C1488" s="222" t="s">
        <v>26</v>
      </c>
      <c r="D1488" s="222" t="s">
        <v>353</v>
      </c>
      <c r="E1488" s="223">
        <v>1</v>
      </c>
      <c r="F1488" s="223">
        <v>1</v>
      </c>
      <c r="G1488" s="224">
        <v>89.99636363636364</v>
      </c>
      <c r="H1488" s="222">
        <v>25</v>
      </c>
      <c r="I1488" s="222">
        <v>4</v>
      </c>
      <c r="J1488" s="222">
        <v>1344</v>
      </c>
      <c r="K1488" s="222" t="s">
        <v>103</v>
      </c>
      <c r="L1488" s="222">
        <v>5</v>
      </c>
      <c r="M1488" s="222" t="s">
        <v>197</v>
      </c>
      <c r="N1488" s="90" t="s">
        <v>197</v>
      </c>
      <c r="O1488" s="222"/>
      <c r="Q1488" s="208" t="str">
        <f t="shared" si="23"/>
        <v>JGAK (L)Steel</v>
      </c>
      <c r="R1488" s="204" t="s">
        <v>879</v>
      </c>
      <c r="S1488" s="204" t="s">
        <v>353</v>
      </c>
      <c r="T1488" s="205">
        <v>2.4958</v>
      </c>
      <c r="U1488" s="205">
        <v>4.0164999999999997</v>
      </c>
    </row>
    <row r="1489" spans="2:21" ht="12.75" customHeight="1" x14ac:dyDescent="0.3">
      <c r="B1489" s="222" t="s">
        <v>878</v>
      </c>
      <c r="C1489" s="222" t="s">
        <v>1177</v>
      </c>
      <c r="D1489" s="222" t="s">
        <v>347</v>
      </c>
      <c r="E1489" s="223">
        <v>1</v>
      </c>
      <c r="F1489" s="223">
        <v>1</v>
      </c>
      <c r="G1489" s="224">
        <v>22.546056754095428</v>
      </c>
      <c r="H1489" s="222">
        <v>24</v>
      </c>
      <c r="I1489" s="222">
        <v>4</v>
      </c>
      <c r="J1489" s="222">
        <v>1344</v>
      </c>
      <c r="K1489" s="222" t="s">
        <v>104</v>
      </c>
      <c r="L1489" s="222">
        <v>5</v>
      </c>
      <c r="M1489" s="222" t="s">
        <v>197</v>
      </c>
      <c r="N1489" s="90" t="s">
        <v>197</v>
      </c>
      <c r="O1489" s="222"/>
      <c r="Q1489" s="208" t="str">
        <f t="shared" si="23"/>
        <v>JGAK (T)Coal ESI</v>
      </c>
      <c r="R1489" s="204" t="s">
        <v>878</v>
      </c>
      <c r="S1489" s="204" t="s">
        <v>347</v>
      </c>
      <c r="T1489" s="205">
        <v>1.0381</v>
      </c>
      <c r="U1489" s="205">
        <v>1.0902000000000001</v>
      </c>
    </row>
    <row r="1490" spans="2:21" ht="12.75" customHeight="1" x14ac:dyDescent="0.3">
      <c r="B1490" s="222" t="s">
        <v>878</v>
      </c>
      <c r="C1490" s="222" t="s">
        <v>1177</v>
      </c>
      <c r="D1490" s="222" t="s">
        <v>345</v>
      </c>
      <c r="E1490" s="223">
        <v>2745952</v>
      </c>
      <c r="F1490" s="223">
        <v>62025.428</v>
      </c>
      <c r="G1490" s="224">
        <v>22.58455942002638</v>
      </c>
      <c r="H1490" s="222">
        <v>29</v>
      </c>
      <c r="I1490" s="222">
        <v>4</v>
      </c>
      <c r="J1490" s="222">
        <v>1344</v>
      </c>
      <c r="K1490" s="222" t="s">
        <v>104</v>
      </c>
      <c r="L1490" s="222">
        <v>5</v>
      </c>
      <c r="M1490" s="222" t="s">
        <v>197</v>
      </c>
      <c r="N1490" s="90" t="s">
        <v>197</v>
      </c>
      <c r="O1490" s="222"/>
      <c r="Q1490" s="208" t="str">
        <f t="shared" si="23"/>
        <v>JGAK (T)Construction Materials</v>
      </c>
      <c r="R1490" s="204" t="s">
        <v>878</v>
      </c>
      <c r="S1490" s="204" t="s">
        <v>345</v>
      </c>
      <c r="T1490" s="205">
        <v>1.0620000000000001</v>
      </c>
      <c r="U1490" s="205">
        <v>1.1757</v>
      </c>
    </row>
    <row r="1491" spans="2:21" ht="12.75" customHeight="1" x14ac:dyDescent="0.3">
      <c r="B1491" s="222" t="s">
        <v>878</v>
      </c>
      <c r="C1491" s="222" t="s">
        <v>1177</v>
      </c>
      <c r="D1491" s="222" t="s">
        <v>371</v>
      </c>
      <c r="E1491" s="223">
        <v>57</v>
      </c>
      <c r="F1491" s="223">
        <v>1.266</v>
      </c>
      <c r="G1491" s="224">
        <v>22.235270005346642</v>
      </c>
      <c r="H1491" s="222">
        <v>24</v>
      </c>
      <c r="I1491" s="222">
        <v>4</v>
      </c>
      <c r="J1491" s="222">
        <v>1344</v>
      </c>
      <c r="K1491" s="222" t="s">
        <v>104</v>
      </c>
      <c r="L1491" s="222">
        <v>5</v>
      </c>
      <c r="M1491" s="222" t="s">
        <v>197</v>
      </c>
      <c r="N1491" s="90" t="s">
        <v>197</v>
      </c>
      <c r="O1491" s="222"/>
      <c r="Q1491" s="208" t="str">
        <f t="shared" si="23"/>
        <v>JGAK (T)Domestic Waste</v>
      </c>
      <c r="R1491" s="204" t="s">
        <v>878</v>
      </c>
      <c r="S1491" s="204" t="s">
        <v>371</v>
      </c>
      <c r="T1491" s="205">
        <v>1.0944</v>
      </c>
      <c r="U1491" s="205">
        <v>1.0894999999999999</v>
      </c>
    </row>
    <row r="1492" spans="2:21" ht="12.75" customHeight="1" x14ac:dyDescent="0.3">
      <c r="B1492" s="222" t="s">
        <v>878</v>
      </c>
      <c r="C1492" s="222" t="s">
        <v>1177</v>
      </c>
      <c r="D1492" s="222" t="s">
        <v>356</v>
      </c>
      <c r="E1492" s="223">
        <v>14135</v>
      </c>
      <c r="F1492" s="223">
        <v>312.91800000000001</v>
      </c>
      <c r="G1492" s="224">
        <v>22.335450346420327</v>
      </c>
      <c r="H1492" s="222">
        <v>27</v>
      </c>
      <c r="I1492" s="222">
        <v>4</v>
      </c>
      <c r="J1492" s="222">
        <v>1344</v>
      </c>
      <c r="K1492" s="222" t="s">
        <v>104</v>
      </c>
      <c r="L1492" s="222">
        <v>5</v>
      </c>
      <c r="M1492" s="222" t="s">
        <v>197</v>
      </c>
      <c r="N1492" s="90" t="s">
        <v>197</v>
      </c>
      <c r="O1492" s="222"/>
      <c r="Q1492" s="208" t="str">
        <f t="shared" si="23"/>
        <v>JGAK (T)Enterprise</v>
      </c>
      <c r="R1492" s="204" t="s">
        <v>878</v>
      </c>
      <c r="S1492" s="204" t="s">
        <v>356</v>
      </c>
      <c r="T1492" s="205">
        <v>1.1120000000000001</v>
      </c>
      <c r="U1492" s="205">
        <v>1.1414</v>
      </c>
    </row>
    <row r="1493" spans="2:21" ht="12.75" customHeight="1" x14ac:dyDescent="0.3">
      <c r="B1493" s="222" t="s">
        <v>878</v>
      </c>
      <c r="C1493" s="222" t="s">
        <v>1177</v>
      </c>
      <c r="D1493" s="222" t="s">
        <v>348</v>
      </c>
      <c r="E1493" s="223">
        <v>78</v>
      </c>
      <c r="F1493" s="223">
        <v>1.7160000000000002</v>
      </c>
      <c r="G1493" s="224">
        <v>22.191128833162516</v>
      </c>
      <c r="H1493" s="222">
        <v>18</v>
      </c>
      <c r="I1493" s="222">
        <v>4</v>
      </c>
      <c r="J1493" s="222">
        <v>1344</v>
      </c>
      <c r="K1493" s="222" t="s">
        <v>104</v>
      </c>
      <c r="L1493" s="222">
        <v>5</v>
      </c>
      <c r="M1493" s="222" t="s">
        <v>197</v>
      </c>
      <c r="N1493" s="90" t="s">
        <v>197</v>
      </c>
      <c r="O1493" s="222"/>
      <c r="Q1493" s="208" t="str">
        <f t="shared" si="23"/>
        <v>JGAK (T)Industrial Minerals</v>
      </c>
      <c r="R1493" s="204" t="s">
        <v>878</v>
      </c>
      <c r="S1493" s="204" t="s">
        <v>348</v>
      </c>
      <c r="T1493" s="205">
        <v>1.0029999999999999</v>
      </c>
      <c r="U1493" s="205">
        <v>0.98570000000000002</v>
      </c>
    </row>
    <row r="1494" spans="2:21" ht="12.75" customHeight="1" x14ac:dyDescent="0.3">
      <c r="B1494" s="222" t="s">
        <v>878</v>
      </c>
      <c r="C1494" s="222" t="s">
        <v>1177</v>
      </c>
      <c r="D1494" s="222" t="s">
        <v>343</v>
      </c>
      <c r="E1494" s="223">
        <v>8727</v>
      </c>
      <c r="F1494" s="223">
        <v>196.68900000000002</v>
      </c>
      <c r="G1494" s="224">
        <v>22.398052152057808</v>
      </c>
      <c r="H1494" s="222">
        <v>25</v>
      </c>
      <c r="I1494" s="222">
        <v>4</v>
      </c>
      <c r="J1494" s="222">
        <v>1344</v>
      </c>
      <c r="K1494" s="222" t="s">
        <v>104</v>
      </c>
      <c r="L1494" s="222">
        <v>5</v>
      </c>
      <c r="M1494" s="222" t="s">
        <v>197</v>
      </c>
      <c r="N1494" s="90" t="s">
        <v>197</v>
      </c>
      <c r="O1494" s="222"/>
      <c r="Q1494" s="208" t="str">
        <f t="shared" si="23"/>
        <v>JGAK (T)Other</v>
      </c>
      <c r="R1494" s="204" t="s">
        <v>878</v>
      </c>
      <c r="S1494" s="204" t="s">
        <v>343</v>
      </c>
      <c r="T1494" s="205">
        <v>1.0416000000000001</v>
      </c>
      <c r="U1494" s="205">
        <v>1.107</v>
      </c>
    </row>
    <row r="1495" spans="2:21" ht="12.75" customHeight="1" x14ac:dyDescent="0.3">
      <c r="B1495" s="222" t="s">
        <v>878</v>
      </c>
      <c r="C1495" s="222" t="s">
        <v>1177</v>
      </c>
      <c r="D1495" s="222" t="s">
        <v>353</v>
      </c>
      <c r="E1495" s="223">
        <v>1</v>
      </c>
      <c r="F1495" s="223">
        <v>1</v>
      </c>
      <c r="G1495" s="224">
        <v>22.00915867944622</v>
      </c>
      <c r="H1495" s="222">
        <v>25</v>
      </c>
      <c r="I1495" s="222">
        <v>4</v>
      </c>
      <c r="J1495" s="222">
        <v>1344</v>
      </c>
      <c r="K1495" s="222" t="s">
        <v>104</v>
      </c>
      <c r="L1495" s="222">
        <v>5</v>
      </c>
      <c r="M1495" s="222" t="s">
        <v>197</v>
      </c>
      <c r="N1495" s="90" t="s">
        <v>197</v>
      </c>
      <c r="O1495" s="222"/>
      <c r="Q1495" s="208" t="str">
        <f t="shared" si="23"/>
        <v>JGAK (T)Steel</v>
      </c>
      <c r="R1495" s="204" t="s">
        <v>878</v>
      </c>
      <c r="S1495" s="204" t="s">
        <v>353</v>
      </c>
      <c r="T1495" s="205">
        <v>1.0347999999999999</v>
      </c>
      <c r="U1495" s="205">
        <v>1.1065</v>
      </c>
    </row>
    <row r="1496" spans="2:21" ht="12.75" customHeight="1" x14ac:dyDescent="0.3">
      <c r="B1496" s="222" t="s">
        <v>881</v>
      </c>
      <c r="C1496" s="222" t="s">
        <v>26</v>
      </c>
      <c r="D1496" s="222" t="s">
        <v>348</v>
      </c>
      <c r="E1496" s="223">
        <v>123198</v>
      </c>
      <c r="F1496" s="223">
        <v>10293.486000000001</v>
      </c>
      <c r="G1496" s="224">
        <v>83.273332707372035</v>
      </c>
      <c r="H1496" s="222">
        <v>18</v>
      </c>
      <c r="I1496" s="222">
        <v>4</v>
      </c>
      <c r="J1496" s="222">
        <v>1344</v>
      </c>
      <c r="K1496" s="222" t="s">
        <v>103</v>
      </c>
      <c r="L1496" s="222">
        <v>5</v>
      </c>
      <c r="M1496" s="222" t="s">
        <v>197</v>
      </c>
      <c r="N1496" s="90" t="s">
        <v>197</v>
      </c>
      <c r="O1496" s="222"/>
      <c r="Q1496" s="208" t="str">
        <f t="shared" si="23"/>
        <v>JGAL (L)Industrial Minerals</v>
      </c>
      <c r="R1496" s="204" t="s">
        <v>881</v>
      </c>
      <c r="S1496" s="204" t="s">
        <v>348</v>
      </c>
      <c r="T1496" s="205">
        <v>2.2515999999999998</v>
      </c>
      <c r="U1496" s="205">
        <v>3.2374000000000001</v>
      </c>
    </row>
    <row r="1497" spans="2:21" ht="12.75" customHeight="1" x14ac:dyDescent="0.3">
      <c r="B1497" s="222" t="s">
        <v>880</v>
      </c>
      <c r="C1497" s="222" t="s">
        <v>1177</v>
      </c>
      <c r="D1497" s="222" t="s">
        <v>348</v>
      </c>
      <c r="E1497" s="223">
        <v>129269</v>
      </c>
      <c r="F1497" s="223">
        <v>3593.373</v>
      </c>
      <c r="G1497" s="224">
        <v>27.733202761917411</v>
      </c>
      <c r="H1497" s="222">
        <v>18</v>
      </c>
      <c r="I1497" s="222">
        <v>4</v>
      </c>
      <c r="J1497" s="222">
        <v>1344</v>
      </c>
      <c r="K1497" s="222" t="s">
        <v>104</v>
      </c>
      <c r="L1497" s="222">
        <v>5</v>
      </c>
      <c r="M1497" s="222" t="s">
        <v>197</v>
      </c>
      <c r="N1497" s="90" t="s">
        <v>197</v>
      </c>
      <c r="O1497" s="222"/>
      <c r="Q1497" s="208" t="str">
        <f t="shared" si="23"/>
        <v>JGAL (T)Industrial Minerals</v>
      </c>
      <c r="R1497" s="204" t="s">
        <v>880</v>
      </c>
      <c r="S1497" s="204" t="s">
        <v>348</v>
      </c>
      <c r="T1497" s="205">
        <v>1.0179</v>
      </c>
      <c r="U1497" s="205">
        <v>1.036</v>
      </c>
    </row>
    <row r="1498" spans="2:21" ht="12.75" customHeight="1" x14ac:dyDescent="0.3">
      <c r="B1498" s="222" t="s">
        <v>883</v>
      </c>
      <c r="C1498" s="222" t="s">
        <v>26</v>
      </c>
      <c r="D1498" s="222" t="s">
        <v>345</v>
      </c>
      <c r="E1498" s="223">
        <v>643969</v>
      </c>
      <c r="F1498" s="223">
        <v>56988.158000000003</v>
      </c>
      <c r="G1498" s="224">
        <v>87.463148822535175</v>
      </c>
      <c r="H1498" s="222">
        <v>29</v>
      </c>
      <c r="I1498" s="222">
        <v>4</v>
      </c>
      <c r="J1498" s="222">
        <v>1330</v>
      </c>
      <c r="K1498" s="222" t="s">
        <v>110</v>
      </c>
      <c r="L1498" s="222">
        <v>6</v>
      </c>
      <c r="M1498" s="222" t="s">
        <v>197</v>
      </c>
      <c r="N1498" s="90" t="s">
        <v>197</v>
      </c>
      <c r="O1498" s="222"/>
      <c r="Q1498" s="208" t="str">
        <f t="shared" si="23"/>
        <v>JGAM (L)Construction Materials</v>
      </c>
      <c r="R1498" s="204" t="s">
        <v>883</v>
      </c>
      <c r="S1498" s="204" t="s">
        <v>345</v>
      </c>
      <c r="T1498" s="205">
        <v>2.4137</v>
      </c>
      <c r="U1498" s="205">
        <v>3.7804000000000002</v>
      </c>
    </row>
    <row r="1499" spans="2:21" ht="12.75" customHeight="1" x14ac:dyDescent="0.3">
      <c r="B1499" s="222" t="s">
        <v>883</v>
      </c>
      <c r="C1499" s="222" t="s">
        <v>26</v>
      </c>
      <c r="D1499" s="222" t="s">
        <v>348</v>
      </c>
      <c r="E1499" s="223">
        <v>1</v>
      </c>
      <c r="F1499" s="223">
        <v>1</v>
      </c>
      <c r="G1499" s="224">
        <v>86.75</v>
      </c>
      <c r="H1499" s="222">
        <v>18</v>
      </c>
      <c r="I1499" s="222">
        <v>4</v>
      </c>
      <c r="J1499" s="222">
        <v>1330</v>
      </c>
      <c r="K1499" s="222" t="s">
        <v>110</v>
      </c>
      <c r="L1499" s="222">
        <v>6</v>
      </c>
      <c r="M1499" s="222" t="s">
        <v>197</v>
      </c>
      <c r="N1499" s="90" t="s">
        <v>197</v>
      </c>
      <c r="O1499" s="222"/>
      <c r="Q1499" s="208" t="str">
        <f t="shared" si="23"/>
        <v>JGAM (L)Industrial Minerals</v>
      </c>
      <c r="R1499" s="204" t="s">
        <v>883</v>
      </c>
      <c r="S1499" s="204" t="s">
        <v>348</v>
      </c>
      <c r="T1499" s="205">
        <v>2.2926000000000002</v>
      </c>
      <c r="U1499" s="205">
        <v>3.3715000000000002</v>
      </c>
    </row>
    <row r="1500" spans="2:21" ht="12.75" customHeight="1" x14ac:dyDescent="0.3">
      <c r="B1500" s="222" t="s">
        <v>882</v>
      </c>
      <c r="C1500" s="222" t="s">
        <v>1177</v>
      </c>
      <c r="D1500" s="222" t="s">
        <v>345</v>
      </c>
      <c r="E1500" s="223">
        <v>571734</v>
      </c>
      <c r="F1500" s="223">
        <v>13721.616</v>
      </c>
      <c r="G1500" s="224">
        <v>24</v>
      </c>
      <c r="H1500" s="222">
        <v>29</v>
      </c>
      <c r="I1500" s="222">
        <v>4</v>
      </c>
      <c r="J1500" s="222">
        <v>1330</v>
      </c>
      <c r="K1500" s="222" t="s">
        <v>109</v>
      </c>
      <c r="L1500" s="222">
        <v>6</v>
      </c>
      <c r="M1500" s="222" t="s">
        <v>197</v>
      </c>
      <c r="N1500" s="90" t="s">
        <v>197</v>
      </c>
      <c r="O1500" s="222"/>
      <c r="Q1500" s="208" t="str">
        <f t="shared" si="23"/>
        <v>JGAM (T)Construction Materials</v>
      </c>
      <c r="R1500" s="204" t="s">
        <v>882</v>
      </c>
      <c r="S1500" s="204" t="s">
        <v>345</v>
      </c>
      <c r="T1500" s="205">
        <v>1.0450999999999999</v>
      </c>
      <c r="U1500" s="205">
        <v>1.0873999999999999</v>
      </c>
    </row>
    <row r="1501" spans="2:21" ht="12.75" customHeight="1" x14ac:dyDescent="0.3">
      <c r="B1501" s="222" t="s">
        <v>882</v>
      </c>
      <c r="C1501" s="222" t="s">
        <v>1177</v>
      </c>
      <c r="D1501" s="222" t="s">
        <v>348</v>
      </c>
      <c r="E1501" s="223">
        <v>1</v>
      </c>
      <c r="F1501" s="223">
        <v>1</v>
      </c>
      <c r="G1501" s="224">
        <v>24</v>
      </c>
      <c r="H1501" s="222">
        <v>18</v>
      </c>
      <c r="I1501" s="222">
        <v>4</v>
      </c>
      <c r="J1501" s="222">
        <v>1330</v>
      </c>
      <c r="K1501" s="222" t="s">
        <v>109</v>
      </c>
      <c r="L1501" s="222">
        <v>6</v>
      </c>
      <c r="M1501" s="222" t="s">
        <v>197</v>
      </c>
      <c r="N1501" s="90" t="s">
        <v>197</v>
      </c>
      <c r="O1501" s="222"/>
      <c r="Q1501" s="208" t="str">
        <f t="shared" si="23"/>
        <v>JGAM (T)Industrial Minerals</v>
      </c>
      <c r="R1501" s="204" t="s">
        <v>882</v>
      </c>
      <c r="S1501" s="204" t="s">
        <v>348</v>
      </c>
      <c r="T1501" s="205">
        <v>0.98850000000000005</v>
      </c>
      <c r="U1501" s="205">
        <v>0.92</v>
      </c>
    </row>
    <row r="1502" spans="2:21" ht="12.75" customHeight="1" x14ac:dyDescent="0.3">
      <c r="B1502" s="222" t="s">
        <v>885</v>
      </c>
      <c r="C1502" s="222" t="s">
        <v>26</v>
      </c>
      <c r="D1502" s="222" t="s">
        <v>345</v>
      </c>
      <c r="E1502" s="223">
        <v>912427</v>
      </c>
      <c r="F1502" s="223">
        <v>90706.577000000005</v>
      </c>
      <c r="G1502" s="224">
        <v>98.908982618616193</v>
      </c>
      <c r="H1502" s="222">
        <v>29</v>
      </c>
      <c r="I1502" s="222">
        <v>4</v>
      </c>
      <c r="J1502" s="222">
        <v>1330</v>
      </c>
      <c r="K1502" s="222" t="s">
        <v>110</v>
      </c>
      <c r="L1502" s="222">
        <v>6</v>
      </c>
      <c r="M1502" s="222" t="s">
        <v>197</v>
      </c>
      <c r="N1502" s="90" t="s">
        <v>197</v>
      </c>
      <c r="O1502" s="222"/>
      <c r="Q1502" s="208" t="str">
        <f t="shared" si="23"/>
        <v>JGAN (L)Construction Materials</v>
      </c>
      <c r="R1502" s="204" t="s">
        <v>885</v>
      </c>
      <c r="S1502" s="204" t="s">
        <v>345</v>
      </c>
      <c r="T1502" s="205">
        <v>2.9943</v>
      </c>
      <c r="U1502" s="205">
        <v>4.9808000000000003</v>
      </c>
    </row>
    <row r="1503" spans="2:21" ht="12.75" customHeight="1" x14ac:dyDescent="0.3">
      <c r="B1503" s="222" t="s">
        <v>884</v>
      </c>
      <c r="C1503" s="222" t="s">
        <v>1177</v>
      </c>
      <c r="D1503" s="222" t="s">
        <v>345</v>
      </c>
      <c r="E1503" s="223">
        <v>825061</v>
      </c>
      <c r="F1503" s="223">
        <v>19523.170000000002</v>
      </c>
      <c r="G1503" s="224">
        <v>24</v>
      </c>
      <c r="H1503" s="222">
        <v>29</v>
      </c>
      <c r="I1503" s="222">
        <v>4</v>
      </c>
      <c r="J1503" s="222">
        <v>1330</v>
      </c>
      <c r="K1503" s="222" t="s">
        <v>109</v>
      </c>
      <c r="L1503" s="222">
        <v>6</v>
      </c>
      <c r="M1503" s="222" t="s">
        <v>197</v>
      </c>
      <c r="N1503" s="90" t="s">
        <v>197</v>
      </c>
      <c r="O1503" s="222"/>
      <c r="Q1503" s="208" t="str">
        <f t="shared" si="23"/>
        <v>JGAN (T)Construction Materials</v>
      </c>
      <c r="R1503" s="204" t="s">
        <v>884</v>
      </c>
      <c r="S1503" s="204" t="s">
        <v>345</v>
      </c>
      <c r="T1503" s="205">
        <v>1.0477000000000001</v>
      </c>
      <c r="U1503" s="205">
        <v>1.0873999999999999</v>
      </c>
    </row>
    <row r="1504" spans="2:21" ht="12.75" customHeight="1" x14ac:dyDescent="0.3">
      <c r="B1504" s="222" t="s">
        <v>887</v>
      </c>
      <c r="C1504" s="222" t="s">
        <v>26</v>
      </c>
      <c r="D1504" s="222" t="s">
        <v>345</v>
      </c>
      <c r="E1504" s="223">
        <v>3478207</v>
      </c>
      <c r="F1504" s="223">
        <v>341297.38569999998</v>
      </c>
      <c r="G1504" s="224">
        <v>98.332562311552579</v>
      </c>
      <c r="H1504" s="222">
        <v>29</v>
      </c>
      <c r="I1504" s="222">
        <v>4</v>
      </c>
      <c r="J1504" s="222">
        <v>1280</v>
      </c>
      <c r="K1504" s="222" t="s">
        <v>110</v>
      </c>
      <c r="L1504" s="222">
        <v>6</v>
      </c>
      <c r="M1504" s="222" t="s">
        <v>197</v>
      </c>
      <c r="N1504" s="90" t="s">
        <v>197</v>
      </c>
      <c r="O1504" s="222"/>
      <c r="Q1504" s="208" t="str">
        <f t="shared" si="23"/>
        <v>JHAI (L)Construction Materials</v>
      </c>
      <c r="R1504" s="204" t="s">
        <v>887</v>
      </c>
      <c r="S1504" s="204" t="s">
        <v>345</v>
      </c>
      <c r="T1504" s="205">
        <v>2.9346000000000001</v>
      </c>
      <c r="U1504" s="205">
        <v>4.9089</v>
      </c>
    </row>
    <row r="1505" spans="2:21" ht="12.75" customHeight="1" x14ac:dyDescent="0.3">
      <c r="B1505" s="222" t="s">
        <v>886</v>
      </c>
      <c r="C1505" s="222" t="s">
        <v>1177</v>
      </c>
      <c r="D1505" s="222" t="s">
        <v>345</v>
      </c>
      <c r="E1505" s="223">
        <v>3455780</v>
      </c>
      <c r="F1505" s="223">
        <v>80664.593999999997</v>
      </c>
      <c r="G1505" s="224">
        <v>23.297182674245942</v>
      </c>
      <c r="H1505" s="222">
        <v>29</v>
      </c>
      <c r="I1505" s="222">
        <v>4</v>
      </c>
      <c r="J1505" s="222">
        <v>1280</v>
      </c>
      <c r="K1505" s="222" t="s">
        <v>109</v>
      </c>
      <c r="L1505" s="222">
        <v>6</v>
      </c>
      <c r="M1505" s="222" t="s">
        <v>197</v>
      </c>
      <c r="N1505" s="90" t="s">
        <v>197</v>
      </c>
      <c r="O1505" s="222"/>
      <c r="Q1505" s="208" t="str">
        <f t="shared" si="23"/>
        <v>JHAI (T)Construction Materials</v>
      </c>
      <c r="R1505" s="204" t="s">
        <v>886</v>
      </c>
      <c r="S1505" s="204" t="s">
        <v>345</v>
      </c>
      <c r="T1505" s="205">
        <v>1.0107999999999999</v>
      </c>
      <c r="U1505" s="205">
        <v>1.075</v>
      </c>
    </row>
    <row r="1506" spans="2:21" ht="12.75" customHeight="1" x14ac:dyDescent="0.3">
      <c r="B1506" s="222" t="s">
        <v>889</v>
      </c>
      <c r="C1506" s="222" t="s">
        <v>26</v>
      </c>
      <c r="D1506" s="222" t="s">
        <v>345</v>
      </c>
      <c r="E1506" s="223">
        <v>163297</v>
      </c>
      <c r="F1506" s="223">
        <v>16228.453000000001</v>
      </c>
      <c r="G1506" s="224">
        <v>98.419054236633841</v>
      </c>
      <c r="H1506" s="222">
        <v>29</v>
      </c>
      <c r="I1506" s="222">
        <v>4</v>
      </c>
      <c r="J1506" s="222">
        <v>2235</v>
      </c>
      <c r="K1506" s="222" t="s">
        <v>404</v>
      </c>
      <c r="L1506" s="222">
        <v>3</v>
      </c>
      <c r="M1506" s="222" t="s">
        <v>197</v>
      </c>
      <c r="N1506" s="90" t="s">
        <v>197</v>
      </c>
      <c r="O1506" s="222"/>
      <c r="Q1506" s="208" t="str">
        <f t="shared" si="23"/>
        <v>JHAL (L)Construction Materials</v>
      </c>
      <c r="R1506" s="204" t="s">
        <v>889</v>
      </c>
      <c r="S1506" s="204" t="s">
        <v>345</v>
      </c>
      <c r="T1506" s="205">
        <v>3.8607999999999998</v>
      </c>
      <c r="U1506" s="205">
        <v>6.2946</v>
      </c>
    </row>
    <row r="1507" spans="2:21" ht="12.75" customHeight="1" x14ac:dyDescent="0.3">
      <c r="B1507" s="222" t="s">
        <v>888</v>
      </c>
      <c r="C1507" s="222" t="s">
        <v>1177</v>
      </c>
      <c r="D1507" s="222" t="s">
        <v>345</v>
      </c>
      <c r="E1507" s="223">
        <v>183604</v>
      </c>
      <c r="F1507" s="223">
        <v>5152.3730000000005</v>
      </c>
      <c r="G1507" s="224">
        <v>27.931167593114747</v>
      </c>
      <c r="H1507" s="222">
        <v>29</v>
      </c>
      <c r="I1507" s="222">
        <v>4</v>
      </c>
      <c r="J1507" s="222">
        <v>2235</v>
      </c>
      <c r="K1507" s="222" t="s">
        <v>403</v>
      </c>
      <c r="L1507" s="222">
        <v>3</v>
      </c>
      <c r="M1507" s="222" t="s">
        <v>197</v>
      </c>
      <c r="N1507" s="90" t="s">
        <v>197</v>
      </c>
      <c r="O1507" s="222"/>
      <c r="Q1507" s="208" t="str">
        <f t="shared" si="23"/>
        <v>JHAL (T)Construction Materials</v>
      </c>
      <c r="R1507" s="204" t="s">
        <v>888</v>
      </c>
      <c r="S1507" s="204" t="s">
        <v>345</v>
      </c>
      <c r="T1507" s="205">
        <v>1.4662999999999999</v>
      </c>
      <c r="U1507" s="205">
        <v>1.7069000000000001</v>
      </c>
    </row>
    <row r="1508" spans="2:21" ht="12.75" customHeight="1" x14ac:dyDescent="0.3">
      <c r="B1508" s="222" t="s">
        <v>891</v>
      </c>
      <c r="C1508" s="222" t="s">
        <v>26</v>
      </c>
      <c r="D1508" s="222" t="s">
        <v>345</v>
      </c>
      <c r="E1508" s="223">
        <v>961715</v>
      </c>
      <c r="F1508" s="223">
        <v>94376.606400000004</v>
      </c>
      <c r="G1508" s="224">
        <v>98.33704602641356</v>
      </c>
      <c r="H1508" s="222">
        <v>29</v>
      </c>
      <c r="I1508" s="222">
        <v>4</v>
      </c>
      <c r="J1508" s="222">
        <v>1280</v>
      </c>
      <c r="K1508" s="222" t="s">
        <v>103</v>
      </c>
      <c r="L1508" s="222">
        <v>6</v>
      </c>
      <c r="M1508" s="222" t="s">
        <v>197</v>
      </c>
      <c r="N1508" s="90" t="s">
        <v>197</v>
      </c>
      <c r="O1508" s="222"/>
      <c r="Q1508" s="208" t="str">
        <f t="shared" si="23"/>
        <v>JHAO (L)Construction Materials</v>
      </c>
      <c r="R1508" s="204" t="s">
        <v>891</v>
      </c>
      <c r="S1508" s="204" t="s">
        <v>345</v>
      </c>
      <c r="T1508" s="205">
        <v>2.9348999999999998</v>
      </c>
      <c r="U1508" s="205">
        <v>4.9153000000000002</v>
      </c>
    </row>
    <row r="1509" spans="2:21" ht="12.75" customHeight="1" x14ac:dyDescent="0.3">
      <c r="B1509" s="222" t="s">
        <v>891</v>
      </c>
      <c r="C1509" s="222" t="s">
        <v>26</v>
      </c>
      <c r="D1509" s="222" t="s">
        <v>356</v>
      </c>
      <c r="E1509" s="223">
        <v>1</v>
      </c>
      <c r="F1509" s="223">
        <v>1</v>
      </c>
      <c r="G1509" s="224">
        <v>99</v>
      </c>
      <c r="H1509" s="222">
        <v>27</v>
      </c>
      <c r="I1509" s="222">
        <v>4</v>
      </c>
      <c r="J1509" s="222">
        <v>1280</v>
      </c>
      <c r="K1509" s="222" t="s">
        <v>103</v>
      </c>
      <c r="L1509" s="222">
        <v>6</v>
      </c>
      <c r="M1509" s="222" t="s">
        <v>197</v>
      </c>
      <c r="N1509" s="90" t="s">
        <v>197</v>
      </c>
      <c r="O1509" s="222"/>
      <c r="Q1509" s="208" t="str">
        <f t="shared" si="23"/>
        <v>JHAO (L)Enterprise</v>
      </c>
      <c r="R1509" s="204" t="s">
        <v>891</v>
      </c>
      <c r="S1509" s="204" t="s">
        <v>356</v>
      </c>
      <c r="T1509" s="205">
        <v>3.0958999999999999</v>
      </c>
      <c r="U1509" s="205">
        <v>4.8994</v>
      </c>
    </row>
    <row r="1510" spans="2:21" ht="12.75" customHeight="1" x14ac:dyDescent="0.3">
      <c r="B1510" s="222" t="s">
        <v>890</v>
      </c>
      <c r="C1510" s="222" t="s">
        <v>1177</v>
      </c>
      <c r="D1510" s="222" t="s">
        <v>345</v>
      </c>
      <c r="E1510" s="223">
        <v>952619</v>
      </c>
      <c r="F1510" s="223">
        <v>22292.998</v>
      </c>
      <c r="G1510" s="224">
        <v>23.371420039662311</v>
      </c>
      <c r="H1510" s="222">
        <v>29</v>
      </c>
      <c r="I1510" s="222">
        <v>4</v>
      </c>
      <c r="J1510" s="222">
        <v>1280</v>
      </c>
      <c r="K1510" s="222" t="s">
        <v>104</v>
      </c>
      <c r="L1510" s="222">
        <v>6</v>
      </c>
      <c r="M1510" s="222" t="s">
        <v>197</v>
      </c>
      <c r="N1510" s="90" t="s">
        <v>197</v>
      </c>
      <c r="O1510" s="222"/>
      <c r="Q1510" s="208" t="str">
        <f t="shared" si="23"/>
        <v>JHAO (T)Construction Materials</v>
      </c>
      <c r="R1510" s="204" t="s">
        <v>890</v>
      </c>
      <c r="S1510" s="204" t="s">
        <v>345</v>
      </c>
      <c r="T1510" s="205">
        <v>1.0089999999999999</v>
      </c>
      <c r="U1510" s="205">
        <v>1.1299999999999999</v>
      </c>
    </row>
    <row r="1511" spans="2:21" ht="12.75" customHeight="1" x14ac:dyDescent="0.3">
      <c r="B1511" s="222" t="s">
        <v>893</v>
      </c>
      <c r="C1511" s="222" t="s">
        <v>26</v>
      </c>
      <c r="D1511" s="222" t="s">
        <v>356</v>
      </c>
      <c r="E1511" s="223">
        <v>1</v>
      </c>
      <c r="F1511" s="223">
        <v>1</v>
      </c>
      <c r="G1511" s="224">
        <v>89.266443621867893</v>
      </c>
      <c r="H1511" s="222">
        <v>27</v>
      </c>
      <c r="I1511" s="222">
        <v>4</v>
      </c>
      <c r="J1511" s="222">
        <v>1344</v>
      </c>
      <c r="K1511" s="222" t="s">
        <v>103</v>
      </c>
      <c r="L1511" s="222">
        <v>5</v>
      </c>
      <c r="M1511" s="222" t="s">
        <v>197</v>
      </c>
      <c r="N1511" s="90" t="s">
        <v>197</v>
      </c>
      <c r="O1511" s="222"/>
      <c r="Q1511" s="208" t="str">
        <f t="shared" si="23"/>
        <v>JIAA (L)Enterprise</v>
      </c>
      <c r="R1511" s="204" t="s">
        <v>893</v>
      </c>
      <c r="S1511" s="204" t="s">
        <v>356</v>
      </c>
      <c r="T1511" s="205">
        <v>2.6252</v>
      </c>
      <c r="U1511" s="205">
        <v>4.0190000000000001</v>
      </c>
    </row>
    <row r="1512" spans="2:21" ht="12.75" customHeight="1" x14ac:dyDescent="0.3">
      <c r="B1512" s="222" t="s">
        <v>893</v>
      </c>
      <c r="C1512" s="222" t="s">
        <v>26</v>
      </c>
      <c r="D1512" s="222" t="s">
        <v>348</v>
      </c>
      <c r="E1512" s="223">
        <v>294964</v>
      </c>
      <c r="F1512" s="223">
        <v>26222.819</v>
      </c>
      <c r="G1512" s="224">
        <v>89.023376115248197</v>
      </c>
      <c r="H1512" s="222">
        <v>18</v>
      </c>
      <c r="I1512" s="222">
        <v>4</v>
      </c>
      <c r="J1512" s="222">
        <v>1344</v>
      </c>
      <c r="K1512" s="222" t="s">
        <v>103</v>
      </c>
      <c r="L1512" s="222">
        <v>5</v>
      </c>
      <c r="M1512" s="222" t="s">
        <v>197</v>
      </c>
      <c r="N1512" s="90" t="s">
        <v>197</v>
      </c>
      <c r="O1512" s="222"/>
      <c r="Q1512" s="208" t="str">
        <f t="shared" si="23"/>
        <v>JIAA (L)Industrial Minerals</v>
      </c>
      <c r="R1512" s="204" t="s">
        <v>893</v>
      </c>
      <c r="S1512" s="204" t="s">
        <v>348</v>
      </c>
      <c r="T1512" s="205">
        <v>2.4016000000000002</v>
      </c>
      <c r="U1512" s="205">
        <v>3.6978</v>
      </c>
    </row>
    <row r="1513" spans="2:21" ht="12.75" customHeight="1" x14ac:dyDescent="0.3">
      <c r="B1513" s="222" t="s">
        <v>893</v>
      </c>
      <c r="C1513" s="222" t="s">
        <v>26</v>
      </c>
      <c r="D1513" s="222" t="s">
        <v>343</v>
      </c>
      <c r="E1513" s="223">
        <v>1</v>
      </c>
      <c r="F1513" s="223">
        <v>1</v>
      </c>
      <c r="G1513" s="224">
        <v>90</v>
      </c>
      <c r="H1513" s="222">
        <v>25</v>
      </c>
      <c r="I1513" s="222">
        <v>4</v>
      </c>
      <c r="J1513" s="222">
        <v>1344</v>
      </c>
      <c r="K1513" s="222" t="s">
        <v>103</v>
      </c>
      <c r="L1513" s="222">
        <v>5</v>
      </c>
      <c r="M1513" s="222" t="s">
        <v>197</v>
      </c>
      <c r="N1513" s="90" t="s">
        <v>197</v>
      </c>
      <c r="O1513" s="222"/>
      <c r="Q1513" s="208" t="str">
        <f t="shared" si="23"/>
        <v>JIAA (L)Other</v>
      </c>
      <c r="R1513" s="204" t="s">
        <v>893</v>
      </c>
      <c r="S1513" s="204" t="s">
        <v>343</v>
      </c>
      <c r="T1513" s="205">
        <v>2.4958999999999998</v>
      </c>
      <c r="U1513" s="205">
        <v>4.0167999999999999</v>
      </c>
    </row>
    <row r="1514" spans="2:21" ht="12.75" customHeight="1" x14ac:dyDescent="0.3">
      <c r="B1514" s="222" t="s">
        <v>892</v>
      </c>
      <c r="C1514" s="222" t="s">
        <v>1177</v>
      </c>
      <c r="D1514" s="222" t="s">
        <v>356</v>
      </c>
      <c r="E1514" s="223">
        <v>1</v>
      </c>
      <c r="F1514" s="223">
        <v>1</v>
      </c>
      <c r="G1514" s="224">
        <v>26</v>
      </c>
      <c r="H1514" s="222">
        <v>27</v>
      </c>
      <c r="I1514" s="222">
        <v>4</v>
      </c>
      <c r="J1514" s="222">
        <v>1344</v>
      </c>
      <c r="K1514" s="222" t="s">
        <v>104</v>
      </c>
      <c r="L1514" s="222">
        <v>5</v>
      </c>
      <c r="M1514" s="222" t="s">
        <v>197</v>
      </c>
      <c r="N1514" s="90" t="s">
        <v>197</v>
      </c>
      <c r="O1514" s="222"/>
      <c r="Q1514" s="208" t="str">
        <f t="shared" si="23"/>
        <v>JIAA (T)Enterprise</v>
      </c>
      <c r="R1514" s="204" t="s">
        <v>892</v>
      </c>
      <c r="S1514" s="204" t="s">
        <v>356</v>
      </c>
      <c r="T1514" s="205">
        <v>1.1229</v>
      </c>
      <c r="U1514" s="205">
        <v>1.153</v>
      </c>
    </row>
    <row r="1515" spans="2:21" ht="12.75" customHeight="1" x14ac:dyDescent="0.3">
      <c r="B1515" s="222" t="s">
        <v>892</v>
      </c>
      <c r="C1515" s="222" t="s">
        <v>1177</v>
      </c>
      <c r="D1515" s="222" t="s">
        <v>348</v>
      </c>
      <c r="E1515" s="223">
        <v>326841</v>
      </c>
      <c r="F1515" s="223">
        <v>8497.866</v>
      </c>
      <c r="G1515" s="224">
        <v>26</v>
      </c>
      <c r="H1515" s="222">
        <v>18</v>
      </c>
      <c r="I1515" s="222">
        <v>4</v>
      </c>
      <c r="J1515" s="222">
        <v>1344</v>
      </c>
      <c r="K1515" s="222" t="s">
        <v>104</v>
      </c>
      <c r="L1515" s="222">
        <v>5</v>
      </c>
      <c r="M1515" s="222" t="s">
        <v>197</v>
      </c>
      <c r="N1515" s="90" t="s">
        <v>197</v>
      </c>
      <c r="O1515" s="222"/>
      <c r="Q1515" s="208" t="str">
        <f t="shared" si="23"/>
        <v>JIAA (T)Industrial Minerals</v>
      </c>
      <c r="R1515" s="204" t="s">
        <v>892</v>
      </c>
      <c r="S1515" s="204" t="s">
        <v>348</v>
      </c>
      <c r="T1515" s="205">
        <v>1.0081</v>
      </c>
      <c r="U1515" s="205">
        <v>1.0169999999999999</v>
      </c>
    </row>
    <row r="1516" spans="2:21" ht="12.75" customHeight="1" x14ac:dyDescent="0.3">
      <c r="B1516" s="222" t="s">
        <v>895</v>
      </c>
      <c r="C1516" s="222" t="s">
        <v>26</v>
      </c>
      <c r="D1516" s="222" t="s">
        <v>348</v>
      </c>
      <c r="E1516" s="223">
        <v>228187</v>
      </c>
      <c r="F1516" s="223">
        <v>19021.021000000001</v>
      </c>
      <c r="G1516" s="224">
        <v>83.477647348326101</v>
      </c>
      <c r="H1516" s="222">
        <v>18</v>
      </c>
      <c r="I1516" s="222">
        <v>4</v>
      </c>
      <c r="J1516" s="222">
        <v>1344</v>
      </c>
      <c r="K1516" s="222" t="s">
        <v>103</v>
      </c>
      <c r="L1516" s="222">
        <v>5</v>
      </c>
      <c r="M1516" s="222" t="s">
        <v>197</v>
      </c>
      <c r="N1516" s="90" t="s">
        <v>197</v>
      </c>
      <c r="O1516" s="222"/>
      <c r="Q1516" s="208" t="str">
        <f t="shared" si="23"/>
        <v>JIAB (L)Industrial Minerals</v>
      </c>
      <c r="R1516" s="204" t="s">
        <v>895</v>
      </c>
      <c r="S1516" s="204" t="s">
        <v>348</v>
      </c>
      <c r="T1516" s="205">
        <v>2.1440999999999999</v>
      </c>
      <c r="U1516" s="205">
        <v>3.2524999999999999</v>
      </c>
    </row>
    <row r="1517" spans="2:21" ht="12.75" customHeight="1" x14ac:dyDescent="0.3">
      <c r="B1517" s="222" t="s">
        <v>894</v>
      </c>
      <c r="C1517" s="222" t="s">
        <v>1177</v>
      </c>
      <c r="D1517" s="222" t="s">
        <v>348</v>
      </c>
      <c r="E1517" s="223">
        <v>234559</v>
      </c>
      <c r="F1517" s="223">
        <v>6098.5340000000006</v>
      </c>
      <c r="G1517" s="224">
        <v>26</v>
      </c>
      <c r="H1517" s="222">
        <v>18</v>
      </c>
      <c r="I1517" s="222">
        <v>4</v>
      </c>
      <c r="J1517" s="222">
        <v>1344</v>
      </c>
      <c r="K1517" s="222" t="s">
        <v>104</v>
      </c>
      <c r="L1517" s="222">
        <v>5</v>
      </c>
      <c r="M1517" s="222" t="s">
        <v>197</v>
      </c>
      <c r="N1517" s="90" t="s">
        <v>197</v>
      </c>
      <c r="O1517" s="222"/>
      <c r="Q1517" s="208" t="str">
        <f t="shared" si="23"/>
        <v>JIAB (T)Industrial Minerals</v>
      </c>
      <c r="R1517" s="204" t="s">
        <v>894</v>
      </c>
      <c r="S1517" s="204" t="s">
        <v>348</v>
      </c>
      <c r="T1517" s="205">
        <v>1.0121</v>
      </c>
      <c r="U1517" s="205">
        <v>1.0169999999999999</v>
      </c>
    </row>
    <row r="1518" spans="2:21" ht="12.75" customHeight="1" x14ac:dyDescent="0.3">
      <c r="B1518" s="222" t="s">
        <v>896</v>
      </c>
      <c r="C1518" s="222" t="s">
        <v>26</v>
      </c>
      <c r="D1518" s="222" t="s">
        <v>355</v>
      </c>
      <c r="E1518" s="223">
        <v>1</v>
      </c>
      <c r="F1518" s="223">
        <v>1</v>
      </c>
      <c r="G1518" s="224">
        <v>75.666666666666671</v>
      </c>
      <c r="H1518" s="222">
        <v>25</v>
      </c>
      <c r="I1518" s="222">
        <v>4</v>
      </c>
      <c r="J1518" s="222">
        <v>1344</v>
      </c>
      <c r="K1518" s="222" t="s">
        <v>103</v>
      </c>
      <c r="L1518" s="222">
        <v>5</v>
      </c>
      <c r="M1518" s="222" t="s">
        <v>197</v>
      </c>
      <c r="N1518" s="90" t="s">
        <v>197</v>
      </c>
      <c r="O1518" s="222"/>
      <c r="Q1518" s="208" t="str">
        <f t="shared" si="23"/>
        <v>JIAY (L)Domestic Automotive</v>
      </c>
      <c r="R1518" s="204" t="s">
        <v>896</v>
      </c>
      <c r="S1518" s="204" t="s">
        <v>355</v>
      </c>
      <c r="T1518" s="205">
        <v>2.2288999999999999</v>
      </c>
      <c r="U1518" s="205">
        <v>2.8851</v>
      </c>
    </row>
    <row r="1519" spans="2:21" ht="12.75" customHeight="1" x14ac:dyDescent="0.3">
      <c r="B1519" s="222" t="s">
        <v>896</v>
      </c>
      <c r="C1519" s="222" t="s">
        <v>26</v>
      </c>
      <c r="D1519" s="222" t="s">
        <v>356</v>
      </c>
      <c r="E1519" s="223">
        <v>1</v>
      </c>
      <c r="F1519" s="223">
        <v>1</v>
      </c>
      <c r="G1519" s="224">
        <v>75.656058887013316</v>
      </c>
      <c r="H1519" s="222">
        <v>27</v>
      </c>
      <c r="I1519" s="222">
        <v>4</v>
      </c>
      <c r="J1519" s="222">
        <v>1344</v>
      </c>
      <c r="K1519" s="222" t="s">
        <v>103</v>
      </c>
      <c r="L1519" s="222">
        <v>5</v>
      </c>
      <c r="M1519" s="222" t="s">
        <v>197</v>
      </c>
      <c r="N1519" s="90" t="s">
        <v>197</v>
      </c>
      <c r="O1519" s="222"/>
      <c r="Q1519" s="208" t="str">
        <f t="shared" si="23"/>
        <v>JIAY (L)Enterprise</v>
      </c>
      <c r="R1519" s="204" t="s">
        <v>896</v>
      </c>
      <c r="S1519" s="204" t="s">
        <v>356</v>
      </c>
      <c r="T1519" s="205">
        <v>2.1217000000000001</v>
      </c>
      <c r="U1519" s="205">
        <v>2.9325999999999999</v>
      </c>
    </row>
    <row r="1520" spans="2:21" ht="12.75" customHeight="1" x14ac:dyDescent="0.3">
      <c r="B1520" s="222" t="s">
        <v>896</v>
      </c>
      <c r="C1520" s="222" t="s">
        <v>26</v>
      </c>
      <c r="D1520" s="222" t="s">
        <v>343</v>
      </c>
      <c r="E1520" s="223">
        <v>1</v>
      </c>
      <c r="F1520" s="223">
        <v>1</v>
      </c>
      <c r="G1520" s="224">
        <v>75.631143844882004</v>
      </c>
      <c r="H1520" s="222">
        <v>25</v>
      </c>
      <c r="I1520" s="222">
        <v>4</v>
      </c>
      <c r="J1520" s="222">
        <v>1344</v>
      </c>
      <c r="K1520" s="222" t="s">
        <v>103</v>
      </c>
      <c r="L1520" s="222">
        <v>5</v>
      </c>
      <c r="M1520" s="222" t="s">
        <v>197</v>
      </c>
      <c r="N1520" s="90" t="s">
        <v>197</v>
      </c>
      <c r="O1520" s="222"/>
      <c r="Q1520" s="208" t="str">
        <f t="shared" si="23"/>
        <v>JIAY (L)Other</v>
      </c>
      <c r="R1520" s="204" t="s">
        <v>896</v>
      </c>
      <c r="S1520" s="204" t="s">
        <v>343</v>
      </c>
      <c r="T1520" s="205">
        <v>1.9998</v>
      </c>
      <c r="U1520" s="205">
        <v>2.8828</v>
      </c>
    </row>
    <row r="1521" spans="2:21" ht="12.75" customHeight="1" x14ac:dyDescent="0.3">
      <c r="B1521" s="222" t="s">
        <v>897</v>
      </c>
      <c r="C1521" s="222" t="s">
        <v>1177</v>
      </c>
      <c r="D1521" s="222" t="s">
        <v>356</v>
      </c>
      <c r="E1521" s="223">
        <v>1</v>
      </c>
      <c r="F1521" s="223">
        <v>1</v>
      </c>
      <c r="G1521" s="224">
        <v>22.646613713299558</v>
      </c>
      <c r="H1521" s="222">
        <v>27</v>
      </c>
      <c r="I1521" s="222">
        <v>4</v>
      </c>
      <c r="J1521" s="222">
        <v>1344</v>
      </c>
      <c r="K1521" s="222" t="s">
        <v>104</v>
      </c>
      <c r="L1521" s="222">
        <v>5</v>
      </c>
      <c r="M1521" s="222" t="s">
        <v>197</v>
      </c>
      <c r="N1521" s="90" t="s">
        <v>197</v>
      </c>
      <c r="O1521" s="222"/>
      <c r="Q1521" s="208" t="str">
        <f t="shared" si="23"/>
        <v>JIAY (T)Enterprise</v>
      </c>
      <c r="R1521" s="204" t="s">
        <v>897</v>
      </c>
      <c r="S1521" s="204" t="s">
        <v>356</v>
      </c>
      <c r="T1521" s="205">
        <v>1.1055999999999999</v>
      </c>
      <c r="U1521" s="205">
        <v>1.1415</v>
      </c>
    </row>
    <row r="1522" spans="2:21" ht="12.75" customHeight="1" x14ac:dyDescent="0.3">
      <c r="B1522" s="222" t="s">
        <v>899</v>
      </c>
      <c r="C1522" s="222" t="s">
        <v>26</v>
      </c>
      <c r="D1522" s="222" t="s">
        <v>345</v>
      </c>
      <c r="E1522" s="223">
        <v>1</v>
      </c>
      <c r="F1522" s="223">
        <v>1</v>
      </c>
      <c r="G1522" s="224">
        <v>88.034372135655374</v>
      </c>
      <c r="H1522" s="222">
        <v>29</v>
      </c>
      <c r="I1522" s="222">
        <v>4</v>
      </c>
      <c r="J1522" s="222">
        <v>1344</v>
      </c>
      <c r="K1522" s="222" t="s">
        <v>103</v>
      </c>
      <c r="L1522" s="222">
        <v>5</v>
      </c>
      <c r="M1522" s="222" t="s">
        <v>197</v>
      </c>
      <c r="N1522" s="90" t="s">
        <v>197</v>
      </c>
      <c r="O1522" s="222"/>
      <c r="Q1522" s="208" t="str">
        <f t="shared" si="23"/>
        <v>JJAB (L)Construction Materials</v>
      </c>
      <c r="R1522" s="204" t="s">
        <v>899</v>
      </c>
      <c r="S1522" s="204" t="s">
        <v>345</v>
      </c>
      <c r="T1522" s="205">
        <v>2.4767999999999999</v>
      </c>
      <c r="U1522" s="205">
        <v>3.9746000000000001</v>
      </c>
    </row>
    <row r="1523" spans="2:21" ht="12.75" customHeight="1" x14ac:dyDescent="0.3">
      <c r="B1523" s="222" t="s">
        <v>898</v>
      </c>
      <c r="C1523" s="222" t="s">
        <v>1177</v>
      </c>
      <c r="D1523" s="222" t="s">
        <v>345</v>
      </c>
      <c r="E1523" s="223">
        <v>6</v>
      </c>
      <c r="F1523" s="223">
        <v>0.16800000000000001</v>
      </c>
      <c r="G1523" s="224">
        <v>28</v>
      </c>
      <c r="H1523" s="222">
        <v>29</v>
      </c>
      <c r="I1523" s="222">
        <v>4</v>
      </c>
      <c r="J1523" s="222">
        <v>1344</v>
      </c>
      <c r="K1523" s="222" t="s">
        <v>104</v>
      </c>
      <c r="L1523" s="222">
        <v>5</v>
      </c>
      <c r="M1523" s="222" t="s">
        <v>197</v>
      </c>
      <c r="N1523" s="90" t="s">
        <v>197</v>
      </c>
      <c r="O1523" s="222"/>
      <c r="Q1523" s="208" t="str">
        <f t="shared" si="23"/>
        <v>JJAB (T)Construction Materials</v>
      </c>
      <c r="R1523" s="204" t="s">
        <v>898</v>
      </c>
      <c r="S1523" s="204" t="s">
        <v>345</v>
      </c>
      <c r="T1523" s="205">
        <v>1.0818000000000001</v>
      </c>
      <c r="U1523" s="205">
        <v>1.1962999999999999</v>
      </c>
    </row>
    <row r="1524" spans="2:21" ht="12.75" customHeight="1" x14ac:dyDescent="0.3">
      <c r="B1524" s="222" t="s">
        <v>900</v>
      </c>
      <c r="C1524" s="222" t="s">
        <v>1177</v>
      </c>
      <c r="D1524" s="222" t="s">
        <v>345</v>
      </c>
      <c r="E1524" s="223">
        <v>1</v>
      </c>
      <c r="F1524" s="223">
        <v>1</v>
      </c>
      <c r="G1524" s="224">
        <v>27</v>
      </c>
      <c r="H1524" s="222">
        <v>29</v>
      </c>
      <c r="I1524" s="222">
        <v>4</v>
      </c>
      <c r="J1524" s="222">
        <v>1280</v>
      </c>
      <c r="K1524" s="222" t="s">
        <v>109</v>
      </c>
      <c r="L1524" s="222">
        <v>6</v>
      </c>
      <c r="M1524" s="222" t="s">
        <v>197</v>
      </c>
      <c r="N1524" s="90" t="s">
        <v>197</v>
      </c>
      <c r="O1524" s="222"/>
      <c r="Q1524" s="208" t="str">
        <f t="shared" si="23"/>
        <v>JMAI (T)Construction Materials</v>
      </c>
      <c r="R1524" s="204" t="s">
        <v>900</v>
      </c>
      <c r="S1524" s="204" t="s">
        <v>345</v>
      </c>
      <c r="T1524" s="205">
        <v>1.0317000000000001</v>
      </c>
      <c r="U1524" s="205">
        <v>1.0952</v>
      </c>
    </row>
    <row r="1525" spans="2:21" ht="12.75" customHeight="1" x14ac:dyDescent="0.3">
      <c r="B1525" s="222" t="s">
        <v>901</v>
      </c>
      <c r="C1525" s="222" t="s">
        <v>1177</v>
      </c>
      <c r="D1525" s="222" t="s">
        <v>345</v>
      </c>
      <c r="E1525" s="223">
        <v>1</v>
      </c>
      <c r="F1525" s="223">
        <v>1</v>
      </c>
      <c r="G1525" s="224">
        <v>27</v>
      </c>
      <c r="H1525" s="222">
        <v>29</v>
      </c>
      <c r="I1525" s="222">
        <v>4</v>
      </c>
      <c r="J1525" s="222">
        <v>1280</v>
      </c>
      <c r="K1525" s="222" t="s">
        <v>109</v>
      </c>
      <c r="L1525" s="222">
        <v>6</v>
      </c>
      <c r="M1525" s="222" t="s">
        <v>197</v>
      </c>
      <c r="N1525" s="90" t="s">
        <v>197</v>
      </c>
      <c r="O1525" s="222"/>
      <c r="Q1525" s="208" t="str">
        <f t="shared" si="23"/>
        <v>JMAO (T)Construction Materials</v>
      </c>
      <c r="R1525" s="204" t="s">
        <v>901</v>
      </c>
      <c r="S1525" s="204" t="s">
        <v>345</v>
      </c>
      <c r="T1525" s="205">
        <v>1.0338000000000001</v>
      </c>
      <c r="U1525" s="205">
        <v>1.0952</v>
      </c>
    </row>
    <row r="1526" spans="2:21" ht="12.75" customHeight="1" x14ac:dyDescent="0.3">
      <c r="B1526" s="222" t="s">
        <v>903</v>
      </c>
      <c r="C1526" s="222" t="s">
        <v>26</v>
      </c>
      <c r="D1526" s="222" t="s">
        <v>374</v>
      </c>
      <c r="E1526" s="223">
        <v>1</v>
      </c>
      <c r="F1526" s="223">
        <v>1</v>
      </c>
      <c r="G1526" s="224">
        <v>102</v>
      </c>
      <c r="H1526" s="222">
        <v>34</v>
      </c>
      <c r="I1526" s="222">
        <v>4</v>
      </c>
      <c r="J1526" s="222">
        <v>1310</v>
      </c>
      <c r="K1526" s="222" t="s">
        <v>103</v>
      </c>
      <c r="L1526" s="222">
        <v>6</v>
      </c>
      <c r="M1526" s="222" t="s">
        <v>197</v>
      </c>
      <c r="N1526" s="90" t="s">
        <v>197</v>
      </c>
      <c r="O1526" s="222"/>
      <c r="Q1526" s="208" t="str">
        <f t="shared" si="23"/>
        <v>JNAA (L)Biomass</v>
      </c>
      <c r="R1526" s="204" t="s">
        <v>903</v>
      </c>
      <c r="S1526" s="204" t="s">
        <v>374</v>
      </c>
      <c r="T1526" s="205">
        <v>3.1656</v>
      </c>
      <c r="U1526" s="205">
        <v>5.6523000000000003</v>
      </c>
    </row>
    <row r="1527" spans="2:21" ht="12.75" customHeight="1" x14ac:dyDescent="0.3">
      <c r="B1527" s="222" t="s">
        <v>903</v>
      </c>
      <c r="C1527" s="222" t="s">
        <v>26</v>
      </c>
      <c r="D1527" s="222" t="s">
        <v>347</v>
      </c>
      <c r="E1527" s="223">
        <v>102</v>
      </c>
      <c r="F1527" s="223">
        <v>4.8959999999999999</v>
      </c>
      <c r="G1527" s="224">
        <v>101.82781436525441</v>
      </c>
      <c r="H1527" s="222">
        <v>24</v>
      </c>
      <c r="I1527" s="222">
        <v>4</v>
      </c>
      <c r="J1527" s="222">
        <v>1310</v>
      </c>
      <c r="K1527" s="222" t="s">
        <v>103</v>
      </c>
      <c r="L1527" s="222">
        <v>6</v>
      </c>
      <c r="M1527" s="222" t="s">
        <v>197</v>
      </c>
      <c r="N1527" s="90" t="s">
        <v>197</v>
      </c>
      <c r="O1527" s="222"/>
      <c r="Q1527" s="208" t="str">
        <f t="shared" si="23"/>
        <v>JNAA (L)Coal ESI</v>
      </c>
      <c r="R1527" s="204" t="s">
        <v>903</v>
      </c>
      <c r="S1527" s="204" t="s">
        <v>347</v>
      </c>
      <c r="T1527" s="205">
        <v>2.9291999999999998</v>
      </c>
      <c r="U1527" s="205">
        <v>5.1009000000000002</v>
      </c>
    </row>
    <row r="1528" spans="2:21" ht="12.75" customHeight="1" x14ac:dyDescent="0.3">
      <c r="B1528" s="222" t="s">
        <v>903</v>
      </c>
      <c r="C1528" s="222" t="s">
        <v>26</v>
      </c>
      <c r="D1528" s="222" t="s">
        <v>364</v>
      </c>
      <c r="E1528" s="223">
        <v>1</v>
      </c>
      <c r="F1528" s="223">
        <v>1</v>
      </c>
      <c r="G1528" s="224">
        <v>86.981353437123616</v>
      </c>
      <c r="H1528" s="222">
        <v>25</v>
      </c>
      <c r="I1528" s="222">
        <v>4</v>
      </c>
      <c r="J1528" s="222">
        <v>1310</v>
      </c>
      <c r="K1528" s="222" t="s">
        <v>103</v>
      </c>
      <c r="L1528" s="222">
        <v>6</v>
      </c>
      <c r="M1528" s="222" t="s">
        <v>197</v>
      </c>
      <c r="N1528" s="90" t="s">
        <v>197</v>
      </c>
      <c r="O1528" s="222"/>
      <c r="Q1528" s="208" t="str">
        <f t="shared" si="23"/>
        <v>JNAA (L)Coal Other</v>
      </c>
      <c r="R1528" s="204" t="s">
        <v>903</v>
      </c>
      <c r="S1528" s="204" t="s">
        <v>364</v>
      </c>
      <c r="T1528" s="205">
        <v>2.5356999999999998</v>
      </c>
      <c r="U1528" s="205">
        <v>3.6082999999999998</v>
      </c>
    </row>
    <row r="1529" spans="2:21" ht="12.75" customHeight="1" x14ac:dyDescent="0.3">
      <c r="B1529" s="222" t="s">
        <v>903</v>
      </c>
      <c r="C1529" s="222" t="s">
        <v>26</v>
      </c>
      <c r="D1529" s="222" t="s">
        <v>345</v>
      </c>
      <c r="E1529" s="223">
        <v>1986452</v>
      </c>
      <c r="F1529" s="223">
        <v>193843.78899999999</v>
      </c>
      <c r="G1529" s="224">
        <v>95.636518694077537</v>
      </c>
      <c r="H1529" s="222">
        <v>29</v>
      </c>
      <c r="I1529" s="222">
        <v>4</v>
      </c>
      <c r="J1529" s="222">
        <v>1310</v>
      </c>
      <c r="K1529" s="222" t="s">
        <v>103</v>
      </c>
      <c r="L1529" s="222">
        <v>6</v>
      </c>
      <c r="M1529" s="222" t="s">
        <v>197</v>
      </c>
      <c r="N1529" s="90" t="s">
        <v>197</v>
      </c>
      <c r="O1529" s="222"/>
      <c r="Q1529" s="208" t="str">
        <f t="shared" si="23"/>
        <v>JNAA (L)Construction Materials</v>
      </c>
      <c r="R1529" s="204" t="s">
        <v>903</v>
      </c>
      <c r="S1529" s="204" t="s">
        <v>345</v>
      </c>
      <c r="T1529" s="205">
        <v>2.8372999999999999</v>
      </c>
      <c r="U1529" s="205">
        <v>4.6051000000000002</v>
      </c>
    </row>
    <row r="1530" spans="2:21" ht="12.75" customHeight="1" x14ac:dyDescent="0.3">
      <c r="B1530" s="222" t="s">
        <v>903</v>
      </c>
      <c r="C1530" s="222" t="s">
        <v>26</v>
      </c>
      <c r="D1530" s="222" t="s">
        <v>348</v>
      </c>
      <c r="E1530" s="223">
        <v>9534</v>
      </c>
      <c r="F1530" s="223">
        <v>877.23</v>
      </c>
      <c r="G1530" s="224">
        <v>96.845682880971893</v>
      </c>
      <c r="H1530" s="222">
        <v>18</v>
      </c>
      <c r="I1530" s="222">
        <v>4</v>
      </c>
      <c r="J1530" s="222">
        <v>1310</v>
      </c>
      <c r="K1530" s="222" t="s">
        <v>103</v>
      </c>
      <c r="L1530" s="222">
        <v>6</v>
      </c>
      <c r="M1530" s="222" t="s">
        <v>197</v>
      </c>
      <c r="N1530" s="90" t="s">
        <v>197</v>
      </c>
      <c r="O1530" s="222"/>
      <c r="Q1530" s="208" t="str">
        <f t="shared" si="23"/>
        <v>JNAA (L)Industrial Minerals</v>
      </c>
      <c r="R1530" s="204" t="s">
        <v>903</v>
      </c>
      <c r="S1530" s="204" t="s">
        <v>348</v>
      </c>
      <c r="T1530" s="205">
        <v>2.7637999999999998</v>
      </c>
      <c r="U1530" s="205">
        <v>4.2845000000000004</v>
      </c>
    </row>
    <row r="1531" spans="2:21" ht="12.75" customHeight="1" x14ac:dyDescent="0.3">
      <c r="B1531" s="222" t="s">
        <v>903</v>
      </c>
      <c r="C1531" s="222" t="s">
        <v>26</v>
      </c>
      <c r="D1531" s="222" t="s">
        <v>343</v>
      </c>
      <c r="E1531" s="223">
        <v>41</v>
      </c>
      <c r="F1531" s="223">
        <v>3.87</v>
      </c>
      <c r="G1531" s="224">
        <v>79.8</v>
      </c>
      <c r="H1531" s="222">
        <v>25</v>
      </c>
      <c r="I1531" s="222">
        <v>4</v>
      </c>
      <c r="J1531" s="222">
        <v>1310</v>
      </c>
      <c r="K1531" s="222" t="s">
        <v>103</v>
      </c>
      <c r="L1531" s="222">
        <v>6</v>
      </c>
      <c r="M1531" s="222" t="s">
        <v>197</v>
      </c>
      <c r="N1531" s="90" t="s">
        <v>197</v>
      </c>
      <c r="O1531" s="222"/>
      <c r="Q1531" s="208" t="str">
        <f t="shared" si="23"/>
        <v>JNAA (L)Other</v>
      </c>
      <c r="R1531" s="204" t="s">
        <v>903</v>
      </c>
      <c r="S1531" s="204" t="s">
        <v>343</v>
      </c>
      <c r="T1531" s="205">
        <v>2.3321000000000001</v>
      </c>
      <c r="U1531" s="205">
        <v>3.0554999999999999</v>
      </c>
    </row>
    <row r="1532" spans="2:21" ht="12.75" customHeight="1" x14ac:dyDescent="0.3">
      <c r="B1532" s="222" t="s">
        <v>903</v>
      </c>
      <c r="C1532" s="222" t="s">
        <v>26</v>
      </c>
      <c r="D1532" s="222" t="s">
        <v>353</v>
      </c>
      <c r="E1532" s="223">
        <v>1</v>
      </c>
      <c r="F1532" s="223">
        <v>1</v>
      </c>
      <c r="G1532" s="224">
        <v>94.448059102642617</v>
      </c>
      <c r="H1532" s="222">
        <v>25</v>
      </c>
      <c r="I1532" s="222">
        <v>4</v>
      </c>
      <c r="J1532" s="222">
        <v>1310</v>
      </c>
      <c r="K1532" s="222" t="s">
        <v>103</v>
      </c>
      <c r="L1532" s="222">
        <v>6</v>
      </c>
      <c r="M1532" s="222" t="s">
        <v>197</v>
      </c>
      <c r="N1532" s="90" t="s">
        <v>197</v>
      </c>
      <c r="O1532" s="222"/>
      <c r="Q1532" s="208" t="str">
        <f t="shared" si="23"/>
        <v>JNAA (L)Steel</v>
      </c>
      <c r="R1532" s="204" t="s">
        <v>903</v>
      </c>
      <c r="S1532" s="204" t="s">
        <v>353</v>
      </c>
      <c r="T1532" s="205">
        <v>2.7648000000000001</v>
      </c>
      <c r="U1532" s="205">
        <v>4.3082000000000003</v>
      </c>
    </row>
    <row r="1533" spans="2:21" ht="12.75" customHeight="1" x14ac:dyDescent="0.3">
      <c r="B1533" s="222" t="s">
        <v>902</v>
      </c>
      <c r="C1533" s="222" t="s">
        <v>1177</v>
      </c>
      <c r="D1533" s="222" t="s">
        <v>374</v>
      </c>
      <c r="E1533" s="223">
        <v>1</v>
      </c>
      <c r="F1533" s="223">
        <v>1</v>
      </c>
      <c r="G1533" s="224">
        <v>24.209139114160948</v>
      </c>
      <c r="H1533" s="222">
        <v>34</v>
      </c>
      <c r="I1533" s="222">
        <v>4</v>
      </c>
      <c r="J1533" s="222">
        <v>1310</v>
      </c>
      <c r="K1533" s="222" t="s">
        <v>104</v>
      </c>
      <c r="L1533" s="222">
        <v>6</v>
      </c>
      <c r="M1533" s="222" t="s">
        <v>197</v>
      </c>
      <c r="N1533" s="90" t="s">
        <v>197</v>
      </c>
      <c r="O1533" s="222"/>
      <c r="Q1533" s="208" t="str">
        <f t="shared" si="23"/>
        <v>JNAA (T)Biomass</v>
      </c>
      <c r="R1533" s="204" t="s">
        <v>902</v>
      </c>
      <c r="S1533" s="204" t="s">
        <v>374</v>
      </c>
      <c r="T1533" s="205">
        <v>1.0450999999999999</v>
      </c>
      <c r="U1533" s="205">
        <v>1.2111000000000001</v>
      </c>
    </row>
    <row r="1534" spans="2:21" ht="12.75" customHeight="1" x14ac:dyDescent="0.3">
      <c r="B1534" s="222" t="s">
        <v>902</v>
      </c>
      <c r="C1534" s="222" t="s">
        <v>1177</v>
      </c>
      <c r="D1534" s="222" t="s">
        <v>347</v>
      </c>
      <c r="E1534" s="223">
        <v>723</v>
      </c>
      <c r="F1534" s="223">
        <v>17.586000000000002</v>
      </c>
      <c r="G1534" s="224">
        <v>24.281041372917137</v>
      </c>
      <c r="H1534" s="222">
        <v>24</v>
      </c>
      <c r="I1534" s="222">
        <v>4</v>
      </c>
      <c r="J1534" s="222">
        <v>1310</v>
      </c>
      <c r="K1534" s="222" t="s">
        <v>104</v>
      </c>
      <c r="L1534" s="222">
        <v>6</v>
      </c>
      <c r="M1534" s="222" t="s">
        <v>197</v>
      </c>
      <c r="N1534" s="90" t="s">
        <v>197</v>
      </c>
      <c r="O1534" s="222"/>
      <c r="Q1534" s="208" t="str">
        <f t="shared" si="23"/>
        <v>JNAA (T)Coal ESI</v>
      </c>
      <c r="R1534" s="204" t="s">
        <v>902</v>
      </c>
      <c r="S1534" s="204" t="s">
        <v>347</v>
      </c>
      <c r="T1534" s="205">
        <v>0.98699999999999999</v>
      </c>
      <c r="U1534" s="205">
        <v>1.0637000000000001</v>
      </c>
    </row>
    <row r="1535" spans="2:21" ht="12.75" customHeight="1" x14ac:dyDescent="0.3">
      <c r="B1535" s="222" t="s">
        <v>902</v>
      </c>
      <c r="C1535" s="222" t="s">
        <v>1177</v>
      </c>
      <c r="D1535" s="222" t="s">
        <v>364</v>
      </c>
      <c r="E1535" s="223">
        <v>1</v>
      </c>
      <c r="F1535" s="223">
        <v>0</v>
      </c>
      <c r="G1535" s="224">
        <v>24.300232766338407</v>
      </c>
      <c r="H1535" s="222">
        <v>25</v>
      </c>
      <c r="I1535" s="222">
        <v>4</v>
      </c>
      <c r="J1535" s="222">
        <v>1310</v>
      </c>
      <c r="K1535" s="222" t="s">
        <v>104</v>
      </c>
      <c r="L1535" s="222">
        <v>6</v>
      </c>
      <c r="M1535" s="222" t="s">
        <v>197</v>
      </c>
      <c r="N1535" s="90" t="s">
        <v>197</v>
      </c>
      <c r="O1535" s="222"/>
      <c r="Q1535" s="208" t="str">
        <f t="shared" si="23"/>
        <v>JNAA (T)Coal Other</v>
      </c>
      <c r="R1535" s="204" t="s">
        <v>902</v>
      </c>
      <c r="S1535" s="204" t="s">
        <v>364</v>
      </c>
      <c r="T1535" s="205">
        <v>0.99180000000000001</v>
      </c>
      <c r="U1535" s="205">
        <v>1.0784</v>
      </c>
    </row>
    <row r="1536" spans="2:21" ht="12.75" customHeight="1" x14ac:dyDescent="0.3">
      <c r="B1536" s="222" t="s">
        <v>902</v>
      </c>
      <c r="C1536" s="222" t="s">
        <v>1177</v>
      </c>
      <c r="D1536" s="222" t="s">
        <v>345</v>
      </c>
      <c r="E1536" s="223">
        <v>1977488</v>
      </c>
      <c r="F1536" s="223">
        <v>46436.046000000002</v>
      </c>
      <c r="G1536" s="224">
        <v>23.221457062783823</v>
      </c>
      <c r="H1536" s="222">
        <v>29</v>
      </c>
      <c r="I1536" s="222">
        <v>4</v>
      </c>
      <c r="J1536" s="222">
        <v>1310</v>
      </c>
      <c r="K1536" s="222" t="s">
        <v>104</v>
      </c>
      <c r="L1536" s="222">
        <v>6</v>
      </c>
      <c r="M1536" s="222" t="s">
        <v>197</v>
      </c>
      <c r="N1536" s="90" t="s">
        <v>197</v>
      </c>
      <c r="O1536" s="222"/>
      <c r="Q1536" s="208" t="str">
        <f t="shared" si="23"/>
        <v>JNAA (T)Construction Materials</v>
      </c>
      <c r="R1536" s="204" t="s">
        <v>902</v>
      </c>
      <c r="S1536" s="204" t="s">
        <v>345</v>
      </c>
      <c r="T1536" s="205">
        <v>1.0202</v>
      </c>
      <c r="U1536" s="205">
        <v>1.1362000000000001</v>
      </c>
    </row>
    <row r="1537" spans="2:21" ht="12.75" customHeight="1" x14ac:dyDescent="0.3">
      <c r="B1537" s="222" t="s">
        <v>902</v>
      </c>
      <c r="C1537" s="222" t="s">
        <v>1177</v>
      </c>
      <c r="D1537" s="222" t="s">
        <v>351</v>
      </c>
      <c r="E1537" s="223">
        <v>315</v>
      </c>
      <c r="F1537" s="223">
        <v>7.702</v>
      </c>
      <c r="G1537" s="224">
        <v>24.796370967741936</v>
      </c>
      <c r="H1537" s="222">
        <v>33</v>
      </c>
      <c r="I1537" s="222">
        <v>4</v>
      </c>
      <c r="J1537" s="222">
        <v>1310</v>
      </c>
      <c r="K1537" s="222" t="s">
        <v>104</v>
      </c>
      <c r="L1537" s="222">
        <v>6</v>
      </c>
      <c r="M1537" s="222" t="s">
        <v>197</v>
      </c>
      <c r="N1537" s="90" t="s">
        <v>197</v>
      </c>
      <c r="O1537" s="222"/>
      <c r="Q1537" s="208" t="str">
        <f t="shared" si="23"/>
        <v>JNAA (T)Domestic Intermodal</v>
      </c>
      <c r="R1537" s="204" t="s">
        <v>902</v>
      </c>
      <c r="S1537" s="204" t="s">
        <v>351</v>
      </c>
      <c r="T1537" s="205">
        <v>1.0686</v>
      </c>
      <c r="U1537" s="205">
        <v>1.1964999999999999</v>
      </c>
    </row>
    <row r="1538" spans="2:21" ht="12.75" customHeight="1" x14ac:dyDescent="0.3">
      <c r="B1538" s="222" t="s">
        <v>902</v>
      </c>
      <c r="C1538" s="222" t="s">
        <v>1177</v>
      </c>
      <c r="D1538" s="222" t="s">
        <v>356</v>
      </c>
      <c r="E1538" s="223">
        <v>531</v>
      </c>
      <c r="F1538" s="223">
        <v>13.275</v>
      </c>
      <c r="G1538" s="224">
        <v>24.480512820512821</v>
      </c>
      <c r="H1538" s="222">
        <v>27</v>
      </c>
      <c r="I1538" s="222">
        <v>4</v>
      </c>
      <c r="J1538" s="222">
        <v>1310</v>
      </c>
      <c r="K1538" s="222" t="s">
        <v>104</v>
      </c>
      <c r="L1538" s="222">
        <v>6</v>
      </c>
      <c r="M1538" s="222" t="s">
        <v>197</v>
      </c>
      <c r="N1538" s="90" t="s">
        <v>197</v>
      </c>
      <c r="O1538" s="222"/>
      <c r="Q1538" s="208" t="str">
        <f t="shared" si="23"/>
        <v>JNAA (T)Enterprise</v>
      </c>
      <c r="R1538" s="204" t="s">
        <v>902</v>
      </c>
      <c r="S1538" s="204" t="s">
        <v>356</v>
      </c>
      <c r="T1538" s="205">
        <v>1.0595000000000001</v>
      </c>
      <c r="U1538" s="205">
        <v>1.1084000000000001</v>
      </c>
    </row>
    <row r="1539" spans="2:21" ht="12.75" customHeight="1" x14ac:dyDescent="0.3">
      <c r="B1539" s="222" t="s">
        <v>902</v>
      </c>
      <c r="C1539" s="222" t="s">
        <v>1177</v>
      </c>
      <c r="D1539" s="222" t="s">
        <v>348</v>
      </c>
      <c r="E1539" s="223">
        <v>117308</v>
      </c>
      <c r="F1539" s="223">
        <v>2848.1970000000001</v>
      </c>
      <c r="G1539" s="224">
        <v>24.389268408928427</v>
      </c>
      <c r="H1539" s="222">
        <v>18</v>
      </c>
      <c r="I1539" s="222">
        <v>4</v>
      </c>
      <c r="J1539" s="222">
        <v>1310</v>
      </c>
      <c r="K1539" s="222" t="s">
        <v>104</v>
      </c>
      <c r="L1539" s="222">
        <v>6</v>
      </c>
      <c r="M1539" s="222" t="s">
        <v>197</v>
      </c>
      <c r="N1539" s="90" t="s">
        <v>197</v>
      </c>
      <c r="O1539" s="222"/>
      <c r="Q1539" s="208" t="str">
        <f t="shared" si="23"/>
        <v>JNAA (T)Industrial Minerals</v>
      </c>
      <c r="R1539" s="204" t="s">
        <v>902</v>
      </c>
      <c r="S1539" s="204" t="s">
        <v>348</v>
      </c>
      <c r="T1539" s="205">
        <v>0.96589999999999998</v>
      </c>
      <c r="U1539" s="205">
        <v>0.97670000000000001</v>
      </c>
    </row>
    <row r="1540" spans="2:21" ht="12.75" customHeight="1" x14ac:dyDescent="0.3">
      <c r="B1540" s="222" t="s">
        <v>902</v>
      </c>
      <c r="C1540" s="222" t="s">
        <v>1177</v>
      </c>
      <c r="D1540" s="222" t="s">
        <v>343</v>
      </c>
      <c r="E1540" s="223">
        <v>7984</v>
      </c>
      <c r="F1540" s="223">
        <v>196.011</v>
      </c>
      <c r="G1540" s="224">
        <v>24.610025062656639</v>
      </c>
      <c r="H1540" s="222">
        <v>25</v>
      </c>
      <c r="I1540" s="222">
        <v>4</v>
      </c>
      <c r="J1540" s="222">
        <v>1310</v>
      </c>
      <c r="K1540" s="222" t="s">
        <v>104</v>
      </c>
      <c r="L1540" s="222">
        <v>6</v>
      </c>
      <c r="M1540" s="222" t="s">
        <v>197</v>
      </c>
      <c r="N1540" s="90" t="s">
        <v>197</v>
      </c>
      <c r="O1540" s="222"/>
      <c r="Q1540" s="208" t="str">
        <f t="shared" si="23"/>
        <v>JNAA (T)Other</v>
      </c>
      <c r="R1540" s="204" t="s">
        <v>902</v>
      </c>
      <c r="S1540" s="204" t="s">
        <v>343</v>
      </c>
      <c r="T1540" s="205">
        <v>0.99219999999999997</v>
      </c>
      <c r="U1540" s="205">
        <v>1.0797000000000001</v>
      </c>
    </row>
    <row r="1541" spans="2:21" ht="12.75" customHeight="1" x14ac:dyDescent="0.3">
      <c r="B1541" s="222" t="s">
        <v>902</v>
      </c>
      <c r="C1541" s="222" t="s">
        <v>1177</v>
      </c>
      <c r="D1541" s="222" t="s">
        <v>353</v>
      </c>
      <c r="E1541" s="223">
        <v>1</v>
      </c>
      <c r="F1541" s="223">
        <v>1</v>
      </c>
      <c r="G1541" s="224">
        <v>24.39565224255799</v>
      </c>
      <c r="H1541" s="222">
        <v>25</v>
      </c>
      <c r="I1541" s="222">
        <v>4</v>
      </c>
      <c r="J1541" s="222">
        <v>1310</v>
      </c>
      <c r="K1541" s="222" t="s">
        <v>104</v>
      </c>
      <c r="L1541" s="222">
        <v>6</v>
      </c>
      <c r="M1541" s="222" t="s">
        <v>197</v>
      </c>
      <c r="N1541" s="90" t="s">
        <v>197</v>
      </c>
      <c r="O1541" s="222"/>
      <c r="Q1541" s="208" t="str">
        <f t="shared" ref="Q1541:Q1604" si="24">R1541&amp;S1541</f>
        <v>JNAA (T)Steel</v>
      </c>
      <c r="R1541" s="204" t="s">
        <v>902</v>
      </c>
      <c r="S1541" s="204" t="s">
        <v>353</v>
      </c>
      <c r="T1541" s="205">
        <v>1.0065</v>
      </c>
      <c r="U1541" s="205">
        <v>1.0788</v>
      </c>
    </row>
    <row r="1542" spans="2:21" ht="12.75" customHeight="1" x14ac:dyDescent="0.3">
      <c r="B1542" s="222" t="s">
        <v>905</v>
      </c>
      <c r="C1542" s="222" t="s">
        <v>26</v>
      </c>
      <c r="D1542" s="222" t="s">
        <v>364</v>
      </c>
      <c r="E1542" s="223">
        <v>1</v>
      </c>
      <c r="F1542" s="223">
        <v>1</v>
      </c>
      <c r="G1542" s="224">
        <v>80.330003800010857</v>
      </c>
      <c r="H1542" s="222">
        <v>25</v>
      </c>
      <c r="I1542" s="222">
        <v>4</v>
      </c>
      <c r="J1542" s="222">
        <v>1344</v>
      </c>
      <c r="K1542" s="222" t="s">
        <v>103</v>
      </c>
      <c r="L1542" s="222">
        <v>5</v>
      </c>
      <c r="M1542" s="222" t="s">
        <v>197</v>
      </c>
      <c r="N1542" s="90" t="s">
        <v>197</v>
      </c>
      <c r="O1542" s="222"/>
      <c r="Q1542" s="208" t="str">
        <f t="shared" si="24"/>
        <v>JNAB (L)Coal Other</v>
      </c>
      <c r="R1542" s="204" t="s">
        <v>905</v>
      </c>
      <c r="S1542" s="204" t="s">
        <v>364</v>
      </c>
      <c r="T1542" s="205">
        <v>2.2738999999999998</v>
      </c>
      <c r="U1542" s="205">
        <v>3.2059000000000002</v>
      </c>
    </row>
    <row r="1543" spans="2:21" ht="12.75" customHeight="1" x14ac:dyDescent="0.3">
      <c r="B1543" s="222" t="s">
        <v>905</v>
      </c>
      <c r="C1543" s="222" t="s">
        <v>26</v>
      </c>
      <c r="D1543" s="222" t="s">
        <v>345</v>
      </c>
      <c r="E1543" s="223">
        <v>479142</v>
      </c>
      <c r="F1543" s="223">
        <v>42269.012000000002</v>
      </c>
      <c r="G1543" s="224">
        <v>86.745969816302846</v>
      </c>
      <c r="H1543" s="222">
        <v>29</v>
      </c>
      <c r="I1543" s="222">
        <v>4</v>
      </c>
      <c r="J1543" s="222">
        <v>1344</v>
      </c>
      <c r="K1543" s="222" t="s">
        <v>103</v>
      </c>
      <c r="L1543" s="222">
        <v>5</v>
      </c>
      <c r="M1543" s="222" t="s">
        <v>197</v>
      </c>
      <c r="N1543" s="90" t="s">
        <v>197</v>
      </c>
      <c r="O1543" s="222"/>
      <c r="Q1543" s="208" t="str">
        <f t="shared" si="24"/>
        <v>JNAB (L)Construction Materials</v>
      </c>
      <c r="R1543" s="204" t="s">
        <v>905</v>
      </c>
      <c r="S1543" s="204" t="s">
        <v>345</v>
      </c>
      <c r="T1543" s="205">
        <v>2.5219</v>
      </c>
      <c r="U1543" s="205">
        <v>3.8551000000000002</v>
      </c>
    </row>
    <row r="1544" spans="2:21" ht="12.75" customHeight="1" x14ac:dyDescent="0.3">
      <c r="B1544" s="222" t="s">
        <v>905</v>
      </c>
      <c r="C1544" s="222" t="s">
        <v>26</v>
      </c>
      <c r="D1544" s="222" t="s">
        <v>356</v>
      </c>
      <c r="E1544" s="223">
        <v>1788</v>
      </c>
      <c r="F1544" s="223">
        <v>53.044000000000004</v>
      </c>
      <c r="G1544" s="224">
        <v>68.466666666666669</v>
      </c>
      <c r="H1544" s="222">
        <v>27</v>
      </c>
      <c r="I1544" s="222">
        <v>4</v>
      </c>
      <c r="J1544" s="222">
        <v>1344</v>
      </c>
      <c r="K1544" s="222" t="s">
        <v>103</v>
      </c>
      <c r="L1544" s="222">
        <v>5</v>
      </c>
      <c r="M1544" s="222" t="s">
        <v>197</v>
      </c>
      <c r="N1544" s="90" t="s">
        <v>197</v>
      </c>
      <c r="O1544" s="222"/>
      <c r="Q1544" s="208" t="str">
        <f t="shared" si="24"/>
        <v>JNAB (L)Enterprise</v>
      </c>
      <c r="R1544" s="204" t="s">
        <v>905</v>
      </c>
      <c r="S1544" s="204" t="s">
        <v>356</v>
      </c>
      <c r="T1544" s="205">
        <v>2.2071999999999998</v>
      </c>
      <c r="U1544" s="205">
        <v>2.5051000000000001</v>
      </c>
    </row>
    <row r="1545" spans="2:21" ht="12.75" customHeight="1" x14ac:dyDescent="0.3">
      <c r="B1545" s="222" t="s">
        <v>905</v>
      </c>
      <c r="C1545" s="222" t="s">
        <v>26</v>
      </c>
      <c r="D1545" s="222" t="s">
        <v>348</v>
      </c>
      <c r="E1545" s="223">
        <v>1</v>
      </c>
      <c r="F1545" s="223">
        <v>1</v>
      </c>
      <c r="G1545" s="224">
        <v>79.55458619185471</v>
      </c>
      <c r="H1545" s="222">
        <v>18</v>
      </c>
      <c r="I1545" s="222">
        <v>4</v>
      </c>
      <c r="J1545" s="222">
        <v>1344</v>
      </c>
      <c r="K1545" s="222" t="s">
        <v>103</v>
      </c>
      <c r="L1545" s="222">
        <v>5</v>
      </c>
      <c r="M1545" s="222" t="s">
        <v>197</v>
      </c>
      <c r="N1545" s="90" t="s">
        <v>197</v>
      </c>
      <c r="O1545" s="222"/>
      <c r="Q1545" s="208" t="str">
        <f t="shared" si="24"/>
        <v>JNAB (L)Industrial Minerals</v>
      </c>
      <c r="R1545" s="204" t="s">
        <v>905</v>
      </c>
      <c r="S1545" s="204" t="s">
        <v>348</v>
      </c>
      <c r="T1545" s="205">
        <v>2.2170000000000001</v>
      </c>
      <c r="U1545" s="205">
        <v>2.9756</v>
      </c>
    </row>
    <row r="1546" spans="2:21" ht="12.75" customHeight="1" x14ac:dyDescent="0.3">
      <c r="B1546" s="222" t="s">
        <v>905</v>
      </c>
      <c r="C1546" s="222" t="s">
        <v>26</v>
      </c>
      <c r="D1546" s="222" t="s">
        <v>343</v>
      </c>
      <c r="E1546" s="223">
        <v>30</v>
      </c>
      <c r="F1546" s="223">
        <v>2.6150000000000002</v>
      </c>
      <c r="G1546" s="224">
        <v>88</v>
      </c>
      <c r="H1546" s="222">
        <v>25</v>
      </c>
      <c r="I1546" s="222">
        <v>4</v>
      </c>
      <c r="J1546" s="222">
        <v>1344</v>
      </c>
      <c r="K1546" s="222" t="s">
        <v>103</v>
      </c>
      <c r="L1546" s="222">
        <v>5</v>
      </c>
      <c r="M1546" s="222" t="s">
        <v>197</v>
      </c>
      <c r="N1546" s="90" t="s">
        <v>197</v>
      </c>
      <c r="O1546" s="222"/>
      <c r="Q1546" s="208" t="str">
        <f t="shared" si="24"/>
        <v>JNAB (L)Other</v>
      </c>
      <c r="R1546" s="204" t="s">
        <v>905</v>
      </c>
      <c r="S1546" s="204" t="s">
        <v>343</v>
      </c>
      <c r="T1546" s="205">
        <v>2.4878999999999998</v>
      </c>
      <c r="U1546" s="205">
        <v>3.8313999999999999</v>
      </c>
    </row>
    <row r="1547" spans="2:21" ht="12.75" customHeight="1" x14ac:dyDescent="0.3">
      <c r="B1547" s="222" t="s">
        <v>905</v>
      </c>
      <c r="C1547" s="222" t="s">
        <v>26</v>
      </c>
      <c r="D1547" s="222" t="s">
        <v>353</v>
      </c>
      <c r="E1547" s="223">
        <v>1</v>
      </c>
      <c r="F1547" s="223">
        <v>1</v>
      </c>
      <c r="G1547" s="224">
        <v>68.611344537815128</v>
      </c>
      <c r="H1547" s="222">
        <v>25</v>
      </c>
      <c r="I1547" s="222">
        <v>4</v>
      </c>
      <c r="J1547" s="222">
        <v>1344</v>
      </c>
      <c r="K1547" s="222" t="s">
        <v>103</v>
      </c>
      <c r="L1547" s="222">
        <v>5</v>
      </c>
      <c r="M1547" s="222" t="s">
        <v>197</v>
      </c>
      <c r="N1547" s="90" t="s">
        <v>197</v>
      </c>
      <c r="O1547" s="222"/>
      <c r="Q1547" s="208" t="str">
        <f t="shared" si="24"/>
        <v>JNAB (L)Steel</v>
      </c>
      <c r="R1547" s="204" t="s">
        <v>905</v>
      </c>
      <c r="S1547" s="204" t="s">
        <v>353</v>
      </c>
      <c r="T1547" s="205">
        <v>2.0442</v>
      </c>
      <c r="U1547" s="205">
        <v>2.4733999999999998</v>
      </c>
    </row>
    <row r="1548" spans="2:21" ht="12.75" customHeight="1" x14ac:dyDescent="0.3">
      <c r="B1548" s="222" t="s">
        <v>904</v>
      </c>
      <c r="C1548" s="222" t="s">
        <v>1177</v>
      </c>
      <c r="D1548" s="222" t="s">
        <v>364</v>
      </c>
      <c r="E1548" s="223">
        <v>1</v>
      </c>
      <c r="F1548" s="223">
        <v>1</v>
      </c>
      <c r="G1548" s="224">
        <v>28.195818529652914</v>
      </c>
      <c r="H1548" s="222">
        <v>25</v>
      </c>
      <c r="I1548" s="222">
        <v>4</v>
      </c>
      <c r="J1548" s="222">
        <v>1344</v>
      </c>
      <c r="K1548" s="222" t="s">
        <v>104</v>
      </c>
      <c r="L1548" s="222">
        <v>5</v>
      </c>
      <c r="M1548" s="222" t="s">
        <v>197</v>
      </c>
      <c r="N1548" s="90" t="s">
        <v>197</v>
      </c>
      <c r="O1548" s="222"/>
      <c r="Q1548" s="208" t="str">
        <f t="shared" si="24"/>
        <v>JNAB (T)Coal Other</v>
      </c>
      <c r="R1548" s="204" t="s">
        <v>904</v>
      </c>
      <c r="S1548" s="204" t="s">
        <v>364</v>
      </c>
      <c r="T1548" s="205">
        <v>1.0925</v>
      </c>
      <c r="U1548" s="205">
        <v>1.1407</v>
      </c>
    </row>
    <row r="1549" spans="2:21" ht="12.75" customHeight="1" x14ac:dyDescent="0.3">
      <c r="B1549" s="222" t="s">
        <v>904</v>
      </c>
      <c r="C1549" s="222" t="s">
        <v>1177</v>
      </c>
      <c r="D1549" s="222" t="s">
        <v>345</v>
      </c>
      <c r="E1549" s="223">
        <v>486304</v>
      </c>
      <c r="F1549" s="223">
        <v>13823.441000000001</v>
      </c>
      <c r="G1549" s="224">
        <v>28.56168349094678</v>
      </c>
      <c r="H1549" s="222">
        <v>29</v>
      </c>
      <c r="I1549" s="222">
        <v>4</v>
      </c>
      <c r="J1549" s="222">
        <v>1344</v>
      </c>
      <c r="K1549" s="222" t="s">
        <v>104</v>
      </c>
      <c r="L1549" s="222">
        <v>5</v>
      </c>
      <c r="M1549" s="222" t="s">
        <v>197</v>
      </c>
      <c r="N1549" s="90" t="s">
        <v>197</v>
      </c>
      <c r="O1549" s="222"/>
      <c r="Q1549" s="208" t="str">
        <f t="shared" si="24"/>
        <v>JNAB (T)Construction Materials</v>
      </c>
      <c r="R1549" s="204" t="s">
        <v>904</v>
      </c>
      <c r="S1549" s="204" t="s">
        <v>345</v>
      </c>
      <c r="T1549" s="205">
        <v>1.1112</v>
      </c>
      <c r="U1549" s="205">
        <v>1.2009000000000001</v>
      </c>
    </row>
    <row r="1550" spans="2:21" ht="12.75" customHeight="1" x14ac:dyDescent="0.3">
      <c r="B1550" s="222" t="s">
        <v>904</v>
      </c>
      <c r="C1550" s="222" t="s">
        <v>1177</v>
      </c>
      <c r="D1550" s="222" t="s">
        <v>356</v>
      </c>
      <c r="E1550" s="223">
        <v>648</v>
      </c>
      <c r="F1550" s="223">
        <v>18.513999999999999</v>
      </c>
      <c r="G1550" s="224">
        <v>28.202295552367289</v>
      </c>
      <c r="H1550" s="222">
        <v>27</v>
      </c>
      <c r="I1550" s="222">
        <v>4</v>
      </c>
      <c r="J1550" s="222">
        <v>1344</v>
      </c>
      <c r="K1550" s="222" t="s">
        <v>104</v>
      </c>
      <c r="L1550" s="222">
        <v>5</v>
      </c>
      <c r="M1550" s="222" t="s">
        <v>197</v>
      </c>
      <c r="N1550" s="90" t="s">
        <v>197</v>
      </c>
      <c r="O1550" s="222"/>
      <c r="Q1550" s="208" t="str">
        <f t="shared" si="24"/>
        <v>JNAB (T)Enterprise</v>
      </c>
      <c r="R1550" s="204" t="s">
        <v>904</v>
      </c>
      <c r="S1550" s="204" t="s">
        <v>356</v>
      </c>
      <c r="T1550" s="205">
        <v>1.1778999999999999</v>
      </c>
      <c r="U1550" s="205">
        <v>1.1693</v>
      </c>
    </row>
    <row r="1551" spans="2:21" ht="12.75" customHeight="1" x14ac:dyDescent="0.3">
      <c r="B1551" s="222" t="s">
        <v>904</v>
      </c>
      <c r="C1551" s="222" t="s">
        <v>1177</v>
      </c>
      <c r="D1551" s="222" t="s">
        <v>348</v>
      </c>
      <c r="E1551" s="223">
        <v>1</v>
      </c>
      <c r="F1551" s="223">
        <v>1</v>
      </c>
      <c r="G1551" s="224">
        <v>28.419298627749949</v>
      </c>
      <c r="H1551" s="222">
        <v>18</v>
      </c>
      <c r="I1551" s="222">
        <v>4</v>
      </c>
      <c r="J1551" s="222">
        <v>1344</v>
      </c>
      <c r="K1551" s="222" t="s">
        <v>104</v>
      </c>
      <c r="L1551" s="222">
        <v>5</v>
      </c>
      <c r="M1551" s="222" t="s">
        <v>197</v>
      </c>
      <c r="N1551" s="90" t="s">
        <v>197</v>
      </c>
      <c r="O1551" s="222"/>
      <c r="Q1551" s="208" t="str">
        <f t="shared" si="24"/>
        <v>JNAB (T)Industrial Minerals</v>
      </c>
      <c r="R1551" s="204" t="s">
        <v>904</v>
      </c>
      <c r="S1551" s="204" t="s">
        <v>348</v>
      </c>
      <c r="T1551" s="205">
        <v>1.0586</v>
      </c>
      <c r="U1551" s="205">
        <v>1.0443</v>
      </c>
    </row>
    <row r="1552" spans="2:21" ht="12.75" customHeight="1" x14ac:dyDescent="0.3">
      <c r="B1552" s="222" t="s">
        <v>904</v>
      </c>
      <c r="C1552" s="222" t="s">
        <v>1177</v>
      </c>
      <c r="D1552" s="222" t="s">
        <v>343</v>
      </c>
      <c r="E1552" s="223">
        <v>1067</v>
      </c>
      <c r="F1552" s="223">
        <v>30.41</v>
      </c>
      <c r="G1552" s="224">
        <v>28.641185431380698</v>
      </c>
      <c r="H1552" s="222">
        <v>25</v>
      </c>
      <c r="I1552" s="222">
        <v>4</v>
      </c>
      <c r="J1552" s="222">
        <v>1344</v>
      </c>
      <c r="K1552" s="222" t="s">
        <v>104</v>
      </c>
      <c r="L1552" s="222">
        <v>5</v>
      </c>
      <c r="M1552" s="222" t="s">
        <v>197</v>
      </c>
      <c r="N1552" s="90" t="s">
        <v>197</v>
      </c>
      <c r="O1552" s="222"/>
      <c r="Q1552" s="208" t="str">
        <f t="shared" si="24"/>
        <v>JNAB (T)Other</v>
      </c>
      <c r="R1552" s="204" t="s">
        <v>904</v>
      </c>
      <c r="S1552" s="204" t="s">
        <v>343</v>
      </c>
      <c r="T1552" s="205">
        <v>1.0939000000000001</v>
      </c>
      <c r="U1552" s="205">
        <v>1.1451</v>
      </c>
    </row>
    <row r="1553" spans="2:21" ht="12.75" customHeight="1" x14ac:dyDescent="0.3">
      <c r="B1553" s="222" t="s">
        <v>904</v>
      </c>
      <c r="C1553" s="222" t="s">
        <v>1177</v>
      </c>
      <c r="D1553" s="222" t="s">
        <v>353</v>
      </c>
      <c r="E1553" s="223">
        <v>1</v>
      </c>
      <c r="F1553" s="223">
        <v>1</v>
      </c>
      <c r="G1553" s="224">
        <v>28.469941822883001</v>
      </c>
      <c r="H1553" s="222">
        <v>25</v>
      </c>
      <c r="I1553" s="222">
        <v>4</v>
      </c>
      <c r="J1553" s="222">
        <v>1344</v>
      </c>
      <c r="K1553" s="222" t="s">
        <v>104</v>
      </c>
      <c r="L1553" s="222">
        <v>5</v>
      </c>
      <c r="M1553" s="222" t="s">
        <v>197</v>
      </c>
      <c r="N1553" s="90" t="s">
        <v>197</v>
      </c>
      <c r="O1553" s="222"/>
      <c r="Q1553" s="208" t="str">
        <f t="shared" si="24"/>
        <v>JNAB (T)Steel</v>
      </c>
      <c r="R1553" s="204" t="s">
        <v>904</v>
      </c>
      <c r="S1553" s="204" t="s">
        <v>353</v>
      </c>
      <c r="T1553" s="205">
        <v>1.0923</v>
      </c>
      <c r="U1553" s="205">
        <v>1.1434</v>
      </c>
    </row>
    <row r="1554" spans="2:21" ht="12.75" customHeight="1" x14ac:dyDescent="0.3">
      <c r="B1554" s="222" t="s">
        <v>907</v>
      </c>
      <c r="C1554" s="222" t="s">
        <v>26</v>
      </c>
      <c r="D1554" s="222" t="s">
        <v>345</v>
      </c>
      <c r="E1554" s="223">
        <v>4446</v>
      </c>
      <c r="F1554" s="223">
        <v>397.26</v>
      </c>
      <c r="G1554" s="224">
        <v>77.706762868834815</v>
      </c>
      <c r="H1554" s="222">
        <v>29</v>
      </c>
      <c r="I1554" s="222">
        <v>4</v>
      </c>
      <c r="J1554" s="222">
        <v>2105</v>
      </c>
      <c r="K1554" s="222" t="s">
        <v>404</v>
      </c>
      <c r="L1554" s="222">
        <v>3</v>
      </c>
      <c r="M1554" s="222" t="s">
        <v>197</v>
      </c>
      <c r="N1554" s="90" t="s">
        <v>197</v>
      </c>
      <c r="O1554" s="222"/>
      <c r="Q1554" s="208" t="str">
        <f t="shared" si="24"/>
        <v>JNAC (L)Construction Materials</v>
      </c>
      <c r="R1554" s="204" t="s">
        <v>907</v>
      </c>
      <c r="S1554" s="204" t="s">
        <v>345</v>
      </c>
      <c r="T1554" s="205">
        <v>3.2926000000000002</v>
      </c>
      <c r="U1554" s="205">
        <v>4.3968999999999996</v>
      </c>
    </row>
    <row r="1555" spans="2:21" ht="12.75" customHeight="1" x14ac:dyDescent="0.3">
      <c r="B1555" s="222" t="s">
        <v>907</v>
      </c>
      <c r="C1555" s="222" t="s">
        <v>26</v>
      </c>
      <c r="D1555" s="222" t="s">
        <v>353</v>
      </c>
      <c r="E1555" s="223">
        <v>1</v>
      </c>
      <c r="F1555" s="223">
        <v>0</v>
      </c>
      <c r="G1555" s="224">
        <v>85.873362445414841</v>
      </c>
      <c r="H1555" s="222">
        <v>25</v>
      </c>
      <c r="I1555" s="222">
        <v>4</v>
      </c>
      <c r="J1555" s="222">
        <v>2105</v>
      </c>
      <c r="K1555" s="222" t="s">
        <v>404</v>
      </c>
      <c r="L1555" s="222">
        <v>3</v>
      </c>
      <c r="M1555" s="222" t="s">
        <v>197</v>
      </c>
      <c r="N1555" s="90" t="s">
        <v>197</v>
      </c>
      <c r="O1555" s="222"/>
      <c r="Q1555" s="208" t="str">
        <f t="shared" si="24"/>
        <v>JNAC (L)Steel</v>
      </c>
      <c r="R1555" s="204" t="s">
        <v>907</v>
      </c>
      <c r="S1555" s="204" t="s">
        <v>353</v>
      </c>
      <c r="T1555" s="205">
        <v>3.4542999999999999</v>
      </c>
      <c r="U1555" s="205">
        <v>4.8406000000000002</v>
      </c>
    </row>
    <row r="1556" spans="2:21" ht="12.75" customHeight="1" x14ac:dyDescent="0.3">
      <c r="B1556" s="222" t="s">
        <v>906</v>
      </c>
      <c r="C1556" s="222" t="s">
        <v>1177</v>
      </c>
      <c r="D1556" s="222" t="s">
        <v>345</v>
      </c>
      <c r="E1556" s="223">
        <v>1764</v>
      </c>
      <c r="F1556" s="223">
        <v>47.628</v>
      </c>
      <c r="G1556" s="224">
        <v>26</v>
      </c>
      <c r="H1556" s="222">
        <v>29</v>
      </c>
      <c r="I1556" s="222">
        <v>4</v>
      </c>
      <c r="J1556" s="222">
        <v>2105</v>
      </c>
      <c r="K1556" s="222" t="s">
        <v>403</v>
      </c>
      <c r="L1556" s="222">
        <v>3</v>
      </c>
      <c r="M1556" s="222" t="s">
        <v>197</v>
      </c>
      <c r="N1556" s="90" t="s">
        <v>197</v>
      </c>
      <c r="O1556" s="222"/>
      <c r="Q1556" s="208" t="str">
        <f t="shared" si="24"/>
        <v>JNAC (T)Construction Materials</v>
      </c>
      <c r="R1556" s="204" t="s">
        <v>906</v>
      </c>
      <c r="S1556" s="204" t="s">
        <v>345</v>
      </c>
      <c r="T1556" s="205">
        <v>1.4384999999999999</v>
      </c>
      <c r="U1556" s="205">
        <v>1.6969000000000001</v>
      </c>
    </row>
    <row r="1557" spans="2:21" ht="12.75" customHeight="1" x14ac:dyDescent="0.3">
      <c r="B1557" s="222" t="s">
        <v>906</v>
      </c>
      <c r="C1557" s="222" t="s">
        <v>1177</v>
      </c>
      <c r="D1557" s="222" t="s">
        <v>356</v>
      </c>
      <c r="E1557" s="223">
        <v>1</v>
      </c>
      <c r="F1557" s="223">
        <v>1</v>
      </c>
      <c r="G1557" s="224">
        <v>26</v>
      </c>
      <c r="H1557" s="222">
        <v>27</v>
      </c>
      <c r="I1557" s="222">
        <v>4</v>
      </c>
      <c r="J1557" s="222">
        <v>2105</v>
      </c>
      <c r="K1557" s="222" t="s">
        <v>403</v>
      </c>
      <c r="L1557" s="222">
        <v>3</v>
      </c>
      <c r="M1557" s="222" t="s">
        <v>197</v>
      </c>
      <c r="N1557" s="90" t="s">
        <v>197</v>
      </c>
      <c r="O1557" s="222"/>
      <c r="Q1557" s="208" t="str">
        <f t="shared" si="24"/>
        <v>JNAC (T)Enterprise</v>
      </c>
      <c r="R1557" s="204" t="s">
        <v>906</v>
      </c>
      <c r="S1557" s="204" t="s">
        <v>356</v>
      </c>
      <c r="T1557" s="205">
        <v>1.4987999999999999</v>
      </c>
      <c r="U1557" s="205">
        <v>1.6321000000000001</v>
      </c>
    </row>
    <row r="1558" spans="2:21" ht="12.75" customHeight="1" x14ac:dyDescent="0.3">
      <c r="B1558" s="222" t="s">
        <v>906</v>
      </c>
      <c r="C1558" s="222" t="s">
        <v>1177</v>
      </c>
      <c r="D1558" s="222" t="s">
        <v>353</v>
      </c>
      <c r="E1558" s="223">
        <v>1</v>
      </c>
      <c r="F1558" s="223">
        <v>1</v>
      </c>
      <c r="G1558" s="224">
        <v>26</v>
      </c>
      <c r="H1558" s="222">
        <v>25</v>
      </c>
      <c r="I1558" s="222">
        <v>4</v>
      </c>
      <c r="J1558" s="222">
        <v>2105</v>
      </c>
      <c r="K1558" s="222" t="s">
        <v>403</v>
      </c>
      <c r="L1558" s="222">
        <v>3</v>
      </c>
      <c r="M1558" s="222" t="s">
        <v>197</v>
      </c>
      <c r="N1558" s="90" t="s">
        <v>197</v>
      </c>
      <c r="O1558" s="222"/>
      <c r="Q1558" s="208" t="str">
        <f t="shared" si="24"/>
        <v>JNAC (T)Steel</v>
      </c>
      <c r="R1558" s="204" t="s">
        <v>906</v>
      </c>
      <c r="S1558" s="204" t="s">
        <v>353</v>
      </c>
      <c r="T1558" s="205">
        <v>1.3947000000000001</v>
      </c>
      <c r="U1558" s="205">
        <v>1.5673999999999999</v>
      </c>
    </row>
    <row r="1559" spans="2:21" ht="12.75" customHeight="1" x14ac:dyDescent="0.3">
      <c r="B1559" s="222" t="s">
        <v>909</v>
      </c>
      <c r="C1559" s="222" t="s">
        <v>26</v>
      </c>
      <c r="D1559" s="222" t="s">
        <v>345</v>
      </c>
      <c r="E1559" s="223">
        <v>742806</v>
      </c>
      <c r="F1559" s="223">
        <v>72558.744000000006</v>
      </c>
      <c r="G1559" s="224">
        <v>97.586551279434815</v>
      </c>
      <c r="H1559" s="222">
        <v>29</v>
      </c>
      <c r="I1559" s="222">
        <v>4</v>
      </c>
      <c r="J1559" s="222">
        <v>1330</v>
      </c>
      <c r="K1559" s="222" t="s">
        <v>110</v>
      </c>
      <c r="L1559" s="222">
        <v>6</v>
      </c>
      <c r="M1559" s="222" t="s">
        <v>197</v>
      </c>
      <c r="N1559" s="90" t="s">
        <v>197</v>
      </c>
      <c r="O1559" s="222"/>
      <c r="Q1559" s="208" t="str">
        <f t="shared" si="24"/>
        <v>JNAD (L)Construction Materials</v>
      </c>
      <c r="R1559" s="204" t="s">
        <v>909</v>
      </c>
      <c r="S1559" s="204" t="s">
        <v>345</v>
      </c>
      <c r="T1559" s="205">
        <v>2.8328000000000002</v>
      </c>
      <c r="U1559" s="205">
        <v>4.8230000000000004</v>
      </c>
    </row>
    <row r="1560" spans="2:21" ht="12.75" customHeight="1" x14ac:dyDescent="0.3">
      <c r="B1560" s="222" t="s">
        <v>908</v>
      </c>
      <c r="C1560" s="222" t="s">
        <v>1177</v>
      </c>
      <c r="D1560" s="222" t="s">
        <v>345</v>
      </c>
      <c r="E1560" s="223">
        <v>723856</v>
      </c>
      <c r="F1560" s="223">
        <v>16066.978999999999</v>
      </c>
      <c r="G1560" s="224">
        <v>22.216308449987956</v>
      </c>
      <c r="H1560" s="222">
        <v>29</v>
      </c>
      <c r="I1560" s="222">
        <v>4</v>
      </c>
      <c r="J1560" s="222">
        <v>1330</v>
      </c>
      <c r="K1560" s="222" t="s">
        <v>109</v>
      </c>
      <c r="L1560" s="222">
        <v>6</v>
      </c>
      <c r="M1560" s="222" t="s">
        <v>197</v>
      </c>
      <c r="N1560" s="90" t="s">
        <v>197</v>
      </c>
      <c r="O1560" s="222"/>
      <c r="Q1560" s="208" t="str">
        <f t="shared" si="24"/>
        <v>JNAD (T)Construction Materials</v>
      </c>
      <c r="R1560" s="204" t="s">
        <v>908</v>
      </c>
      <c r="S1560" s="204" t="s">
        <v>345</v>
      </c>
      <c r="T1560" s="205">
        <v>1.0222</v>
      </c>
      <c r="U1560" s="205">
        <v>1.0838000000000001</v>
      </c>
    </row>
    <row r="1561" spans="2:21" ht="12.75" customHeight="1" x14ac:dyDescent="0.3">
      <c r="B1561" s="222" t="s">
        <v>911</v>
      </c>
      <c r="C1561" s="222" t="s">
        <v>26</v>
      </c>
      <c r="D1561" s="222" t="s">
        <v>364</v>
      </c>
      <c r="E1561" s="223">
        <v>1</v>
      </c>
      <c r="F1561" s="223">
        <v>1</v>
      </c>
      <c r="G1561" s="224">
        <v>74.863013698630127</v>
      </c>
      <c r="H1561" s="222">
        <v>25</v>
      </c>
      <c r="I1561" s="222">
        <v>4</v>
      </c>
      <c r="J1561" s="222">
        <v>2105</v>
      </c>
      <c r="K1561" s="222" t="s">
        <v>404</v>
      </c>
      <c r="L1561" s="222">
        <v>3</v>
      </c>
      <c r="M1561" s="222" t="s">
        <v>197</v>
      </c>
      <c r="N1561" s="90" t="s">
        <v>197</v>
      </c>
      <c r="O1561" s="222"/>
      <c r="Q1561" s="208" t="str">
        <f t="shared" si="24"/>
        <v>JNAG (L)Coal Other</v>
      </c>
      <c r="R1561" s="204" t="s">
        <v>911</v>
      </c>
      <c r="S1561" s="204" t="s">
        <v>364</v>
      </c>
      <c r="T1561" s="205">
        <v>3.1213000000000002</v>
      </c>
      <c r="U1561" s="205">
        <v>4.1093999999999999</v>
      </c>
    </row>
    <row r="1562" spans="2:21" ht="12.75" customHeight="1" x14ac:dyDescent="0.3">
      <c r="B1562" s="222" t="s">
        <v>911</v>
      </c>
      <c r="C1562" s="222" t="s">
        <v>26</v>
      </c>
      <c r="D1562" s="222" t="s">
        <v>345</v>
      </c>
      <c r="E1562" s="223">
        <v>26295</v>
      </c>
      <c r="F1562" s="223">
        <v>2589.893</v>
      </c>
      <c r="G1562" s="224">
        <v>94.098746745777078</v>
      </c>
      <c r="H1562" s="222">
        <v>29</v>
      </c>
      <c r="I1562" s="222">
        <v>4</v>
      </c>
      <c r="J1562" s="222">
        <v>2105</v>
      </c>
      <c r="K1562" s="222" t="s">
        <v>404</v>
      </c>
      <c r="L1562" s="222">
        <v>3</v>
      </c>
      <c r="M1562" s="222" t="s">
        <v>197</v>
      </c>
      <c r="N1562" s="90" t="s">
        <v>197</v>
      </c>
      <c r="O1562" s="222"/>
      <c r="Q1562" s="208" t="str">
        <f t="shared" si="24"/>
        <v>JNAG (L)Construction Materials</v>
      </c>
      <c r="R1562" s="204" t="s">
        <v>911</v>
      </c>
      <c r="S1562" s="204" t="s">
        <v>345</v>
      </c>
      <c r="T1562" s="205">
        <v>3.6852</v>
      </c>
      <c r="U1562" s="205">
        <v>5.7843</v>
      </c>
    </row>
    <row r="1563" spans="2:21" ht="12.75" customHeight="1" x14ac:dyDescent="0.3">
      <c r="B1563" s="222" t="s">
        <v>911</v>
      </c>
      <c r="C1563" s="222" t="s">
        <v>26</v>
      </c>
      <c r="D1563" s="222" t="s">
        <v>371</v>
      </c>
      <c r="E1563" s="223">
        <v>1</v>
      </c>
      <c r="F1563" s="223">
        <v>1</v>
      </c>
      <c r="G1563" s="224">
        <v>74.211139553358649</v>
      </c>
      <c r="H1563" s="222">
        <v>24</v>
      </c>
      <c r="I1563" s="222">
        <v>4</v>
      </c>
      <c r="J1563" s="222">
        <v>2105</v>
      </c>
      <c r="K1563" s="222" t="s">
        <v>404</v>
      </c>
      <c r="L1563" s="222">
        <v>3</v>
      </c>
      <c r="M1563" s="222" t="s">
        <v>197</v>
      </c>
      <c r="N1563" s="90" t="s">
        <v>197</v>
      </c>
      <c r="O1563" s="222"/>
      <c r="Q1563" s="208" t="str">
        <f t="shared" si="24"/>
        <v>JNAG (L)Domestic Waste</v>
      </c>
      <c r="R1563" s="204" t="s">
        <v>911</v>
      </c>
      <c r="S1563" s="204" t="s">
        <v>371</v>
      </c>
      <c r="T1563" s="205">
        <v>3.2850000000000001</v>
      </c>
      <c r="U1563" s="205">
        <v>4.0465999999999998</v>
      </c>
    </row>
    <row r="1564" spans="2:21" ht="12.75" customHeight="1" x14ac:dyDescent="0.3">
      <c r="B1564" s="222" t="s">
        <v>911</v>
      </c>
      <c r="C1564" s="222" t="s">
        <v>26</v>
      </c>
      <c r="D1564" s="222" t="s">
        <v>348</v>
      </c>
      <c r="E1564" s="223">
        <v>16115</v>
      </c>
      <c r="F1564" s="223">
        <v>1559.155</v>
      </c>
      <c r="G1564" s="224">
        <v>94.972839506172832</v>
      </c>
      <c r="H1564" s="222">
        <v>18</v>
      </c>
      <c r="I1564" s="222">
        <v>4</v>
      </c>
      <c r="J1564" s="222">
        <v>2105</v>
      </c>
      <c r="K1564" s="222" t="s">
        <v>404</v>
      </c>
      <c r="L1564" s="222">
        <v>3</v>
      </c>
      <c r="M1564" s="222" t="s">
        <v>197</v>
      </c>
      <c r="N1564" s="90" t="s">
        <v>197</v>
      </c>
      <c r="O1564" s="222"/>
      <c r="Q1564" s="208" t="str">
        <f t="shared" si="24"/>
        <v>JNAG (L)Industrial Minerals</v>
      </c>
      <c r="R1564" s="204" t="s">
        <v>911</v>
      </c>
      <c r="S1564" s="204" t="s">
        <v>348</v>
      </c>
      <c r="T1564" s="205">
        <v>3.5581999999999998</v>
      </c>
      <c r="U1564" s="205">
        <v>5.391</v>
      </c>
    </row>
    <row r="1565" spans="2:21" ht="12.75" customHeight="1" x14ac:dyDescent="0.3">
      <c r="B1565" s="222" t="s">
        <v>911</v>
      </c>
      <c r="C1565" s="222" t="s">
        <v>26</v>
      </c>
      <c r="D1565" s="222" t="s">
        <v>369</v>
      </c>
      <c r="E1565" s="223">
        <v>1</v>
      </c>
      <c r="F1565" s="223">
        <v>1</v>
      </c>
      <c r="G1565" s="224">
        <v>73.880809826553914</v>
      </c>
      <c r="H1565" s="222">
        <v>25</v>
      </c>
      <c r="I1565" s="222">
        <v>4</v>
      </c>
      <c r="J1565" s="222">
        <v>2105</v>
      </c>
      <c r="K1565" s="222" t="s">
        <v>404</v>
      </c>
      <c r="L1565" s="222">
        <v>3</v>
      </c>
      <c r="M1565" s="222" t="s">
        <v>197</v>
      </c>
      <c r="N1565" s="90" t="s">
        <v>197</v>
      </c>
      <c r="O1565" s="222"/>
      <c r="Q1565" s="208" t="str">
        <f t="shared" si="24"/>
        <v>JNAG (L)Iron Ore</v>
      </c>
      <c r="R1565" s="204" t="s">
        <v>911</v>
      </c>
      <c r="S1565" s="204" t="s">
        <v>369</v>
      </c>
      <c r="T1565" s="205">
        <v>2.9946999999999999</v>
      </c>
      <c r="U1565" s="205">
        <v>4.0583</v>
      </c>
    </row>
    <row r="1566" spans="2:21" ht="12.75" customHeight="1" x14ac:dyDescent="0.3">
      <c r="B1566" s="222" t="s">
        <v>911</v>
      </c>
      <c r="C1566" s="222" t="s">
        <v>26</v>
      </c>
      <c r="D1566" s="222" t="s">
        <v>353</v>
      </c>
      <c r="E1566" s="223">
        <v>1</v>
      </c>
      <c r="F1566" s="223">
        <v>1</v>
      </c>
      <c r="G1566" s="224">
        <v>88.479003536246537</v>
      </c>
      <c r="H1566" s="222">
        <v>25</v>
      </c>
      <c r="I1566" s="222">
        <v>4</v>
      </c>
      <c r="J1566" s="222">
        <v>2105</v>
      </c>
      <c r="K1566" s="222" t="s">
        <v>404</v>
      </c>
      <c r="L1566" s="222">
        <v>3</v>
      </c>
      <c r="M1566" s="222" t="s">
        <v>197</v>
      </c>
      <c r="N1566" s="90" t="s">
        <v>197</v>
      </c>
      <c r="O1566" s="222"/>
      <c r="Q1566" s="208" t="str">
        <f t="shared" si="24"/>
        <v>JNAG (L)Steel</v>
      </c>
      <c r="R1566" s="204" t="s">
        <v>911</v>
      </c>
      <c r="S1566" s="204" t="s">
        <v>353</v>
      </c>
      <c r="T1566" s="205">
        <v>3.4369999999999998</v>
      </c>
      <c r="U1566" s="205">
        <v>5.0595999999999997</v>
      </c>
    </row>
    <row r="1567" spans="2:21" ht="12.75" customHeight="1" x14ac:dyDescent="0.3">
      <c r="B1567" s="222" t="s">
        <v>910</v>
      </c>
      <c r="C1567" s="222" t="s">
        <v>1177</v>
      </c>
      <c r="D1567" s="222" t="s">
        <v>364</v>
      </c>
      <c r="E1567" s="223">
        <v>1</v>
      </c>
      <c r="F1567" s="223">
        <v>1</v>
      </c>
      <c r="G1567" s="224">
        <v>27</v>
      </c>
      <c r="H1567" s="222">
        <v>25</v>
      </c>
      <c r="I1567" s="222">
        <v>4</v>
      </c>
      <c r="J1567" s="222">
        <v>2105</v>
      </c>
      <c r="K1567" s="222" t="s">
        <v>403</v>
      </c>
      <c r="L1567" s="222">
        <v>3</v>
      </c>
      <c r="M1567" s="222" t="s">
        <v>197</v>
      </c>
      <c r="N1567" s="90" t="s">
        <v>197</v>
      </c>
      <c r="O1567" s="222"/>
      <c r="Q1567" s="208" t="str">
        <f t="shared" si="24"/>
        <v>JNAG (T)Coal Other</v>
      </c>
      <c r="R1567" s="204" t="s">
        <v>910</v>
      </c>
      <c r="S1567" s="204" t="s">
        <v>364</v>
      </c>
      <c r="T1567" s="205">
        <v>1.3936999999999999</v>
      </c>
      <c r="U1567" s="205">
        <v>1.5624</v>
      </c>
    </row>
    <row r="1568" spans="2:21" ht="12.75" customHeight="1" x14ac:dyDescent="0.3">
      <c r="B1568" s="222" t="s">
        <v>910</v>
      </c>
      <c r="C1568" s="222" t="s">
        <v>1177</v>
      </c>
      <c r="D1568" s="222" t="s">
        <v>345</v>
      </c>
      <c r="E1568" s="223">
        <v>30046</v>
      </c>
      <c r="F1568" s="223">
        <v>811.24200000000008</v>
      </c>
      <c r="G1568" s="224">
        <v>27</v>
      </c>
      <c r="H1568" s="222">
        <v>29</v>
      </c>
      <c r="I1568" s="222">
        <v>4</v>
      </c>
      <c r="J1568" s="222">
        <v>2105</v>
      </c>
      <c r="K1568" s="222" t="s">
        <v>403</v>
      </c>
      <c r="L1568" s="222">
        <v>3</v>
      </c>
      <c r="M1568" s="222" t="s">
        <v>197</v>
      </c>
      <c r="N1568" s="90" t="s">
        <v>197</v>
      </c>
      <c r="O1568" s="222"/>
      <c r="Q1568" s="208" t="str">
        <f t="shared" si="24"/>
        <v>JNAG (T)Construction Materials</v>
      </c>
      <c r="R1568" s="204" t="s">
        <v>910</v>
      </c>
      <c r="S1568" s="204" t="s">
        <v>345</v>
      </c>
      <c r="T1568" s="205">
        <v>1.4314</v>
      </c>
      <c r="U1568" s="205">
        <v>1.6876</v>
      </c>
    </row>
    <row r="1569" spans="2:21" ht="12.75" customHeight="1" x14ac:dyDescent="0.3">
      <c r="B1569" s="222" t="s">
        <v>910</v>
      </c>
      <c r="C1569" s="222" t="s">
        <v>1177</v>
      </c>
      <c r="D1569" s="222" t="s">
        <v>371</v>
      </c>
      <c r="E1569" s="223">
        <v>1</v>
      </c>
      <c r="F1569" s="223">
        <v>1</v>
      </c>
      <c r="G1569" s="224">
        <v>27</v>
      </c>
      <c r="H1569" s="222">
        <v>24</v>
      </c>
      <c r="I1569" s="222">
        <v>4</v>
      </c>
      <c r="J1569" s="222">
        <v>2105</v>
      </c>
      <c r="K1569" s="222" t="s">
        <v>403</v>
      </c>
      <c r="L1569" s="222">
        <v>3</v>
      </c>
      <c r="M1569" s="222" t="s">
        <v>197</v>
      </c>
      <c r="N1569" s="90" t="s">
        <v>197</v>
      </c>
      <c r="O1569" s="222"/>
      <c r="Q1569" s="208" t="str">
        <f t="shared" si="24"/>
        <v>JNAG (T)Domestic Waste</v>
      </c>
      <c r="R1569" s="204" t="s">
        <v>910</v>
      </c>
      <c r="S1569" s="204" t="s">
        <v>371</v>
      </c>
      <c r="T1569" s="205">
        <v>1.4662999999999999</v>
      </c>
      <c r="U1569" s="205">
        <v>1.5311999999999999</v>
      </c>
    </row>
    <row r="1570" spans="2:21" ht="12.75" customHeight="1" x14ac:dyDescent="0.3">
      <c r="B1570" s="222" t="s">
        <v>910</v>
      </c>
      <c r="C1570" s="222" t="s">
        <v>1177</v>
      </c>
      <c r="D1570" s="222" t="s">
        <v>356</v>
      </c>
      <c r="E1570" s="223">
        <v>1</v>
      </c>
      <c r="F1570" s="223">
        <v>1</v>
      </c>
      <c r="G1570" s="224">
        <v>27</v>
      </c>
      <c r="H1570" s="222">
        <v>27</v>
      </c>
      <c r="I1570" s="222">
        <v>4</v>
      </c>
      <c r="J1570" s="222">
        <v>2105</v>
      </c>
      <c r="K1570" s="222" t="s">
        <v>403</v>
      </c>
      <c r="L1570" s="222">
        <v>3</v>
      </c>
      <c r="M1570" s="222" t="s">
        <v>197</v>
      </c>
      <c r="N1570" s="90" t="s">
        <v>197</v>
      </c>
      <c r="O1570" s="222"/>
      <c r="Q1570" s="208" t="str">
        <f t="shared" si="24"/>
        <v>JNAG (T)Enterprise</v>
      </c>
      <c r="R1570" s="204" t="s">
        <v>910</v>
      </c>
      <c r="S1570" s="204" t="s">
        <v>356</v>
      </c>
      <c r="T1570" s="205">
        <v>1.498</v>
      </c>
      <c r="U1570" s="205">
        <v>1.625</v>
      </c>
    </row>
    <row r="1571" spans="2:21" ht="12.75" customHeight="1" x14ac:dyDescent="0.3">
      <c r="B1571" s="222" t="s">
        <v>910</v>
      </c>
      <c r="C1571" s="222" t="s">
        <v>1177</v>
      </c>
      <c r="D1571" s="222" t="s">
        <v>348</v>
      </c>
      <c r="E1571" s="223">
        <v>14980</v>
      </c>
      <c r="F1571" s="223">
        <v>404.46000000000004</v>
      </c>
      <c r="G1571" s="224">
        <v>27</v>
      </c>
      <c r="H1571" s="222">
        <v>18</v>
      </c>
      <c r="I1571" s="222">
        <v>4</v>
      </c>
      <c r="J1571" s="222">
        <v>2105</v>
      </c>
      <c r="K1571" s="222" t="s">
        <v>403</v>
      </c>
      <c r="L1571" s="222">
        <v>3</v>
      </c>
      <c r="M1571" s="222" t="s">
        <v>197</v>
      </c>
      <c r="N1571" s="90" t="s">
        <v>197</v>
      </c>
      <c r="O1571" s="222"/>
      <c r="Q1571" s="208" t="str">
        <f t="shared" si="24"/>
        <v>JNAG (T)Industrial Minerals</v>
      </c>
      <c r="R1571" s="204" t="s">
        <v>910</v>
      </c>
      <c r="S1571" s="204" t="s">
        <v>348</v>
      </c>
      <c r="T1571" s="205">
        <v>1.3198000000000001</v>
      </c>
      <c r="U1571" s="205">
        <v>1.3441000000000001</v>
      </c>
    </row>
    <row r="1572" spans="2:21" ht="12.75" customHeight="1" x14ac:dyDescent="0.3">
      <c r="B1572" s="222" t="s">
        <v>910</v>
      </c>
      <c r="C1572" s="222" t="s">
        <v>1177</v>
      </c>
      <c r="D1572" s="222" t="s">
        <v>369</v>
      </c>
      <c r="E1572" s="223">
        <v>1</v>
      </c>
      <c r="F1572" s="223">
        <v>1</v>
      </c>
      <c r="G1572" s="224">
        <v>27</v>
      </c>
      <c r="H1572" s="222">
        <v>25</v>
      </c>
      <c r="I1572" s="222">
        <v>4</v>
      </c>
      <c r="J1572" s="222">
        <v>2105</v>
      </c>
      <c r="K1572" s="222" t="s">
        <v>403</v>
      </c>
      <c r="L1572" s="222">
        <v>3</v>
      </c>
      <c r="M1572" s="222" t="s">
        <v>197</v>
      </c>
      <c r="N1572" s="90" t="s">
        <v>197</v>
      </c>
      <c r="O1572" s="222"/>
      <c r="Q1572" s="208" t="str">
        <f t="shared" si="24"/>
        <v>JNAG (T)Iron Ore</v>
      </c>
      <c r="R1572" s="204" t="s">
        <v>910</v>
      </c>
      <c r="S1572" s="204" t="s">
        <v>369</v>
      </c>
      <c r="T1572" s="205">
        <v>1.3936999999999999</v>
      </c>
      <c r="U1572" s="205">
        <v>1.5624</v>
      </c>
    </row>
    <row r="1573" spans="2:21" ht="12.75" customHeight="1" x14ac:dyDescent="0.3">
      <c r="B1573" s="222" t="s">
        <v>910</v>
      </c>
      <c r="C1573" s="222" t="s">
        <v>1177</v>
      </c>
      <c r="D1573" s="222" t="s">
        <v>343</v>
      </c>
      <c r="E1573" s="223">
        <v>966</v>
      </c>
      <c r="F1573" s="223">
        <v>26.082000000000001</v>
      </c>
      <c r="G1573" s="224">
        <v>27</v>
      </c>
      <c r="H1573" s="222">
        <v>25</v>
      </c>
      <c r="I1573" s="222">
        <v>4</v>
      </c>
      <c r="J1573" s="222">
        <v>2105</v>
      </c>
      <c r="K1573" s="222" t="s">
        <v>403</v>
      </c>
      <c r="L1573" s="222">
        <v>3</v>
      </c>
      <c r="M1573" s="222" t="s">
        <v>197</v>
      </c>
      <c r="N1573" s="90" t="s">
        <v>197</v>
      </c>
      <c r="O1573" s="222"/>
      <c r="Q1573" s="208" t="str">
        <f t="shared" si="24"/>
        <v>JNAG (T)Other</v>
      </c>
      <c r="R1573" s="204" t="s">
        <v>910</v>
      </c>
      <c r="S1573" s="204" t="s">
        <v>343</v>
      </c>
      <c r="T1573" s="205">
        <v>1.3936999999999999</v>
      </c>
      <c r="U1573" s="205">
        <v>1.5624</v>
      </c>
    </row>
    <row r="1574" spans="2:21" ht="12.75" customHeight="1" x14ac:dyDescent="0.3">
      <c r="B1574" s="222" t="s">
        <v>910</v>
      </c>
      <c r="C1574" s="222" t="s">
        <v>1177</v>
      </c>
      <c r="D1574" s="222" t="s">
        <v>353</v>
      </c>
      <c r="E1574" s="223">
        <v>84</v>
      </c>
      <c r="F1574" s="223">
        <v>2.2680000000000002</v>
      </c>
      <c r="G1574" s="224">
        <v>27</v>
      </c>
      <c r="H1574" s="222">
        <v>25</v>
      </c>
      <c r="I1574" s="222">
        <v>4</v>
      </c>
      <c r="J1574" s="222">
        <v>2105</v>
      </c>
      <c r="K1574" s="222" t="s">
        <v>403</v>
      </c>
      <c r="L1574" s="222">
        <v>3</v>
      </c>
      <c r="M1574" s="222" t="s">
        <v>197</v>
      </c>
      <c r="N1574" s="90" t="s">
        <v>197</v>
      </c>
      <c r="O1574" s="222"/>
      <c r="Q1574" s="208" t="str">
        <f t="shared" si="24"/>
        <v>JNAG (T)Steel</v>
      </c>
      <c r="R1574" s="204" t="s">
        <v>910</v>
      </c>
      <c r="S1574" s="204" t="s">
        <v>353</v>
      </c>
      <c r="T1574" s="205">
        <v>1.3936999999999999</v>
      </c>
      <c r="U1574" s="205">
        <v>1.5624</v>
      </c>
    </row>
    <row r="1575" spans="2:21" ht="12.75" customHeight="1" x14ac:dyDescent="0.3">
      <c r="B1575" s="222" t="s">
        <v>913</v>
      </c>
      <c r="C1575" s="222" t="s">
        <v>26</v>
      </c>
      <c r="D1575" s="222" t="s">
        <v>347</v>
      </c>
      <c r="E1575" s="223">
        <v>1</v>
      </c>
      <c r="F1575" s="223">
        <v>0</v>
      </c>
      <c r="G1575" s="224">
        <v>79.5</v>
      </c>
      <c r="H1575" s="222">
        <v>24</v>
      </c>
      <c r="I1575" s="222">
        <v>4</v>
      </c>
      <c r="J1575" s="222">
        <v>2105</v>
      </c>
      <c r="K1575" s="222" t="s">
        <v>1189</v>
      </c>
      <c r="L1575" s="222">
        <v>3</v>
      </c>
      <c r="M1575" s="222" t="s">
        <v>197</v>
      </c>
      <c r="N1575" s="90" t="s">
        <v>197</v>
      </c>
      <c r="O1575" s="222"/>
      <c r="Q1575" s="208" t="str">
        <f t="shared" si="24"/>
        <v>JNAN (L)Coal ESI</v>
      </c>
      <c r="R1575" s="204" t="s">
        <v>913</v>
      </c>
      <c r="S1575" s="204" t="s">
        <v>347</v>
      </c>
      <c r="T1575" s="205">
        <v>2.8525999999999998</v>
      </c>
      <c r="U1575" s="205">
        <v>4.3491</v>
      </c>
    </row>
    <row r="1576" spans="2:21" ht="12.75" customHeight="1" x14ac:dyDescent="0.3">
      <c r="B1576" s="222" t="s">
        <v>913</v>
      </c>
      <c r="C1576" s="222" t="s">
        <v>26</v>
      </c>
      <c r="D1576" s="222" t="s">
        <v>364</v>
      </c>
      <c r="E1576" s="223">
        <v>1</v>
      </c>
      <c r="F1576" s="223">
        <v>1</v>
      </c>
      <c r="G1576" s="224">
        <v>74.32869664634147</v>
      </c>
      <c r="H1576" s="222">
        <v>25</v>
      </c>
      <c r="I1576" s="222">
        <v>4</v>
      </c>
      <c r="J1576" s="222">
        <v>2105</v>
      </c>
      <c r="K1576" s="222" t="s">
        <v>404</v>
      </c>
      <c r="L1576" s="222">
        <v>3</v>
      </c>
      <c r="M1576" s="222" t="s">
        <v>197</v>
      </c>
      <c r="N1576" s="90" t="s">
        <v>197</v>
      </c>
      <c r="O1576" s="222"/>
      <c r="Q1576" s="208" t="str">
        <f t="shared" si="24"/>
        <v>JNAN (L)Coal Other</v>
      </c>
      <c r="R1576" s="204" t="s">
        <v>913</v>
      </c>
      <c r="S1576" s="204" t="s">
        <v>364</v>
      </c>
      <c r="T1576" s="205">
        <v>3.1120000000000001</v>
      </c>
      <c r="U1576" s="205">
        <v>4.0812999999999997</v>
      </c>
    </row>
    <row r="1577" spans="2:21" ht="12.75" customHeight="1" x14ac:dyDescent="0.3">
      <c r="B1577" s="222" t="s">
        <v>913</v>
      </c>
      <c r="C1577" s="222" t="s">
        <v>26</v>
      </c>
      <c r="D1577" s="222" t="s">
        <v>345</v>
      </c>
      <c r="E1577" s="223">
        <v>63115</v>
      </c>
      <c r="F1577" s="223">
        <v>5814.7420000000002</v>
      </c>
      <c r="G1577" s="224">
        <v>94.230098938004915</v>
      </c>
      <c r="H1577" s="222">
        <v>29</v>
      </c>
      <c r="I1577" s="222">
        <v>4</v>
      </c>
      <c r="J1577" s="222">
        <v>2105</v>
      </c>
      <c r="K1577" s="222" t="s">
        <v>404</v>
      </c>
      <c r="L1577" s="222">
        <v>3</v>
      </c>
      <c r="M1577" s="222" t="s">
        <v>197</v>
      </c>
      <c r="N1577" s="90" t="s">
        <v>197</v>
      </c>
      <c r="O1577" s="222"/>
      <c r="Q1577" s="208" t="str">
        <f t="shared" si="24"/>
        <v>JNAN (L)Construction Materials</v>
      </c>
      <c r="R1577" s="204" t="s">
        <v>913</v>
      </c>
      <c r="S1577" s="204" t="s">
        <v>345</v>
      </c>
      <c r="T1577" s="205">
        <v>3.6981000000000002</v>
      </c>
      <c r="U1577" s="205">
        <v>5.7986000000000004</v>
      </c>
    </row>
    <row r="1578" spans="2:21" ht="12.75" customHeight="1" x14ac:dyDescent="0.3">
      <c r="B1578" s="222" t="s">
        <v>913</v>
      </c>
      <c r="C1578" s="222" t="s">
        <v>26</v>
      </c>
      <c r="D1578" s="222" t="s">
        <v>348</v>
      </c>
      <c r="E1578" s="223">
        <v>31464</v>
      </c>
      <c r="F1578" s="223">
        <v>3049.8110000000001</v>
      </c>
      <c r="G1578" s="224">
        <v>96.997333333333344</v>
      </c>
      <c r="H1578" s="222">
        <v>18</v>
      </c>
      <c r="I1578" s="222">
        <v>4</v>
      </c>
      <c r="J1578" s="222">
        <v>2105</v>
      </c>
      <c r="K1578" s="222" t="s">
        <v>404</v>
      </c>
      <c r="L1578" s="222">
        <v>3</v>
      </c>
      <c r="M1578" s="222" t="s">
        <v>197</v>
      </c>
      <c r="N1578" s="90" t="s">
        <v>197</v>
      </c>
      <c r="O1578" s="222"/>
      <c r="Q1578" s="208" t="str">
        <f t="shared" si="24"/>
        <v>JNAN (L)Industrial Minerals</v>
      </c>
      <c r="R1578" s="204" t="s">
        <v>913</v>
      </c>
      <c r="S1578" s="204" t="s">
        <v>348</v>
      </c>
      <c r="T1578" s="205">
        <v>3.6286</v>
      </c>
      <c r="U1578" s="205">
        <v>5.6009000000000002</v>
      </c>
    </row>
    <row r="1579" spans="2:21" ht="12.75" customHeight="1" x14ac:dyDescent="0.3">
      <c r="B1579" s="222" t="s">
        <v>913</v>
      </c>
      <c r="C1579" s="222" t="s">
        <v>26</v>
      </c>
      <c r="D1579" s="222" t="s">
        <v>369</v>
      </c>
      <c r="E1579" s="223">
        <v>1</v>
      </c>
      <c r="F1579" s="223">
        <v>1</v>
      </c>
      <c r="G1579" s="224">
        <v>72.226275738585485</v>
      </c>
      <c r="H1579" s="222">
        <v>25</v>
      </c>
      <c r="I1579" s="222">
        <v>4</v>
      </c>
      <c r="J1579" s="222">
        <v>2105</v>
      </c>
      <c r="K1579" s="222" t="s">
        <v>404</v>
      </c>
      <c r="L1579" s="222">
        <v>3</v>
      </c>
      <c r="M1579" s="222" t="s">
        <v>197</v>
      </c>
      <c r="N1579" s="90" t="s">
        <v>197</v>
      </c>
      <c r="O1579" s="222"/>
      <c r="Q1579" s="208" t="str">
        <f t="shared" si="24"/>
        <v>JNAN (L)Iron Ore</v>
      </c>
      <c r="R1579" s="204" t="s">
        <v>913</v>
      </c>
      <c r="S1579" s="204" t="s">
        <v>369</v>
      </c>
      <c r="T1579" s="205">
        <v>2.9674999999999998</v>
      </c>
      <c r="U1579" s="205">
        <v>3.9771000000000001</v>
      </c>
    </row>
    <row r="1580" spans="2:21" ht="12.75" customHeight="1" x14ac:dyDescent="0.3">
      <c r="B1580" s="222" t="s">
        <v>913</v>
      </c>
      <c r="C1580" s="222" t="s">
        <v>26</v>
      </c>
      <c r="D1580" s="222" t="s">
        <v>343</v>
      </c>
      <c r="E1580" s="223">
        <v>844</v>
      </c>
      <c r="F1580" s="223">
        <v>34.222000000000001</v>
      </c>
      <c r="G1580" s="224">
        <v>55</v>
      </c>
      <c r="H1580" s="222">
        <v>25</v>
      </c>
      <c r="I1580" s="222">
        <v>4</v>
      </c>
      <c r="J1580" s="222">
        <v>2105</v>
      </c>
      <c r="K1580" s="222" t="s">
        <v>404</v>
      </c>
      <c r="L1580" s="222">
        <v>3</v>
      </c>
      <c r="M1580" s="222" t="s">
        <v>197</v>
      </c>
      <c r="N1580" s="90" t="s">
        <v>197</v>
      </c>
      <c r="O1580" s="222"/>
      <c r="Q1580" s="208" t="str">
        <f t="shared" si="24"/>
        <v>JNAN (L)Other</v>
      </c>
      <c r="R1580" s="204" t="s">
        <v>913</v>
      </c>
      <c r="S1580" s="204" t="s">
        <v>343</v>
      </c>
      <c r="T1580" s="205">
        <v>2.9096000000000002</v>
      </c>
      <c r="U1580" s="205">
        <v>3.4828000000000001</v>
      </c>
    </row>
    <row r="1581" spans="2:21" ht="12.75" customHeight="1" x14ac:dyDescent="0.3">
      <c r="B1581" s="222" t="s">
        <v>913</v>
      </c>
      <c r="C1581" s="222" t="s">
        <v>26</v>
      </c>
      <c r="D1581" s="222" t="s">
        <v>353</v>
      </c>
      <c r="E1581" s="223">
        <v>1</v>
      </c>
      <c r="F1581" s="223">
        <v>1</v>
      </c>
      <c r="G1581" s="224">
        <v>86.580664386401338</v>
      </c>
      <c r="H1581" s="222">
        <v>25</v>
      </c>
      <c r="I1581" s="222">
        <v>4</v>
      </c>
      <c r="J1581" s="222">
        <v>2105</v>
      </c>
      <c r="K1581" s="222" t="s">
        <v>404</v>
      </c>
      <c r="L1581" s="222">
        <v>3</v>
      </c>
      <c r="M1581" s="222" t="s">
        <v>197</v>
      </c>
      <c r="N1581" s="90" t="s">
        <v>197</v>
      </c>
      <c r="O1581" s="222"/>
      <c r="Q1581" s="208" t="str">
        <f t="shared" si="24"/>
        <v>JNAN (L)Steel</v>
      </c>
      <c r="R1581" s="204" t="s">
        <v>913</v>
      </c>
      <c r="S1581" s="204" t="s">
        <v>353</v>
      </c>
      <c r="T1581" s="205">
        <v>3.3834</v>
      </c>
      <c r="U1581" s="205">
        <v>4.8982000000000001</v>
      </c>
    </row>
    <row r="1582" spans="2:21" ht="12.75" customHeight="1" x14ac:dyDescent="0.3">
      <c r="B1582" s="222" t="s">
        <v>912</v>
      </c>
      <c r="C1582" s="222" t="s">
        <v>1177</v>
      </c>
      <c r="D1582" s="222" t="s">
        <v>347</v>
      </c>
      <c r="E1582" s="223">
        <v>12</v>
      </c>
      <c r="F1582" s="223">
        <v>0.312</v>
      </c>
      <c r="G1582" s="224">
        <v>25.98</v>
      </c>
      <c r="H1582" s="222">
        <v>24</v>
      </c>
      <c r="I1582" s="222">
        <v>4</v>
      </c>
      <c r="J1582" s="222">
        <v>2105</v>
      </c>
      <c r="K1582" s="222" t="s">
        <v>1190</v>
      </c>
      <c r="L1582" s="222">
        <v>3</v>
      </c>
      <c r="M1582" s="222" t="s">
        <v>197</v>
      </c>
      <c r="N1582" s="90" t="s">
        <v>197</v>
      </c>
      <c r="O1582" s="222"/>
      <c r="Q1582" s="208" t="str">
        <f t="shared" si="24"/>
        <v>JNAN (T)Coal ESI</v>
      </c>
      <c r="R1582" s="204" t="s">
        <v>912</v>
      </c>
      <c r="S1582" s="204" t="s">
        <v>347</v>
      </c>
      <c r="T1582" s="205">
        <v>1.3835999999999999</v>
      </c>
      <c r="U1582" s="205">
        <v>1.5351999999999999</v>
      </c>
    </row>
    <row r="1583" spans="2:21" ht="12.75" customHeight="1" x14ac:dyDescent="0.3">
      <c r="B1583" s="222" t="s">
        <v>912</v>
      </c>
      <c r="C1583" s="222" t="s">
        <v>1177</v>
      </c>
      <c r="D1583" s="222" t="s">
        <v>364</v>
      </c>
      <c r="E1583" s="223">
        <v>1</v>
      </c>
      <c r="F1583" s="223">
        <v>1</v>
      </c>
      <c r="G1583" s="224">
        <v>26</v>
      </c>
      <c r="H1583" s="222">
        <v>25</v>
      </c>
      <c r="I1583" s="222">
        <v>4</v>
      </c>
      <c r="J1583" s="222">
        <v>2105</v>
      </c>
      <c r="K1583" s="222" t="s">
        <v>403</v>
      </c>
      <c r="L1583" s="222">
        <v>3</v>
      </c>
      <c r="M1583" s="222" t="s">
        <v>197</v>
      </c>
      <c r="N1583" s="90" t="s">
        <v>197</v>
      </c>
      <c r="O1583" s="222"/>
      <c r="Q1583" s="208" t="str">
        <f t="shared" si="24"/>
        <v>JNAN (T)Coal Other</v>
      </c>
      <c r="R1583" s="204" t="s">
        <v>912</v>
      </c>
      <c r="S1583" s="204" t="s">
        <v>364</v>
      </c>
      <c r="T1583" s="205">
        <v>1.3932</v>
      </c>
      <c r="U1583" s="205">
        <v>1.5673999999999999</v>
      </c>
    </row>
    <row r="1584" spans="2:21" ht="12.75" customHeight="1" x14ac:dyDescent="0.3">
      <c r="B1584" s="222" t="s">
        <v>912</v>
      </c>
      <c r="C1584" s="222" t="s">
        <v>1177</v>
      </c>
      <c r="D1584" s="222" t="s">
        <v>345</v>
      </c>
      <c r="E1584" s="223">
        <v>62796</v>
      </c>
      <c r="F1584" s="223">
        <v>1632.6960000000001</v>
      </c>
      <c r="G1584" s="224">
        <v>26</v>
      </c>
      <c r="H1584" s="222">
        <v>29</v>
      </c>
      <c r="I1584" s="222">
        <v>4</v>
      </c>
      <c r="J1584" s="222">
        <v>2105</v>
      </c>
      <c r="K1584" s="222" t="s">
        <v>403</v>
      </c>
      <c r="L1584" s="222">
        <v>3</v>
      </c>
      <c r="M1584" s="222" t="s">
        <v>197</v>
      </c>
      <c r="N1584" s="90" t="s">
        <v>197</v>
      </c>
      <c r="O1584" s="222"/>
      <c r="Q1584" s="208" t="str">
        <f t="shared" si="24"/>
        <v>JNAN (T)Construction Materials</v>
      </c>
      <c r="R1584" s="204" t="s">
        <v>912</v>
      </c>
      <c r="S1584" s="204" t="s">
        <v>345</v>
      </c>
      <c r="T1584" s="205">
        <v>1.4278999999999999</v>
      </c>
      <c r="U1584" s="205">
        <v>1.6969000000000001</v>
      </c>
    </row>
    <row r="1585" spans="2:21" ht="12.75" customHeight="1" x14ac:dyDescent="0.3">
      <c r="B1585" s="222" t="s">
        <v>912</v>
      </c>
      <c r="C1585" s="222" t="s">
        <v>1177</v>
      </c>
      <c r="D1585" s="222" t="s">
        <v>348</v>
      </c>
      <c r="E1585" s="223">
        <v>31778</v>
      </c>
      <c r="F1585" s="223">
        <v>826.22800000000007</v>
      </c>
      <c r="G1585" s="224">
        <v>26</v>
      </c>
      <c r="H1585" s="222">
        <v>18</v>
      </c>
      <c r="I1585" s="222">
        <v>4</v>
      </c>
      <c r="J1585" s="222">
        <v>2105</v>
      </c>
      <c r="K1585" s="222" t="s">
        <v>403</v>
      </c>
      <c r="L1585" s="222">
        <v>3</v>
      </c>
      <c r="M1585" s="222" t="s">
        <v>197</v>
      </c>
      <c r="N1585" s="90" t="s">
        <v>197</v>
      </c>
      <c r="O1585" s="222"/>
      <c r="Q1585" s="208" t="str">
        <f t="shared" si="24"/>
        <v>JNAN (T)Industrial Minerals</v>
      </c>
      <c r="R1585" s="204" t="s">
        <v>912</v>
      </c>
      <c r="S1585" s="204" t="s">
        <v>348</v>
      </c>
      <c r="T1585" s="205">
        <v>1.3167</v>
      </c>
      <c r="U1585" s="205">
        <v>1.3413999999999999</v>
      </c>
    </row>
    <row r="1586" spans="2:21" ht="12.75" customHeight="1" x14ac:dyDescent="0.3">
      <c r="B1586" s="222" t="s">
        <v>912</v>
      </c>
      <c r="C1586" s="222" t="s">
        <v>1177</v>
      </c>
      <c r="D1586" s="222" t="s">
        <v>369</v>
      </c>
      <c r="E1586" s="223">
        <v>1</v>
      </c>
      <c r="F1586" s="223">
        <v>1</v>
      </c>
      <c r="G1586" s="224">
        <v>26</v>
      </c>
      <c r="H1586" s="222">
        <v>25</v>
      </c>
      <c r="I1586" s="222">
        <v>4</v>
      </c>
      <c r="J1586" s="222">
        <v>2105</v>
      </c>
      <c r="K1586" s="222" t="s">
        <v>403</v>
      </c>
      <c r="L1586" s="222">
        <v>3</v>
      </c>
      <c r="M1586" s="222" t="s">
        <v>197</v>
      </c>
      <c r="N1586" s="90" t="s">
        <v>197</v>
      </c>
      <c r="O1586" s="222"/>
      <c r="Q1586" s="208" t="str">
        <f t="shared" si="24"/>
        <v>JNAN (T)Iron Ore</v>
      </c>
      <c r="R1586" s="204" t="s">
        <v>912</v>
      </c>
      <c r="S1586" s="204" t="s">
        <v>369</v>
      </c>
      <c r="T1586" s="205">
        <v>1.3932</v>
      </c>
      <c r="U1586" s="205">
        <v>1.5673999999999999</v>
      </c>
    </row>
    <row r="1587" spans="2:21" ht="12.75" customHeight="1" x14ac:dyDescent="0.3">
      <c r="B1587" s="222" t="s">
        <v>912</v>
      </c>
      <c r="C1587" s="222" t="s">
        <v>1177</v>
      </c>
      <c r="D1587" s="222" t="s">
        <v>343</v>
      </c>
      <c r="E1587" s="223">
        <v>1227</v>
      </c>
      <c r="F1587" s="223">
        <v>31.902000000000001</v>
      </c>
      <c r="G1587" s="224">
        <v>25.912337662337663</v>
      </c>
      <c r="H1587" s="222">
        <v>25</v>
      </c>
      <c r="I1587" s="222">
        <v>4</v>
      </c>
      <c r="J1587" s="222">
        <v>2105</v>
      </c>
      <c r="K1587" s="222" t="s">
        <v>403</v>
      </c>
      <c r="L1587" s="222">
        <v>3</v>
      </c>
      <c r="M1587" s="222" t="s">
        <v>197</v>
      </c>
      <c r="N1587" s="90" t="s">
        <v>197</v>
      </c>
      <c r="O1587" s="222"/>
      <c r="Q1587" s="208" t="str">
        <f t="shared" si="24"/>
        <v>JNAN (T)Other</v>
      </c>
      <c r="R1587" s="204" t="s">
        <v>912</v>
      </c>
      <c r="S1587" s="204" t="s">
        <v>343</v>
      </c>
      <c r="T1587" s="205">
        <v>1.3933</v>
      </c>
      <c r="U1587" s="205">
        <v>1.5679000000000001</v>
      </c>
    </row>
    <row r="1588" spans="2:21" ht="12.75" customHeight="1" x14ac:dyDescent="0.3">
      <c r="B1588" s="222" t="s">
        <v>912</v>
      </c>
      <c r="C1588" s="222" t="s">
        <v>1177</v>
      </c>
      <c r="D1588" s="222" t="s">
        <v>353</v>
      </c>
      <c r="E1588" s="223">
        <v>168</v>
      </c>
      <c r="F1588" s="223">
        <v>4.3680000000000003</v>
      </c>
      <c r="G1588" s="224">
        <v>25.999714564353848</v>
      </c>
      <c r="H1588" s="222">
        <v>25</v>
      </c>
      <c r="I1588" s="222">
        <v>4</v>
      </c>
      <c r="J1588" s="222">
        <v>2105</v>
      </c>
      <c r="K1588" s="222" t="s">
        <v>403</v>
      </c>
      <c r="L1588" s="222">
        <v>3</v>
      </c>
      <c r="M1588" s="222" t="s">
        <v>197</v>
      </c>
      <c r="N1588" s="90" t="s">
        <v>197</v>
      </c>
      <c r="O1588" s="222"/>
      <c r="Q1588" s="208" t="str">
        <f t="shared" si="24"/>
        <v>JNAN (T)Steel</v>
      </c>
      <c r="R1588" s="204" t="s">
        <v>912</v>
      </c>
      <c r="S1588" s="204" t="s">
        <v>353</v>
      </c>
      <c r="T1588" s="205">
        <v>1.3932</v>
      </c>
      <c r="U1588" s="205">
        <v>1.5673999999999999</v>
      </c>
    </row>
    <row r="1589" spans="2:21" ht="12.75" customHeight="1" x14ac:dyDescent="0.3">
      <c r="B1589" s="222" t="s">
        <v>915</v>
      </c>
      <c r="C1589" s="222" t="s">
        <v>26</v>
      </c>
      <c r="D1589" s="222" t="s">
        <v>364</v>
      </c>
      <c r="E1589" s="223">
        <v>1</v>
      </c>
      <c r="F1589" s="223">
        <v>1</v>
      </c>
      <c r="G1589" s="224">
        <v>89.147393407380875</v>
      </c>
      <c r="H1589" s="222">
        <v>25</v>
      </c>
      <c r="I1589" s="222">
        <v>4</v>
      </c>
      <c r="J1589" s="222">
        <v>2105</v>
      </c>
      <c r="K1589" s="222" t="s">
        <v>404</v>
      </c>
      <c r="L1589" s="222">
        <v>3</v>
      </c>
      <c r="M1589" s="222" t="s">
        <v>197</v>
      </c>
      <c r="N1589" s="90" t="s">
        <v>197</v>
      </c>
      <c r="O1589" s="222"/>
      <c r="Q1589" s="208" t="str">
        <f t="shared" si="24"/>
        <v>JNAS (L)Coal Other</v>
      </c>
      <c r="R1589" s="204" t="s">
        <v>915</v>
      </c>
      <c r="S1589" s="204" t="s">
        <v>364</v>
      </c>
      <c r="T1589" s="205">
        <v>3.3837999999999999</v>
      </c>
      <c r="U1589" s="205">
        <v>5.1188000000000002</v>
      </c>
    </row>
    <row r="1590" spans="2:21" ht="12.75" customHeight="1" x14ac:dyDescent="0.3">
      <c r="B1590" s="222" t="s">
        <v>915</v>
      </c>
      <c r="C1590" s="222" t="s">
        <v>26</v>
      </c>
      <c r="D1590" s="222" t="s">
        <v>345</v>
      </c>
      <c r="E1590" s="223">
        <v>147762</v>
      </c>
      <c r="F1590" s="223">
        <v>14343.206</v>
      </c>
      <c r="G1590" s="224">
        <v>96.982019693330159</v>
      </c>
      <c r="H1590" s="222">
        <v>29</v>
      </c>
      <c r="I1590" s="222">
        <v>4</v>
      </c>
      <c r="J1590" s="222">
        <v>2105</v>
      </c>
      <c r="K1590" s="222" t="s">
        <v>404</v>
      </c>
      <c r="L1590" s="222">
        <v>3</v>
      </c>
      <c r="M1590" s="222" t="s">
        <v>197</v>
      </c>
      <c r="N1590" s="90" t="s">
        <v>197</v>
      </c>
      <c r="O1590" s="222"/>
      <c r="Q1590" s="208" t="str">
        <f t="shared" si="24"/>
        <v>JNAS (L)Construction Materials</v>
      </c>
      <c r="R1590" s="204" t="s">
        <v>915</v>
      </c>
      <c r="S1590" s="204" t="s">
        <v>345</v>
      </c>
      <c r="T1590" s="205">
        <v>3.8754</v>
      </c>
      <c r="U1590" s="205">
        <v>6.1128</v>
      </c>
    </row>
    <row r="1591" spans="2:21" ht="12.75" customHeight="1" x14ac:dyDescent="0.3">
      <c r="B1591" s="222" t="s">
        <v>915</v>
      </c>
      <c r="C1591" s="222" t="s">
        <v>26</v>
      </c>
      <c r="D1591" s="222" t="s">
        <v>348</v>
      </c>
      <c r="E1591" s="223">
        <v>1</v>
      </c>
      <c r="F1591" s="223">
        <v>1</v>
      </c>
      <c r="G1591" s="224">
        <v>98.132617682357662</v>
      </c>
      <c r="H1591" s="222">
        <v>18</v>
      </c>
      <c r="I1591" s="222">
        <v>4</v>
      </c>
      <c r="J1591" s="222">
        <v>2105</v>
      </c>
      <c r="K1591" s="222" t="s">
        <v>404</v>
      </c>
      <c r="L1591" s="222">
        <v>3</v>
      </c>
      <c r="M1591" s="222" t="s">
        <v>197</v>
      </c>
      <c r="N1591" s="90" t="s">
        <v>197</v>
      </c>
      <c r="O1591" s="222"/>
      <c r="Q1591" s="208" t="str">
        <f t="shared" si="24"/>
        <v>JNAS (L)Industrial Minerals</v>
      </c>
      <c r="R1591" s="204" t="s">
        <v>915</v>
      </c>
      <c r="S1591" s="204" t="s">
        <v>348</v>
      </c>
      <c r="T1591" s="205">
        <v>3.6659000000000002</v>
      </c>
      <c r="U1591" s="205">
        <v>5.7244000000000002</v>
      </c>
    </row>
    <row r="1592" spans="2:21" ht="12.75" customHeight="1" x14ac:dyDescent="0.3">
      <c r="B1592" s="222" t="s">
        <v>915</v>
      </c>
      <c r="C1592" s="222" t="s">
        <v>26</v>
      </c>
      <c r="D1592" s="222" t="s">
        <v>343</v>
      </c>
      <c r="E1592" s="223">
        <v>10</v>
      </c>
      <c r="F1592" s="223">
        <v>0.99</v>
      </c>
      <c r="G1592" s="224">
        <v>99.377777777777794</v>
      </c>
      <c r="H1592" s="222">
        <v>25</v>
      </c>
      <c r="I1592" s="222">
        <v>4</v>
      </c>
      <c r="J1592" s="222">
        <v>2105</v>
      </c>
      <c r="K1592" s="222" t="s">
        <v>404</v>
      </c>
      <c r="L1592" s="222">
        <v>3</v>
      </c>
      <c r="M1592" s="222" t="s">
        <v>197</v>
      </c>
      <c r="N1592" s="90" t="s">
        <v>197</v>
      </c>
      <c r="O1592" s="222"/>
      <c r="Q1592" s="208" t="str">
        <f t="shared" si="24"/>
        <v>JNAS (L)Other</v>
      </c>
      <c r="R1592" s="204" t="s">
        <v>915</v>
      </c>
      <c r="S1592" s="204" t="s">
        <v>343</v>
      </c>
      <c r="T1592" s="205">
        <v>3.7793000000000001</v>
      </c>
      <c r="U1592" s="205">
        <v>6.1977000000000002</v>
      </c>
    </row>
    <row r="1593" spans="2:21" ht="12.75" customHeight="1" x14ac:dyDescent="0.3">
      <c r="B1593" s="222" t="s">
        <v>914</v>
      </c>
      <c r="C1593" s="222" t="s">
        <v>1177</v>
      </c>
      <c r="D1593" s="222" t="s">
        <v>364</v>
      </c>
      <c r="E1593" s="223">
        <v>1</v>
      </c>
      <c r="F1593" s="223">
        <v>1</v>
      </c>
      <c r="G1593" s="224">
        <v>32</v>
      </c>
      <c r="H1593" s="222">
        <v>25</v>
      </c>
      <c r="I1593" s="222">
        <v>4</v>
      </c>
      <c r="J1593" s="222">
        <v>2105</v>
      </c>
      <c r="K1593" s="222" t="s">
        <v>403</v>
      </c>
      <c r="L1593" s="222">
        <v>3</v>
      </c>
      <c r="M1593" s="222" t="s">
        <v>197</v>
      </c>
      <c r="N1593" s="90" t="s">
        <v>197</v>
      </c>
      <c r="O1593" s="222"/>
      <c r="Q1593" s="208" t="str">
        <f t="shared" si="24"/>
        <v>JNAS (T)Coal Other</v>
      </c>
      <c r="R1593" s="204" t="s">
        <v>914</v>
      </c>
      <c r="S1593" s="204" t="s">
        <v>364</v>
      </c>
      <c r="T1593" s="205">
        <v>1.4111</v>
      </c>
      <c r="U1593" s="205">
        <v>1.5685</v>
      </c>
    </row>
    <row r="1594" spans="2:21" ht="12.75" customHeight="1" x14ac:dyDescent="0.3">
      <c r="B1594" s="222" t="s">
        <v>914</v>
      </c>
      <c r="C1594" s="222" t="s">
        <v>1177</v>
      </c>
      <c r="D1594" s="222" t="s">
        <v>345</v>
      </c>
      <c r="E1594" s="223">
        <v>143133</v>
      </c>
      <c r="F1594" s="223">
        <v>4580.2560000000003</v>
      </c>
      <c r="G1594" s="224">
        <v>32</v>
      </c>
      <c r="H1594" s="222">
        <v>29</v>
      </c>
      <c r="I1594" s="222">
        <v>4</v>
      </c>
      <c r="J1594" s="222">
        <v>2105</v>
      </c>
      <c r="K1594" s="222" t="s">
        <v>403</v>
      </c>
      <c r="L1594" s="222">
        <v>3</v>
      </c>
      <c r="M1594" s="222" t="s">
        <v>197</v>
      </c>
      <c r="N1594" s="90" t="s">
        <v>197</v>
      </c>
      <c r="O1594" s="222"/>
      <c r="Q1594" s="208" t="str">
        <f t="shared" si="24"/>
        <v>JNAS (T)Construction Materials</v>
      </c>
      <c r="R1594" s="204" t="s">
        <v>914</v>
      </c>
      <c r="S1594" s="204" t="s">
        <v>345</v>
      </c>
      <c r="T1594" s="205">
        <v>1.4443999999999999</v>
      </c>
      <c r="U1594" s="205">
        <v>1.677</v>
      </c>
    </row>
    <row r="1595" spans="2:21" ht="12.75" customHeight="1" x14ac:dyDescent="0.3">
      <c r="B1595" s="222" t="s">
        <v>914</v>
      </c>
      <c r="C1595" s="222" t="s">
        <v>1177</v>
      </c>
      <c r="D1595" s="222" t="s">
        <v>356</v>
      </c>
      <c r="E1595" s="223">
        <v>3418</v>
      </c>
      <c r="F1595" s="223">
        <v>109.376</v>
      </c>
      <c r="G1595" s="224">
        <v>32</v>
      </c>
      <c r="H1595" s="222">
        <v>27</v>
      </c>
      <c r="I1595" s="222">
        <v>4</v>
      </c>
      <c r="J1595" s="222">
        <v>2105</v>
      </c>
      <c r="K1595" s="222" t="s">
        <v>403</v>
      </c>
      <c r="L1595" s="222">
        <v>3</v>
      </c>
      <c r="M1595" s="222" t="s">
        <v>197</v>
      </c>
      <c r="N1595" s="90" t="s">
        <v>197</v>
      </c>
      <c r="O1595" s="222"/>
      <c r="Q1595" s="208" t="str">
        <f t="shared" si="24"/>
        <v>JNAS (T)Enterprise</v>
      </c>
      <c r="R1595" s="204" t="s">
        <v>914</v>
      </c>
      <c r="S1595" s="204" t="s">
        <v>356</v>
      </c>
      <c r="T1595" s="205">
        <v>1.5174000000000001</v>
      </c>
      <c r="U1595" s="205">
        <v>1.6227</v>
      </c>
    </row>
    <row r="1596" spans="2:21" ht="12.75" customHeight="1" x14ac:dyDescent="0.3">
      <c r="B1596" s="222" t="s">
        <v>914</v>
      </c>
      <c r="C1596" s="222" t="s">
        <v>1177</v>
      </c>
      <c r="D1596" s="222" t="s">
        <v>348</v>
      </c>
      <c r="E1596" s="223">
        <v>1</v>
      </c>
      <c r="F1596" s="223">
        <v>1</v>
      </c>
      <c r="G1596" s="224">
        <v>32</v>
      </c>
      <c r="H1596" s="222">
        <v>18</v>
      </c>
      <c r="I1596" s="222">
        <v>4</v>
      </c>
      <c r="J1596" s="222">
        <v>2105</v>
      </c>
      <c r="K1596" s="222" t="s">
        <v>403</v>
      </c>
      <c r="L1596" s="222">
        <v>3</v>
      </c>
      <c r="M1596" s="222" t="s">
        <v>197</v>
      </c>
      <c r="N1596" s="90" t="s">
        <v>197</v>
      </c>
      <c r="O1596" s="222"/>
      <c r="Q1596" s="208" t="str">
        <f t="shared" si="24"/>
        <v>JNAS (T)Industrial Minerals</v>
      </c>
      <c r="R1596" s="204" t="s">
        <v>914</v>
      </c>
      <c r="S1596" s="204" t="s">
        <v>348</v>
      </c>
      <c r="T1596" s="205">
        <v>1.3442000000000001</v>
      </c>
      <c r="U1596" s="205">
        <v>1.3796999999999999</v>
      </c>
    </row>
    <row r="1597" spans="2:21" ht="12.75" customHeight="1" x14ac:dyDescent="0.3">
      <c r="B1597" s="222" t="s">
        <v>914</v>
      </c>
      <c r="C1597" s="222" t="s">
        <v>1177</v>
      </c>
      <c r="D1597" s="222" t="s">
        <v>343</v>
      </c>
      <c r="E1597" s="223">
        <v>1291</v>
      </c>
      <c r="F1597" s="223">
        <v>41.312000000000005</v>
      </c>
      <c r="G1597" s="224">
        <v>32</v>
      </c>
      <c r="H1597" s="222">
        <v>25</v>
      </c>
      <c r="I1597" s="222">
        <v>4</v>
      </c>
      <c r="J1597" s="222">
        <v>2105</v>
      </c>
      <c r="K1597" s="222" t="s">
        <v>403</v>
      </c>
      <c r="L1597" s="222">
        <v>3</v>
      </c>
      <c r="M1597" s="222" t="s">
        <v>197</v>
      </c>
      <c r="N1597" s="90" t="s">
        <v>197</v>
      </c>
      <c r="O1597" s="222"/>
      <c r="Q1597" s="208" t="str">
        <f t="shared" si="24"/>
        <v>JNAS (T)Other</v>
      </c>
      <c r="R1597" s="204" t="s">
        <v>914</v>
      </c>
      <c r="S1597" s="204" t="s">
        <v>343</v>
      </c>
      <c r="T1597" s="205">
        <v>1.4111</v>
      </c>
      <c r="U1597" s="205">
        <v>1.5685</v>
      </c>
    </row>
    <row r="1598" spans="2:21" ht="12.75" customHeight="1" x14ac:dyDescent="0.3">
      <c r="B1598" s="225" t="s">
        <v>937</v>
      </c>
      <c r="C1598" s="225" t="s">
        <v>26</v>
      </c>
      <c r="D1598" s="225" t="s">
        <v>345</v>
      </c>
      <c r="E1598" s="227">
        <v>2351180</v>
      </c>
      <c r="F1598" s="227">
        <v>230514.13200000001</v>
      </c>
      <c r="G1598" s="226">
        <v>95.636499999999998</v>
      </c>
      <c r="H1598" s="225">
        <v>29</v>
      </c>
      <c r="I1598" s="225">
        <v>4</v>
      </c>
      <c r="J1598" s="225">
        <v>1330</v>
      </c>
      <c r="K1598" s="222" t="s">
        <v>110</v>
      </c>
      <c r="L1598" s="225">
        <v>6</v>
      </c>
      <c r="M1598" s="225" t="s">
        <v>197</v>
      </c>
      <c r="N1598" s="234" t="s">
        <v>197</v>
      </c>
      <c r="O1598" s="225" t="s">
        <v>1183</v>
      </c>
      <c r="Q1598" s="208" t="str">
        <f t="shared" si="24"/>
        <v>JNAT (L)Construction Materials</v>
      </c>
      <c r="R1598" s="204" t="s">
        <v>937</v>
      </c>
      <c r="S1598" s="204" t="s">
        <v>345</v>
      </c>
      <c r="T1598" s="205">
        <v>2.7279</v>
      </c>
      <c r="U1598" s="205">
        <v>4.6001000000000003</v>
      </c>
    </row>
    <row r="1599" spans="2:21" ht="12.75" customHeight="1" x14ac:dyDescent="0.3">
      <c r="B1599" s="225" t="s">
        <v>937</v>
      </c>
      <c r="C1599" s="225" t="s">
        <v>26</v>
      </c>
      <c r="D1599" s="225" t="s">
        <v>371</v>
      </c>
      <c r="E1599" s="227">
        <v>1</v>
      </c>
      <c r="F1599" s="227">
        <v>1</v>
      </c>
      <c r="G1599" s="226">
        <v>95.636499999999998</v>
      </c>
      <c r="H1599" s="225">
        <v>24</v>
      </c>
      <c r="I1599" s="225">
        <v>4</v>
      </c>
      <c r="J1599" s="225">
        <v>1330</v>
      </c>
      <c r="K1599" s="222" t="s">
        <v>110</v>
      </c>
      <c r="L1599" s="225">
        <v>6</v>
      </c>
      <c r="M1599" s="225" t="s">
        <v>197</v>
      </c>
      <c r="N1599" s="234" t="s">
        <v>197</v>
      </c>
      <c r="O1599" s="225" t="s">
        <v>1183</v>
      </c>
      <c r="Q1599" s="208" t="str">
        <f t="shared" si="24"/>
        <v>JNAT (L)Domestic Waste</v>
      </c>
      <c r="R1599" s="204" t="s">
        <v>937</v>
      </c>
      <c r="S1599" s="204" t="s">
        <v>371</v>
      </c>
      <c r="T1599" s="205">
        <v>2.8104</v>
      </c>
      <c r="U1599" s="205">
        <v>4.3863000000000003</v>
      </c>
    </row>
    <row r="1600" spans="2:21" ht="12.75" customHeight="1" x14ac:dyDescent="0.3">
      <c r="B1600" s="225" t="s">
        <v>937</v>
      </c>
      <c r="C1600" s="225" t="s">
        <v>26</v>
      </c>
      <c r="D1600" s="225" t="s">
        <v>348</v>
      </c>
      <c r="E1600" s="227">
        <v>1</v>
      </c>
      <c r="F1600" s="227">
        <v>1</v>
      </c>
      <c r="G1600" s="226">
        <v>95.636499999999998</v>
      </c>
      <c r="H1600" s="225">
        <v>18</v>
      </c>
      <c r="I1600" s="225">
        <v>4</v>
      </c>
      <c r="J1600" s="225">
        <v>1330</v>
      </c>
      <c r="K1600" s="222" t="s">
        <v>110</v>
      </c>
      <c r="L1600" s="225">
        <v>6</v>
      </c>
      <c r="M1600" s="225" t="s">
        <v>197</v>
      </c>
      <c r="N1600" s="234" t="s">
        <v>197</v>
      </c>
      <c r="O1600" s="225" t="s">
        <v>1183</v>
      </c>
      <c r="Q1600" s="208" t="str">
        <f t="shared" si="24"/>
        <v>JNAT (L)Industrial Minerals</v>
      </c>
      <c r="R1600" s="204" t="s">
        <v>937</v>
      </c>
      <c r="S1600" s="204" t="s">
        <v>348</v>
      </c>
      <c r="T1600" s="205">
        <v>2.6004999999999998</v>
      </c>
      <c r="U1600" s="205">
        <v>4.1566000000000001</v>
      </c>
    </row>
    <row r="1601" spans="2:21" ht="12.75" customHeight="1" x14ac:dyDescent="0.3">
      <c r="B1601" s="225" t="s">
        <v>937</v>
      </c>
      <c r="C1601" s="225" t="s">
        <v>26</v>
      </c>
      <c r="D1601" s="225" t="s">
        <v>369</v>
      </c>
      <c r="E1601" s="227">
        <v>1</v>
      </c>
      <c r="F1601" s="227">
        <v>1</v>
      </c>
      <c r="G1601" s="226">
        <v>95.636499999999998</v>
      </c>
      <c r="H1601" s="225">
        <v>25</v>
      </c>
      <c r="I1601" s="225">
        <v>4</v>
      </c>
      <c r="J1601" s="225">
        <v>1330</v>
      </c>
      <c r="K1601" s="222" t="s">
        <v>110</v>
      </c>
      <c r="L1601" s="225">
        <v>6</v>
      </c>
      <c r="M1601" s="225" t="s">
        <v>197</v>
      </c>
      <c r="N1601" s="234" t="s">
        <v>197</v>
      </c>
      <c r="O1601" s="225" t="s">
        <v>1183</v>
      </c>
      <c r="Q1601" s="208" t="str">
        <f t="shared" si="24"/>
        <v>JNAT (L)Iron Ore</v>
      </c>
      <c r="R1601" s="204" t="s">
        <v>937</v>
      </c>
      <c r="S1601" s="204" t="s">
        <v>369</v>
      </c>
      <c r="T1601" s="205">
        <v>2.5926999999999998</v>
      </c>
      <c r="U1601" s="205">
        <v>4.4275000000000002</v>
      </c>
    </row>
    <row r="1602" spans="2:21" ht="12.75" customHeight="1" x14ac:dyDescent="0.3">
      <c r="B1602" s="225" t="s">
        <v>937</v>
      </c>
      <c r="C1602" s="225" t="s">
        <v>26</v>
      </c>
      <c r="D1602" s="225" t="s">
        <v>353</v>
      </c>
      <c r="E1602" s="227">
        <v>1</v>
      </c>
      <c r="F1602" s="227">
        <v>1</v>
      </c>
      <c r="G1602" s="226">
        <v>95.636499999999998</v>
      </c>
      <c r="H1602" s="225">
        <v>25</v>
      </c>
      <c r="I1602" s="225">
        <v>4</v>
      </c>
      <c r="J1602" s="225">
        <v>1330</v>
      </c>
      <c r="K1602" s="222" t="s">
        <v>110</v>
      </c>
      <c r="L1602" s="225">
        <v>6</v>
      </c>
      <c r="M1602" s="225" t="s">
        <v>197</v>
      </c>
      <c r="N1602" s="234" t="s">
        <v>197</v>
      </c>
      <c r="O1602" s="225" t="s">
        <v>1183</v>
      </c>
      <c r="Q1602" s="208" t="str">
        <f t="shared" si="24"/>
        <v>JNAT (L)Steel</v>
      </c>
      <c r="R1602" s="204" t="s">
        <v>937</v>
      </c>
      <c r="S1602" s="204" t="s">
        <v>353</v>
      </c>
      <c r="T1602" s="205">
        <v>2.6785000000000001</v>
      </c>
      <c r="U1602" s="205">
        <v>4.4275000000000002</v>
      </c>
    </row>
    <row r="1603" spans="2:21" ht="12.75" customHeight="1" x14ac:dyDescent="0.3">
      <c r="B1603" s="225" t="s">
        <v>940</v>
      </c>
      <c r="C1603" s="225" t="s">
        <v>1177</v>
      </c>
      <c r="D1603" s="225" t="s">
        <v>345</v>
      </c>
      <c r="E1603" s="227">
        <v>2437237</v>
      </c>
      <c r="F1603" s="227">
        <v>58493.688000000002</v>
      </c>
      <c r="G1603" s="226">
        <v>24</v>
      </c>
      <c r="H1603" s="225">
        <v>29</v>
      </c>
      <c r="I1603" s="225">
        <v>4</v>
      </c>
      <c r="J1603" s="225">
        <v>1330</v>
      </c>
      <c r="K1603" s="222" t="s">
        <v>109</v>
      </c>
      <c r="L1603" s="225">
        <v>6</v>
      </c>
      <c r="M1603" s="225" t="s">
        <v>197</v>
      </c>
      <c r="N1603" s="234" t="s">
        <v>197</v>
      </c>
      <c r="O1603" s="225" t="s">
        <v>1183</v>
      </c>
      <c r="Q1603" s="208" t="str">
        <f t="shared" si="24"/>
        <v>JNAT (T)Construction Materials</v>
      </c>
      <c r="R1603" s="204" t="s">
        <v>940</v>
      </c>
      <c r="S1603" s="204" t="s">
        <v>345</v>
      </c>
      <c r="T1603" s="205">
        <v>1.026</v>
      </c>
      <c r="U1603" s="205">
        <v>1.0873999999999999</v>
      </c>
    </row>
    <row r="1604" spans="2:21" ht="12.75" customHeight="1" x14ac:dyDescent="0.3">
      <c r="B1604" s="225" t="s">
        <v>940</v>
      </c>
      <c r="C1604" s="225" t="s">
        <v>1177</v>
      </c>
      <c r="D1604" s="225" t="s">
        <v>371</v>
      </c>
      <c r="E1604" s="227">
        <v>1</v>
      </c>
      <c r="F1604" s="227">
        <v>1</v>
      </c>
      <c r="G1604" s="226">
        <v>24</v>
      </c>
      <c r="H1604" s="225">
        <v>24</v>
      </c>
      <c r="I1604" s="225">
        <v>4</v>
      </c>
      <c r="J1604" s="225">
        <v>1330</v>
      </c>
      <c r="K1604" s="222" t="s">
        <v>109</v>
      </c>
      <c r="L1604" s="225">
        <v>6</v>
      </c>
      <c r="M1604" s="225" t="s">
        <v>197</v>
      </c>
      <c r="N1604" s="234" t="s">
        <v>197</v>
      </c>
      <c r="O1604" s="225" t="s">
        <v>1183</v>
      </c>
      <c r="Q1604" s="208" t="str">
        <f t="shared" si="24"/>
        <v>JNAT (T)Domestic Waste</v>
      </c>
      <c r="R1604" s="204" t="s">
        <v>940</v>
      </c>
      <c r="S1604" s="204" t="s">
        <v>371</v>
      </c>
      <c r="T1604" s="205">
        <v>1.0641</v>
      </c>
      <c r="U1604" s="205">
        <v>1.0111000000000001</v>
      </c>
    </row>
    <row r="1605" spans="2:21" ht="12.75" customHeight="1" x14ac:dyDescent="0.3">
      <c r="B1605" s="225" t="s">
        <v>940</v>
      </c>
      <c r="C1605" s="225" t="s">
        <v>1177</v>
      </c>
      <c r="D1605" s="225" t="s">
        <v>348</v>
      </c>
      <c r="E1605" s="227">
        <v>713</v>
      </c>
      <c r="F1605" s="227">
        <v>17.112000000000002</v>
      </c>
      <c r="G1605" s="226">
        <v>24</v>
      </c>
      <c r="H1605" s="225">
        <v>18</v>
      </c>
      <c r="I1605" s="225">
        <v>4</v>
      </c>
      <c r="J1605" s="225">
        <v>1330</v>
      </c>
      <c r="K1605" s="222" t="s">
        <v>109</v>
      </c>
      <c r="L1605" s="225">
        <v>6</v>
      </c>
      <c r="M1605" s="225" t="s">
        <v>197</v>
      </c>
      <c r="N1605" s="234" t="s">
        <v>197</v>
      </c>
      <c r="O1605" s="225" t="s">
        <v>1183</v>
      </c>
      <c r="Q1605" s="208" t="str">
        <f t="shared" ref="Q1605:Q1668" si="25">R1605&amp;S1605</f>
        <v>JNAT (T)Industrial Minerals</v>
      </c>
      <c r="R1605" s="204" t="s">
        <v>940</v>
      </c>
      <c r="S1605" s="204" t="s">
        <v>348</v>
      </c>
      <c r="T1605" s="205">
        <v>0.96940000000000004</v>
      </c>
      <c r="U1605" s="205">
        <v>0.92</v>
      </c>
    </row>
    <row r="1606" spans="2:21" ht="12.75" customHeight="1" x14ac:dyDescent="0.3">
      <c r="B1606" s="225" t="s">
        <v>940</v>
      </c>
      <c r="C1606" s="225" t="s">
        <v>1177</v>
      </c>
      <c r="D1606" s="225" t="s">
        <v>369</v>
      </c>
      <c r="E1606" s="227">
        <v>1</v>
      </c>
      <c r="F1606" s="227">
        <v>1</v>
      </c>
      <c r="G1606" s="226">
        <v>24</v>
      </c>
      <c r="H1606" s="225">
        <v>25</v>
      </c>
      <c r="I1606" s="225">
        <v>4</v>
      </c>
      <c r="J1606" s="225">
        <v>1330</v>
      </c>
      <c r="K1606" s="222" t="s">
        <v>109</v>
      </c>
      <c r="L1606" s="225">
        <v>6</v>
      </c>
      <c r="M1606" s="225" t="s">
        <v>197</v>
      </c>
      <c r="N1606" s="234" t="s">
        <v>197</v>
      </c>
      <c r="O1606" s="225" t="s">
        <v>1183</v>
      </c>
      <c r="Q1606" s="208" t="str">
        <f t="shared" si="25"/>
        <v>JNAT (T)Iron Ore</v>
      </c>
      <c r="R1606" s="204" t="s">
        <v>940</v>
      </c>
      <c r="S1606" s="204" t="s">
        <v>369</v>
      </c>
      <c r="T1606" s="205">
        <v>1.0053000000000001</v>
      </c>
      <c r="U1606" s="205">
        <v>1.0264</v>
      </c>
    </row>
    <row r="1607" spans="2:21" ht="12.75" customHeight="1" x14ac:dyDescent="0.3">
      <c r="B1607" s="225" t="s">
        <v>940</v>
      </c>
      <c r="C1607" s="225" t="s">
        <v>1177</v>
      </c>
      <c r="D1607" s="225" t="s">
        <v>353</v>
      </c>
      <c r="E1607" s="227">
        <v>1</v>
      </c>
      <c r="F1607" s="227">
        <v>1</v>
      </c>
      <c r="G1607" s="226">
        <v>24</v>
      </c>
      <c r="H1607" s="225">
        <v>25</v>
      </c>
      <c r="I1607" s="225">
        <v>4</v>
      </c>
      <c r="J1607" s="225">
        <v>1330</v>
      </c>
      <c r="K1607" s="222" t="s">
        <v>109</v>
      </c>
      <c r="L1607" s="225">
        <v>6</v>
      </c>
      <c r="M1607" s="225" t="s">
        <v>197</v>
      </c>
      <c r="N1607" s="234" t="s">
        <v>197</v>
      </c>
      <c r="O1607" s="225" t="s">
        <v>1183</v>
      </c>
      <c r="Q1607" s="208" t="str">
        <f t="shared" si="25"/>
        <v>JNAT (T)Steel</v>
      </c>
      <c r="R1607" s="204" t="s">
        <v>940</v>
      </c>
      <c r="S1607" s="204" t="s">
        <v>353</v>
      </c>
      <c r="T1607" s="205">
        <v>1.0053000000000001</v>
      </c>
      <c r="U1607" s="205">
        <v>1.0264</v>
      </c>
    </row>
    <row r="1608" spans="2:21" ht="12.75" customHeight="1" x14ac:dyDescent="0.3">
      <c r="B1608" s="222" t="s">
        <v>917</v>
      </c>
      <c r="C1608" s="222" t="s">
        <v>26</v>
      </c>
      <c r="D1608" s="222" t="s">
        <v>345</v>
      </c>
      <c r="E1608" s="223">
        <v>1089716</v>
      </c>
      <c r="F1608" s="223">
        <v>107659.99800000001</v>
      </c>
      <c r="G1608" s="224">
        <v>98.584195570011147</v>
      </c>
      <c r="H1608" s="222">
        <v>29</v>
      </c>
      <c r="I1608" s="222">
        <v>4</v>
      </c>
      <c r="J1608" s="222">
        <v>1332</v>
      </c>
      <c r="K1608" s="222" t="s">
        <v>110</v>
      </c>
      <c r="L1608" s="222">
        <v>6</v>
      </c>
      <c r="M1608" s="222" t="s">
        <v>197</v>
      </c>
      <c r="N1608" s="90" t="s">
        <v>197</v>
      </c>
      <c r="O1608" s="222"/>
      <c r="Q1608" s="208" t="str">
        <f t="shared" si="25"/>
        <v>JPAA (L)Construction Materials</v>
      </c>
      <c r="R1608" s="204" t="s">
        <v>917</v>
      </c>
      <c r="S1608" s="204" t="s">
        <v>345</v>
      </c>
      <c r="T1608" s="205">
        <v>2.9416000000000002</v>
      </c>
      <c r="U1608" s="205">
        <v>4.9417</v>
      </c>
    </row>
    <row r="1609" spans="2:21" ht="12.75" customHeight="1" x14ac:dyDescent="0.3">
      <c r="B1609" s="222" t="s">
        <v>916</v>
      </c>
      <c r="C1609" s="222" t="s">
        <v>1177</v>
      </c>
      <c r="D1609" s="222" t="s">
        <v>345</v>
      </c>
      <c r="E1609" s="223">
        <v>1108142</v>
      </c>
      <c r="F1609" s="223">
        <v>22162.84</v>
      </c>
      <c r="G1609" s="224">
        <v>20</v>
      </c>
      <c r="H1609" s="222">
        <v>29</v>
      </c>
      <c r="I1609" s="222">
        <v>4</v>
      </c>
      <c r="J1609" s="222">
        <v>1332</v>
      </c>
      <c r="K1609" s="222" t="s">
        <v>109</v>
      </c>
      <c r="L1609" s="222">
        <v>6</v>
      </c>
      <c r="M1609" s="222" t="s">
        <v>197</v>
      </c>
      <c r="N1609" s="90" t="s">
        <v>197</v>
      </c>
      <c r="O1609" s="222"/>
      <c r="Q1609" s="208" t="str">
        <f t="shared" si="25"/>
        <v>JPAA (T)Construction Materials</v>
      </c>
      <c r="R1609" s="204" t="s">
        <v>916</v>
      </c>
      <c r="S1609" s="204" t="s">
        <v>345</v>
      </c>
      <c r="T1609" s="205">
        <v>1.0226999999999999</v>
      </c>
      <c r="U1609" s="205">
        <v>1.0878000000000001</v>
      </c>
    </row>
    <row r="1610" spans="2:21" ht="12.75" customHeight="1" x14ac:dyDescent="0.3">
      <c r="B1610" s="225" t="s">
        <v>941</v>
      </c>
      <c r="C1610" s="225" t="s">
        <v>26</v>
      </c>
      <c r="D1610" s="225" t="s">
        <v>345</v>
      </c>
      <c r="E1610" s="227">
        <v>781566</v>
      </c>
      <c r="F1610" s="227">
        <v>78057.581999999995</v>
      </c>
      <c r="G1610" s="226">
        <v>99.956999999999994</v>
      </c>
      <c r="H1610" s="225">
        <v>29</v>
      </c>
      <c r="I1610" s="225">
        <v>4</v>
      </c>
      <c r="J1610" s="225">
        <v>2661</v>
      </c>
      <c r="K1610" s="225" t="s">
        <v>407</v>
      </c>
      <c r="L1610" s="225">
        <v>6</v>
      </c>
      <c r="M1610" s="225" t="s">
        <v>195</v>
      </c>
      <c r="N1610" s="234">
        <v>0.93</v>
      </c>
      <c r="O1610" s="225"/>
      <c r="Q1610" s="208" t="str">
        <f t="shared" si="25"/>
        <v>JPAC (L)Construction Materials</v>
      </c>
      <c r="R1610" s="204" t="s">
        <v>941</v>
      </c>
      <c r="S1610" s="204" t="s">
        <v>345</v>
      </c>
      <c r="T1610" s="205">
        <v>3.1930999999999998</v>
      </c>
      <c r="U1610" s="205">
        <v>5.3209999999999997</v>
      </c>
    </row>
    <row r="1611" spans="2:21" ht="12.75" customHeight="1" x14ac:dyDescent="0.3">
      <c r="B1611" s="225" t="s">
        <v>942</v>
      </c>
      <c r="C1611" s="225" t="s">
        <v>1177</v>
      </c>
      <c r="D1611" s="225" t="s">
        <v>345</v>
      </c>
      <c r="E1611" s="227">
        <v>743159</v>
      </c>
      <c r="F1611" s="227">
        <v>14863.18</v>
      </c>
      <c r="G1611" s="226">
        <v>19.905999999999999</v>
      </c>
      <c r="H1611" s="225">
        <v>29</v>
      </c>
      <c r="I1611" s="225">
        <v>4</v>
      </c>
      <c r="J1611" s="225">
        <v>2661</v>
      </c>
      <c r="K1611" s="225" t="s">
        <v>406</v>
      </c>
      <c r="L1611" s="225">
        <v>6</v>
      </c>
      <c r="M1611" s="225" t="s">
        <v>195</v>
      </c>
      <c r="N1611" s="234">
        <v>0.88500000000000001</v>
      </c>
      <c r="O1611" s="225"/>
      <c r="Q1611" s="208" t="str">
        <f t="shared" si="25"/>
        <v>JPAC (T)Construction Materials</v>
      </c>
      <c r="R1611" s="204" t="s">
        <v>942</v>
      </c>
      <c r="S1611" s="204" t="s">
        <v>345</v>
      </c>
      <c r="T1611" s="205">
        <v>1.1813</v>
      </c>
      <c r="U1611" s="205">
        <v>1.3973</v>
      </c>
    </row>
    <row r="1612" spans="2:21" ht="12.75" customHeight="1" x14ac:dyDescent="0.3">
      <c r="B1612" s="225" t="s">
        <v>943</v>
      </c>
      <c r="C1612" s="222" t="s">
        <v>26</v>
      </c>
      <c r="D1612" s="222" t="s">
        <v>345</v>
      </c>
      <c r="E1612" s="227">
        <v>352728</v>
      </c>
      <c r="F1612" s="227">
        <v>34441.434999999998</v>
      </c>
      <c r="G1612" s="226">
        <v>98.451999999999998</v>
      </c>
      <c r="H1612" s="222">
        <v>29</v>
      </c>
      <c r="I1612" s="222">
        <v>4</v>
      </c>
      <c r="J1612" s="225">
        <v>1332</v>
      </c>
      <c r="K1612" s="225" t="s">
        <v>407</v>
      </c>
      <c r="L1612" s="225">
        <v>6</v>
      </c>
      <c r="M1612" s="225" t="s">
        <v>197</v>
      </c>
      <c r="N1612" s="234" t="s">
        <v>197</v>
      </c>
      <c r="O1612" s="225" t="s">
        <v>1186</v>
      </c>
      <c r="Q1612" s="208" t="str">
        <f t="shared" si="25"/>
        <v>JPAD (L)Construction Materials</v>
      </c>
      <c r="R1612" s="204" t="s">
        <v>943</v>
      </c>
      <c r="S1612" s="204" t="s">
        <v>345</v>
      </c>
      <c r="T1612" s="205">
        <v>2.8811</v>
      </c>
      <c r="U1612" s="205">
        <v>4.9257999999999997</v>
      </c>
    </row>
    <row r="1613" spans="2:21" ht="12.75" customHeight="1" x14ac:dyDescent="0.3">
      <c r="B1613" s="225" t="s">
        <v>943</v>
      </c>
      <c r="C1613" s="222" t="s">
        <v>26</v>
      </c>
      <c r="D1613" s="222" t="s">
        <v>348</v>
      </c>
      <c r="E1613" s="223">
        <v>1</v>
      </c>
      <c r="F1613" s="223">
        <v>1</v>
      </c>
      <c r="G1613" s="226">
        <v>98.451999999999998</v>
      </c>
      <c r="H1613" s="222">
        <v>18</v>
      </c>
      <c r="I1613" s="222">
        <v>4</v>
      </c>
      <c r="J1613" s="225">
        <v>1332</v>
      </c>
      <c r="K1613" s="225" t="s">
        <v>407</v>
      </c>
      <c r="L1613" s="225">
        <v>6</v>
      </c>
      <c r="M1613" s="225" t="s">
        <v>197</v>
      </c>
      <c r="N1613" s="234" t="s">
        <v>197</v>
      </c>
      <c r="O1613" s="225" t="s">
        <v>1186</v>
      </c>
      <c r="Q1613" s="208" t="str">
        <f t="shared" si="25"/>
        <v>JPAD (L)Industrial Minerals</v>
      </c>
      <c r="R1613" s="204" t="s">
        <v>943</v>
      </c>
      <c r="S1613" s="204" t="s">
        <v>348</v>
      </c>
      <c r="T1613" s="205">
        <v>2.7435999999999998</v>
      </c>
      <c r="U1613" s="205">
        <v>4.4466999999999999</v>
      </c>
    </row>
    <row r="1614" spans="2:21" ht="12.75" customHeight="1" x14ac:dyDescent="0.3">
      <c r="B1614" s="225" t="s">
        <v>944</v>
      </c>
      <c r="C1614" s="222" t="s">
        <v>1177</v>
      </c>
      <c r="D1614" s="222" t="s">
        <v>345</v>
      </c>
      <c r="E1614" s="227">
        <v>368543</v>
      </c>
      <c r="F1614" s="227">
        <v>7370.8600000000006</v>
      </c>
      <c r="G1614" s="226">
        <v>20</v>
      </c>
      <c r="H1614" s="222">
        <v>29</v>
      </c>
      <c r="I1614" s="222">
        <v>4</v>
      </c>
      <c r="J1614" s="225">
        <v>1332</v>
      </c>
      <c r="K1614" s="222" t="s">
        <v>109</v>
      </c>
      <c r="L1614" s="222">
        <v>6</v>
      </c>
      <c r="M1614" s="222" t="s">
        <v>197</v>
      </c>
      <c r="N1614" s="90" t="s">
        <v>197</v>
      </c>
      <c r="O1614" s="225" t="s">
        <v>1186</v>
      </c>
      <c r="Q1614" s="208" t="str">
        <f t="shared" si="25"/>
        <v>JPAD (T)Construction Materials</v>
      </c>
      <c r="R1614" s="204" t="s">
        <v>944</v>
      </c>
      <c r="S1614" s="204" t="s">
        <v>345</v>
      </c>
      <c r="T1614" s="205">
        <v>1.0232000000000001</v>
      </c>
      <c r="U1614" s="205">
        <v>1.0878000000000001</v>
      </c>
    </row>
    <row r="1615" spans="2:21" ht="12.75" customHeight="1" x14ac:dyDescent="0.3">
      <c r="B1615" s="225" t="s">
        <v>944</v>
      </c>
      <c r="C1615" s="222" t="s">
        <v>1177</v>
      </c>
      <c r="D1615" s="222" t="s">
        <v>348</v>
      </c>
      <c r="E1615" s="223">
        <v>1</v>
      </c>
      <c r="F1615" s="223">
        <v>1</v>
      </c>
      <c r="G1615" s="226">
        <v>20</v>
      </c>
      <c r="H1615" s="222">
        <v>18</v>
      </c>
      <c r="I1615" s="222">
        <v>4</v>
      </c>
      <c r="J1615" s="225">
        <v>1332</v>
      </c>
      <c r="K1615" s="222" t="s">
        <v>109</v>
      </c>
      <c r="L1615" s="222">
        <v>6</v>
      </c>
      <c r="M1615" s="222" t="s">
        <v>197</v>
      </c>
      <c r="N1615" s="90" t="s">
        <v>197</v>
      </c>
      <c r="O1615" s="225" t="s">
        <v>1186</v>
      </c>
      <c r="Q1615" s="208" t="str">
        <f t="shared" si="25"/>
        <v>JPAD (T)Industrial Minerals</v>
      </c>
      <c r="R1615" s="204" t="s">
        <v>944</v>
      </c>
      <c r="S1615" s="204" t="s">
        <v>348</v>
      </c>
      <c r="T1615" s="205">
        <v>0.95630000000000004</v>
      </c>
      <c r="U1615" s="205">
        <v>0.89039999999999997</v>
      </c>
    </row>
    <row r="1616" spans="2:21" ht="12.75" customHeight="1" x14ac:dyDescent="0.3">
      <c r="B1616" s="222" t="s">
        <v>918</v>
      </c>
      <c r="C1616" s="222" t="s">
        <v>26</v>
      </c>
      <c r="D1616" s="222" t="s">
        <v>364</v>
      </c>
      <c r="E1616" s="223">
        <v>1</v>
      </c>
      <c r="F1616" s="223">
        <v>1</v>
      </c>
      <c r="G1616" s="224">
        <v>89</v>
      </c>
      <c r="H1616" s="222">
        <v>25</v>
      </c>
      <c r="I1616" s="222">
        <v>4</v>
      </c>
      <c r="J1616" s="222">
        <v>1344</v>
      </c>
      <c r="K1616" s="222" t="s">
        <v>103</v>
      </c>
      <c r="L1616" s="222">
        <v>5</v>
      </c>
      <c r="M1616" s="222" t="s">
        <v>197</v>
      </c>
      <c r="N1616" s="90" t="s">
        <v>197</v>
      </c>
      <c r="O1616" s="222"/>
      <c r="Q1616" s="208" t="str">
        <f t="shared" si="25"/>
        <v>JRAH (L)Coal Other</v>
      </c>
      <c r="R1616" s="204" t="s">
        <v>918</v>
      </c>
      <c r="S1616" s="204" t="s">
        <v>364</v>
      </c>
      <c r="T1616" s="205">
        <v>2.5106000000000002</v>
      </c>
      <c r="U1616" s="205">
        <v>3.9228999999999998</v>
      </c>
    </row>
    <row r="1617" spans="2:21" ht="12.75" customHeight="1" x14ac:dyDescent="0.3">
      <c r="B1617" s="222" t="s">
        <v>918</v>
      </c>
      <c r="C1617" s="222" t="s">
        <v>26</v>
      </c>
      <c r="D1617" s="222" t="s">
        <v>345</v>
      </c>
      <c r="E1617" s="223">
        <v>1133762</v>
      </c>
      <c r="F1617" s="223">
        <v>100152.29399999999</v>
      </c>
      <c r="G1617" s="224">
        <v>88.601048797062433</v>
      </c>
      <c r="H1617" s="222">
        <v>29</v>
      </c>
      <c r="I1617" s="222">
        <v>4</v>
      </c>
      <c r="J1617" s="222">
        <v>1344</v>
      </c>
      <c r="K1617" s="222" t="s">
        <v>103</v>
      </c>
      <c r="L1617" s="222">
        <v>5</v>
      </c>
      <c r="M1617" s="222" t="s">
        <v>197</v>
      </c>
      <c r="N1617" s="90" t="s">
        <v>197</v>
      </c>
      <c r="O1617" s="222"/>
      <c r="Q1617" s="208" t="str">
        <f t="shared" si="25"/>
        <v>JRAH (L)Construction Materials</v>
      </c>
      <c r="R1617" s="204" t="s">
        <v>918</v>
      </c>
      <c r="S1617" s="204" t="s">
        <v>345</v>
      </c>
      <c r="T1617" s="205">
        <v>2.5392999999999999</v>
      </c>
      <c r="U1617" s="205">
        <v>4.0285000000000002</v>
      </c>
    </row>
    <row r="1618" spans="2:21" ht="12.75" customHeight="1" x14ac:dyDescent="0.3">
      <c r="B1618" s="222" t="s">
        <v>918</v>
      </c>
      <c r="C1618" s="222" t="s">
        <v>26</v>
      </c>
      <c r="D1618" s="222" t="s">
        <v>356</v>
      </c>
      <c r="E1618" s="223">
        <v>1</v>
      </c>
      <c r="F1618" s="223">
        <v>1</v>
      </c>
      <c r="G1618" s="224">
        <v>87.4</v>
      </c>
      <c r="H1618" s="222">
        <v>27</v>
      </c>
      <c r="I1618" s="222">
        <v>4</v>
      </c>
      <c r="J1618" s="222">
        <v>1344</v>
      </c>
      <c r="K1618" s="222" t="s">
        <v>103</v>
      </c>
      <c r="L1618" s="222">
        <v>5</v>
      </c>
      <c r="M1618" s="222" t="s">
        <v>197</v>
      </c>
      <c r="N1618" s="90" t="s">
        <v>197</v>
      </c>
      <c r="O1618" s="222"/>
      <c r="Q1618" s="208" t="str">
        <f t="shared" si="25"/>
        <v>JRAH (L)Enterprise</v>
      </c>
      <c r="R1618" s="204" t="s">
        <v>918</v>
      </c>
      <c r="S1618" s="204" t="s">
        <v>356</v>
      </c>
      <c r="T1618" s="205">
        <v>2.6160999999999999</v>
      </c>
      <c r="U1618" s="205">
        <v>3.8452999999999999</v>
      </c>
    </row>
    <row r="1619" spans="2:21" ht="12.75" customHeight="1" x14ac:dyDescent="0.3">
      <c r="B1619" s="222" t="s">
        <v>918</v>
      </c>
      <c r="C1619" s="222" t="s">
        <v>26</v>
      </c>
      <c r="D1619" s="222" t="s">
        <v>348</v>
      </c>
      <c r="E1619" s="223">
        <v>1</v>
      </c>
      <c r="F1619" s="223">
        <v>1</v>
      </c>
      <c r="G1619" s="224">
        <v>84.236673773987221</v>
      </c>
      <c r="H1619" s="222">
        <v>18</v>
      </c>
      <c r="I1619" s="222">
        <v>4</v>
      </c>
      <c r="J1619" s="222">
        <v>1344</v>
      </c>
      <c r="K1619" s="222" t="s">
        <v>103</v>
      </c>
      <c r="L1619" s="222">
        <v>5</v>
      </c>
      <c r="M1619" s="222" t="s">
        <v>197</v>
      </c>
      <c r="N1619" s="90" t="s">
        <v>197</v>
      </c>
      <c r="O1619" s="222"/>
      <c r="Q1619" s="208" t="str">
        <f t="shared" si="25"/>
        <v>JRAH (L)Industrial Minerals</v>
      </c>
      <c r="R1619" s="204" t="s">
        <v>918</v>
      </c>
      <c r="S1619" s="204" t="s">
        <v>348</v>
      </c>
      <c r="T1619" s="205">
        <v>2.3157000000000001</v>
      </c>
      <c r="U1619" s="205">
        <v>3.3096000000000001</v>
      </c>
    </row>
    <row r="1620" spans="2:21" ht="12.75" customHeight="1" x14ac:dyDescent="0.3">
      <c r="B1620" s="222" t="s">
        <v>918</v>
      </c>
      <c r="C1620" s="222" t="s">
        <v>26</v>
      </c>
      <c r="D1620" s="222" t="s">
        <v>343</v>
      </c>
      <c r="E1620" s="223">
        <v>714</v>
      </c>
      <c r="F1620" s="223">
        <v>60.354000000000006</v>
      </c>
      <c r="G1620" s="224">
        <v>53.083869670152858</v>
      </c>
      <c r="H1620" s="222">
        <v>25</v>
      </c>
      <c r="I1620" s="222">
        <v>4</v>
      </c>
      <c r="J1620" s="222">
        <v>1344</v>
      </c>
      <c r="K1620" s="222" t="s">
        <v>103</v>
      </c>
      <c r="L1620" s="222">
        <v>5</v>
      </c>
      <c r="M1620" s="222" t="s">
        <v>197</v>
      </c>
      <c r="N1620" s="90" t="s">
        <v>197</v>
      </c>
      <c r="O1620" s="222"/>
      <c r="Q1620" s="208" t="str">
        <f t="shared" si="25"/>
        <v>JRAH (L)Other</v>
      </c>
      <c r="R1620" s="204" t="s">
        <v>918</v>
      </c>
      <c r="S1620" s="204" t="s">
        <v>343</v>
      </c>
      <c r="T1620" s="205">
        <v>1.8211999999999999</v>
      </c>
      <c r="U1620" s="205">
        <v>1.827</v>
      </c>
    </row>
    <row r="1621" spans="2:21" ht="12.75" customHeight="1" x14ac:dyDescent="0.3">
      <c r="B1621" s="222" t="s">
        <v>919</v>
      </c>
      <c r="C1621" s="222" t="s">
        <v>1177</v>
      </c>
      <c r="D1621" s="222" t="s">
        <v>345</v>
      </c>
      <c r="E1621" s="223">
        <v>1114515</v>
      </c>
      <c r="F1621" s="223">
        <v>24838.506000000001</v>
      </c>
      <c r="G1621" s="224">
        <v>22.606421595338894</v>
      </c>
      <c r="H1621" s="222">
        <v>29</v>
      </c>
      <c r="I1621" s="222">
        <v>4</v>
      </c>
      <c r="J1621" s="222">
        <v>1344</v>
      </c>
      <c r="K1621" s="222" t="s">
        <v>104</v>
      </c>
      <c r="L1621" s="222">
        <v>5</v>
      </c>
      <c r="M1621" s="222" t="s">
        <v>197</v>
      </c>
      <c r="N1621" s="90" t="s">
        <v>197</v>
      </c>
      <c r="O1621" s="222"/>
      <c r="Q1621" s="208" t="str">
        <f t="shared" si="25"/>
        <v>JRAH (T)Construction Materials</v>
      </c>
      <c r="R1621" s="204" t="s">
        <v>919</v>
      </c>
      <c r="S1621" s="204" t="s">
        <v>345</v>
      </c>
      <c r="T1621" s="205">
        <v>1.0733999999999999</v>
      </c>
      <c r="U1621" s="205">
        <v>1.1756</v>
      </c>
    </row>
    <row r="1622" spans="2:21" ht="12.75" customHeight="1" x14ac:dyDescent="0.3">
      <c r="B1622" s="222" t="s">
        <v>919</v>
      </c>
      <c r="C1622" s="222" t="s">
        <v>1177</v>
      </c>
      <c r="D1622" s="222" t="s">
        <v>356</v>
      </c>
      <c r="E1622" s="223">
        <v>5068</v>
      </c>
      <c r="F1622" s="223">
        <v>111.49600000000001</v>
      </c>
      <c r="G1622" s="224">
        <v>22</v>
      </c>
      <c r="H1622" s="222">
        <v>27</v>
      </c>
      <c r="I1622" s="222">
        <v>4</v>
      </c>
      <c r="J1622" s="222">
        <v>1344</v>
      </c>
      <c r="K1622" s="222" t="s">
        <v>104</v>
      </c>
      <c r="L1622" s="222">
        <v>5</v>
      </c>
      <c r="M1622" s="222" t="s">
        <v>197</v>
      </c>
      <c r="N1622" s="90" t="s">
        <v>197</v>
      </c>
      <c r="O1622" s="222"/>
      <c r="Q1622" s="208" t="str">
        <f t="shared" si="25"/>
        <v>JRAH (T)Enterprise</v>
      </c>
      <c r="R1622" s="204" t="s">
        <v>919</v>
      </c>
      <c r="S1622" s="204" t="s">
        <v>356</v>
      </c>
      <c r="T1622" s="205">
        <v>1.1373</v>
      </c>
      <c r="U1622" s="205">
        <v>1.1415</v>
      </c>
    </row>
    <row r="1623" spans="2:21" ht="12.75" customHeight="1" x14ac:dyDescent="0.3">
      <c r="B1623" s="222" t="s">
        <v>919</v>
      </c>
      <c r="C1623" s="222" t="s">
        <v>1177</v>
      </c>
      <c r="D1623" s="222" t="s">
        <v>348</v>
      </c>
      <c r="E1623" s="223">
        <v>17004</v>
      </c>
      <c r="F1623" s="223">
        <v>374.08800000000002</v>
      </c>
      <c r="G1623" s="224">
        <v>22</v>
      </c>
      <c r="H1623" s="222">
        <v>18</v>
      </c>
      <c r="I1623" s="222">
        <v>4</v>
      </c>
      <c r="J1623" s="222">
        <v>1344</v>
      </c>
      <c r="K1623" s="222" t="s">
        <v>104</v>
      </c>
      <c r="L1623" s="222">
        <v>5</v>
      </c>
      <c r="M1623" s="222" t="s">
        <v>197</v>
      </c>
      <c r="N1623" s="90" t="s">
        <v>197</v>
      </c>
      <c r="O1623" s="222"/>
      <c r="Q1623" s="208" t="str">
        <f t="shared" si="25"/>
        <v>JRAH (T)Industrial Minerals</v>
      </c>
      <c r="R1623" s="204" t="s">
        <v>919</v>
      </c>
      <c r="S1623" s="204" t="s">
        <v>348</v>
      </c>
      <c r="T1623" s="205">
        <v>1.0150999999999999</v>
      </c>
      <c r="U1623" s="205">
        <v>0.98460000000000003</v>
      </c>
    </row>
    <row r="1624" spans="2:21" ht="12.75" customHeight="1" x14ac:dyDescent="0.3">
      <c r="B1624" s="222" t="s">
        <v>919</v>
      </c>
      <c r="C1624" s="222" t="s">
        <v>1177</v>
      </c>
      <c r="D1624" s="222" t="s">
        <v>343</v>
      </c>
      <c r="E1624" s="223">
        <v>10066</v>
      </c>
      <c r="F1624" s="223">
        <v>221.452</v>
      </c>
      <c r="G1624" s="224">
        <v>22</v>
      </c>
      <c r="H1624" s="222">
        <v>25</v>
      </c>
      <c r="I1624" s="222">
        <v>4</v>
      </c>
      <c r="J1624" s="222">
        <v>1344</v>
      </c>
      <c r="K1624" s="222" t="s">
        <v>104</v>
      </c>
      <c r="L1624" s="222">
        <v>5</v>
      </c>
      <c r="M1624" s="222" t="s">
        <v>197</v>
      </c>
      <c r="N1624" s="90" t="s">
        <v>197</v>
      </c>
      <c r="O1624" s="222"/>
      <c r="Q1624" s="208" t="str">
        <f t="shared" si="25"/>
        <v>JRAH (T)Other</v>
      </c>
      <c r="R1624" s="204" t="s">
        <v>919</v>
      </c>
      <c r="S1624" s="204" t="s">
        <v>343</v>
      </c>
      <c r="T1624" s="205">
        <v>1.0579000000000001</v>
      </c>
      <c r="U1624" s="205">
        <v>1.1065</v>
      </c>
    </row>
    <row r="1625" spans="2:21" ht="12.75" customHeight="1" x14ac:dyDescent="0.3">
      <c r="B1625" s="222" t="s">
        <v>921</v>
      </c>
      <c r="C1625" s="222" t="s">
        <v>26</v>
      </c>
      <c r="D1625" s="222" t="s">
        <v>348</v>
      </c>
      <c r="E1625" s="223">
        <v>1</v>
      </c>
      <c r="F1625" s="223">
        <v>1</v>
      </c>
      <c r="G1625" s="224">
        <v>89.786674353867483</v>
      </c>
      <c r="H1625" s="222">
        <v>18</v>
      </c>
      <c r="I1625" s="222">
        <v>4</v>
      </c>
      <c r="J1625" s="222">
        <v>1764</v>
      </c>
      <c r="K1625" s="222" t="s">
        <v>404</v>
      </c>
      <c r="L1625" s="222">
        <v>3</v>
      </c>
      <c r="M1625" s="222" t="s">
        <v>197</v>
      </c>
      <c r="N1625" s="90" t="s">
        <v>197</v>
      </c>
      <c r="O1625" s="222"/>
      <c r="Q1625" s="208" t="str">
        <f t="shared" si="25"/>
        <v>JSAA (L)Industrial Minerals</v>
      </c>
      <c r="R1625" s="204" t="s">
        <v>921</v>
      </c>
      <c r="S1625" s="204" t="s">
        <v>348</v>
      </c>
      <c r="T1625" s="205">
        <v>3.3831000000000002</v>
      </c>
      <c r="U1625" s="205">
        <v>4.9116999999999997</v>
      </c>
    </row>
    <row r="1626" spans="2:21" ht="12.75" customHeight="1" x14ac:dyDescent="0.3">
      <c r="B1626" s="222" t="s">
        <v>921</v>
      </c>
      <c r="C1626" s="222" t="s">
        <v>26</v>
      </c>
      <c r="D1626" s="222" t="s">
        <v>343</v>
      </c>
      <c r="E1626" s="223">
        <v>1</v>
      </c>
      <c r="F1626" s="223">
        <v>1</v>
      </c>
      <c r="G1626" s="224">
        <v>96.5</v>
      </c>
      <c r="H1626" s="222">
        <v>25</v>
      </c>
      <c r="I1626" s="222">
        <v>4</v>
      </c>
      <c r="J1626" s="222">
        <v>1764</v>
      </c>
      <c r="K1626" s="222" t="s">
        <v>404</v>
      </c>
      <c r="L1626" s="222">
        <v>3</v>
      </c>
      <c r="M1626" s="222" t="s">
        <v>197</v>
      </c>
      <c r="N1626" s="90" t="s">
        <v>197</v>
      </c>
      <c r="O1626" s="222"/>
      <c r="Q1626" s="208" t="str">
        <f t="shared" si="25"/>
        <v>JSAA (L)Other</v>
      </c>
      <c r="R1626" s="204" t="s">
        <v>921</v>
      </c>
      <c r="S1626" s="204" t="s">
        <v>343</v>
      </c>
      <c r="T1626" s="205">
        <v>3.6631</v>
      </c>
      <c r="U1626" s="205">
        <v>5.8479000000000001</v>
      </c>
    </row>
    <row r="1627" spans="2:21" ht="12.75" customHeight="1" x14ac:dyDescent="0.3">
      <c r="B1627" s="222" t="s">
        <v>921</v>
      </c>
      <c r="C1627" s="222" t="s">
        <v>26</v>
      </c>
      <c r="D1627" s="222" t="s">
        <v>353</v>
      </c>
      <c r="E1627" s="223">
        <v>1</v>
      </c>
      <c r="F1627" s="223">
        <v>1</v>
      </c>
      <c r="G1627" s="224">
        <v>93.158711080132747</v>
      </c>
      <c r="H1627" s="222">
        <v>25</v>
      </c>
      <c r="I1627" s="222">
        <v>4</v>
      </c>
      <c r="J1627" s="222">
        <v>1764</v>
      </c>
      <c r="K1627" s="222" t="s">
        <v>404</v>
      </c>
      <c r="L1627" s="222">
        <v>3</v>
      </c>
      <c r="M1627" s="222" t="s">
        <v>197</v>
      </c>
      <c r="N1627" s="90" t="s">
        <v>197</v>
      </c>
      <c r="O1627" s="222"/>
      <c r="Q1627" s="208" t="str">
        <f t="shared" si="25"/>
        <v>JSAA (L)Steel</v>
      </c>
      <c r="R1627" s="204" t="s">
        <v>921</v>
      </c>
      <c r="S1627" s="204" t="s">
        <v>353</v>
      </c>
      <c r="T1627" s="205">
        <v>3.5642999999999998</v>
      </c>
      <c r="U1627" s="205">
        <v>5.4898999999999996</v>
      </c>
    </row>
    <row r="1628" spans="2:21" ht="12.75" customHeight="1" x14ac:dyDescent="0.3">
      <c r="B1628" s="222" t="s">
        <v>920</v>
      </c>
      <c r="C1628" s="222" t="s">
        <v>1177</v>
      </c>
      <c r="D1628" s="222" t="s">
        <v>345</v>
      </c>
      <c r="E1628" s="223">
        <v>1</v>
      </c>
      <c r="F1628" s="223">
        <v>1</v>
      </c>
      <c r="G1628" s="224">
        <v>31</v>
      </c>
      <c r="H1628" s="222">
        <v>29</v>
      </c>
      <c r="I1628" s="222">
        <v>4</v>
      </c>
      <c r="J1628" s="222">
        <v>1764</v>
      </c>
      <c r="K1628" s="222" t="s">
        <v>403</v>
      </c>
      <c r="L1628" s="222">
        <v>3</v>
      </c>
      <c r="M1628" s="222" t="s">
        <v>197</v>
      </c>
      <c r="N1628" s="90" t="s">
        <v>197</v>
      </c>
      <c r="O1628" s="222"/>
      <c r="Q1628" s="208" t="str">
        <f t="shared" si="25"/>
        <v>JSAA (T)Construction Materials</v>
      </c>
      <c r="R1628" s="204" t="s">
        <v>920</v>
      </c>
      <c r="S1628" s="204" t="s">
        <v>345</v>
      </c>
      <c r="T1628" s="205">
        <v>1.4055</v>
      </c>
      <c r="U1628" s="205">
        <v>1.6145</v>
      </c>
    </row>
    <row r="1629" spans="2:21" ht="12.75" customHeight="1" x14ac:dyDescent="0.3">
      <c r="B1629" s="222" t="s">
        <v>920</v>
      </c>
      <c r="C1629" s="222" t="s">
        <v>1177</v>
      </c>
      <c r="D1629" s="222" t="s">
        <v>356</v>
      </c>
      <c r="E1629" s="223">
        <v>1</v>
      </c>
      <c r="F1629" s="223">
        <v>1</v>
      </c>
      <c r="G1629" s="224">
        <v>31</v>
      </c>
      <c r="H1629" s="222">
        <v>27</v>
      </c>
      <c r="I1629" s="222">
        <v>4</v>
      </c>
      <c r="J1629" s="222">
        <v>1764</v>
      </c>
      <c r="K1629" s="222" t="s">
        <v>403</v>
      </c>
      <c r="L1629" s="222">
        <v>3</v>
      </c>
      <c r="M1629" s="222" t="s">
        <v>197</v>
      </c>
      <c r="N1629" s="90" t="s">
        <v>197</v>
      </c>
      <c r="O1629" s="222"/>
      <c r="Q1629" s="208" t="str">
        <f t="shared" si="25"/>
        <v>JSAA (T)Enterprise</v>
      </c>
      <c r="R1629" s="204" t="s">
        <v>920</v>
      </c>
      <c r="S1629" s="204" t="s">
        <v>356</v>
      </c>
      <c r="T1629" s="205">
        <v>1.4799</v>
      </c>
      <c r="U1629" s="205">
        <v>1.5708</v>
      </c>
    </row>
    <row r="1630" spans="2:21" ht="12.75" customHeight="1" x14ac:dyDescent="0.3">
      <c r="B1630" s="222" t="s">
        <v>920</v>
      </c>
      <c r="C1630" s="222" t="s">
        <v>1177</v>
      </c>
      <c r="D1630" s="222" t="s">
        <v>348</v>
      </c>
      <c r="E1630" s="223">
        <v>319</v>
      </c>
      <c r="F1630" s="223">
        <v>9.8890000000000011</v>
      </c>
      <c r="G1630" s="224">
        <v>30.872960453757678</v>
      </c>
      <c r="H1630" s="222">
        <v>18</v>
      </c>
      <c r="I1630" s="222">
        <v>4</v>
      </c>
      <c r="J1630" s="222">
        <v>1764</v>
      </c>
      <c r="K1630" s="222" t="s">
        <v>403</v>
      </c>
      <c r="L1630" s="222">
        <v>3</v>
      </c>
      <c r="M1630" s="222" t="s">
        <v>197</v>
      </c>
      <c r="N1630" s="90" t="s">
        <v>197</v>
      </c>
      <c r="O1630" s="222"/>
      <c r="Q1630" s="208" t="str">
        <f t="shared" si="25"/>
        <v>JSAA (T)Industrial Minerals</v>
      </c>
      <c r="R1630" s="204" t="s">
        <v>920</v>
      </c>
      <c r="S1630" s="204" t="s">
        <v>348</v>
      </c>
      <c r="T1630" s="205">
        <v>1.3261000000000001</v>
      </c>
      <c r="U1630" s="205">
        <v>1.3743000000000001</v>
      </c>
    </row>
    <row r="1631" spans="2:21" ht="12.75" customHeight="1" x14ac:dyDescent="0.3">
      <c r="B1631" s="222" t="s">
        <v>920</v>
      </c>
      <c r="C1631" s="222" t="s">
        <v>1177</v>
      </c>
      <c r="D1631" s="222" t="s">
        <v>343</v>
      </c>
      <c r="E1631" s="223">
        <v>12</v>
      </c>
      <c r="F1631" s="223">
        <v>0.372</v>
      </c>
      <c r="G1631" s="224">
        <v>31</v>
      </c>
      <c r="H1631" s="222">
        <v>25</v>
      </c>
      <c r="I1631" s="222">
        <v>4</v>
      </c>
      <c r="J1631" s="222">
        <v>1764</v>
      </c>
      <c r="K1631" s="222" t="s">
        <v>403</v>
      </c>
      <c r="L1631" s="222">
        <v>3</v>
      </c>
      <c r="M1631" s="222" t="s">
        <v>197</v>
      </c>
      <c r="N1631" s="90" t="s">
        <v>197</v>
      </c>
      <c r="O1631" s="222"/>
      <c r="Q1631" s="208" t="str">
        <f t="shared" si="25"/>
        <v>JSAA (T)Other</v>
      </c>
      <c r="R1631" s="204" t="s">
        <v>920</v>
      </c>
      <c r="S1631" s="204" t="s">
        <v>343</v>
      </c>
      <c r="T1631" s="205">
        <v>1.3796999999999999</v>
      </c>
      <c r="U1631" s="205">
        <v>1.5271999999999999</v>
      </c>
    </row>
    <row r="1632" spans="2:21" ht="12.75" customHeight="1" x14ac:dyDescent="0.3">
      <c r="B1632" s="222" t="s">
        <v>920</v>
      </c>
      <c r="C1632" s="222" t="s">
        <v>1177</v>
      </c>
      <c r="D1632" s="222" t="s">
        <v>353</v>
      </c>
      <c r="E1632" s="223">
        <v>45</v>
      </c>
      <c r="F1632" s="223">
        <v>1.395</v>
      </c>
      <c r="G1632" s="224">
        <v>30.865192090625285</v>
      </c>
      <c r="H1632" s="222">
        <v>25</v>
      </c>
      <c r="I1632" s="222">
        <v>4</v>
      </c>
      <c r="J1632" s="222">
        <v>1764</v>
      </c>
      <c r="K1632" s="222" t="s">
        <v>403</v>
      </c>
      <c r="L1632" s="222">
        <v>3</v>
      </c>
      <c r="M1632" s="222" t="s">
        <v>197</v>
      </c>
      <c r="N1632" s="90" t="s">
        <v>197</v>
      </c>
      <c r="O1632" s="222"/>
      <c r="Q1632" s="208" t="str">
        <f t="shared" si="25"/>
        <v>JSAA (T)Steel</v>
      </c>
      <c r="R1632" s="204" t="s">
        <v>920</v>
      </c>
      <c r="S1632" s="204" t="s">
        <v>353</v>
      </c>
      <c r="T1632" s="205">
        <v>1.3774999999999999</v>
      </c>
      <c r="U1632" s="205">
        <v>1.5265</v>
      </c>
    </row>
    <row r="1633" spans="2:21" ht="12.75" customHeight="1" x14ac:dyDescent="0.3">
      <c r="B1633" s="222" t="s">
        <v>923</v>
      </c>
      <c r="C1633" s="222" t="s">
        <v>26</v>
      </c>
      <c r="D1633" s="222" t="s">
        <v>345</v>
      </c>
      <c r="E1633" s="223">
        <v>55962</v>
      </c>
      <c r="F1633" s="223">
        <v>5524.2040000000006</v>
      </c>
      <c r="G1633" s="224">
        <v>95.975148620992115</v>
      </c>
      <c r="H1633" s="222">
        <v>29</v>
      </c>
      <c r="I1633" s="222">
        <v>4</v>
      </c>
      <c r="J1633" s="222">
        <v>1780</v>
      </c>
      <c r="K1633" s="222" t="s">
        <v>404</v>
      </c>
      <c r="L1633" s="222">
        <v>3</v>
      </c>
      <c r="M1633" s="222" t="s">
        <v>197</v>
      </c>
      <c r="N1633" s="90" t="s">
        <v>197</v>
      </c>
      <c r="O1633" s="222"/>
      <c r="Q1633" s="208" t="str">
        <f t="shared" si="25"/>
        <v>JTAE (L)Construction Materials</v>
      </c>
      <c r="R1633" s="204" t="s">
        <v>923</v>
      </c>
      <c r="S1633" s="204" t="s">
        <v>345</v>
      </c>
      <c r="T1633" s="205">
        <v>3.7240000000000002</v>
      </c>
      <c r="U1633" s="205">
        <v>5.9762000000000004</v>
      </c>
    </row>
    <row r="1634" spans="2:21" ht="12.75" customHeight="1" x14ac:dyDescent="0.3">
      <c r="B1634" s="222" t="s">
        <v>923</v>
      </c>
      <c r="C1634" s="222" t="s">
        <v>26</v>
      </c>
      <c r="D1634" s="222" t="s">
        <v>369</v>
      </c>
      <c r="E1634" s="223">
        <v>48220</v>
      </c>
      <c r="F1634" s="223">
        <v>4450.4660000000003</v>
      </c>
      <c r="G1634" s="224">
        <v>93.283430232558146</v>
      </c>
      <c r="H1634" s="222">
        <v>25</v>
      </c>
      <c r="I1634" s="222">
        <v>4</v>
      </c>
      <c r="J1634" s="222">
        <v>1780</v>
      </c>
      <c r="K1634" s="222" t="s">
        <v>404</v>
      </c>
      <c r="L1634" s="222">
        <v>3</v>
      </c>
      <c r="M1634" s="222" t="s">
        <v>197</v>
      </c>
      <c r="N1634" s="90" t="s">
        <v>197</v>
      </c>
      <c r="O1634" s="222"/>
      <c r="Q1634" s="208" t="str">
        <f t="shared" si="25"/>
        <v>JTAE (L)Iron Ore</v>
      </c>
      <c r="R1634" s="204" t="s">
        <v>923</v>
      </c>
      <c r="S1634" s="204" t="s">
        <v>369</v>
      </c>
      <c r="T1634" s="205">
        <v>3.4546999999999999</v>
      </c>
      <c r="U1634" s="205">
        <v>5.5031999999999996</v>
      </c>
    </row>
    <row r="1635" spans="2:21" ht="12.75" customHeight="1" x14ac:dyDescent="0.3">
      <c r="B1635" s="222" t="s">
        <v>923</v>
      </c>
      <c r="C1635" s="222" t="s">
        <v>26</v>
      </c>
      <c r="D1635" s="222" t="s">
        <v>353</v>
      </c>
      <c r="E1635" s="223">
        <v>1</v>
      </c>
      <c r="F1635" s="223">
        <v>1</v>
      </c>
      <c r="G1635" s="224">
        <v>66.486282406242125</v>
      </c>
      <c r="H1635" s="222">
        <v>25</v>
      </c>
      <c r="I1635" s="222">
        <v>4</v>
      </c>
      <c r="J1635" s="222">
        <v>1780</v>
      </c>
      <c r="K1635" s="222" t="s">
        <v>404</v>
      </c>
      <c r="L1635" s="222">
        <v>3</v>
      </c>
      <c r="M1635" s="222" t="s">
        <v>197</v>
      </c>
      <c r="N1635" s="90" t="s">
        <v>197</v>
      </c>
      <c r="O1635" s="222"/>
      <c r="Q1635" s="208" t="str">
        <f t="shared" si="25"/>
        <v>JTAE (L)Steel</v>
      </c>
      <c r="R1635" s="204" t="s">
        <v>923</v>
      </c>
      <c r="S1635" s="204" t="s">
        <v>353</v>
      </c>
      <c r="T1635" s="205">
        <v>2.9594999999999998</v>
      </c>
      <c r="U1635" s="205">
        <v>3.7256</v>
      </c>
    </row>
    <row r="1636" spans="2:21" ht="12.75" customHeight="1" x14ac:dyDescent="0.3">
      <c r="B1636" s="222" t="s">
        <v>922</v>
      </c>
      <c r="C1636" s="222" t="s">
        <v>1177</v>
      </c>
      <c r="D1636" s="222" t="s">
        <v>345</v>
      </c>
      <c r="E1636" s="223">
        <v>62288</v>
      </c>
      <c r="F1636" s="223">
        <v>1494.912</v>
      </c>
      <c r="G1636" s="224">
        <v>24</v>
      </c>
      <c r="H1636" s="222">
        <v>29</v>
      </c>
      <c r="I1636" s="222">
        <v>4</v>
      </c>
      <c r="J1636" s="222">
        <v>1780</v>
      </c>
      <c r="K1636" s="222" t="s">
        <v>403</v>
      </c>
      <c r="L1636" s="222">
        <v>3</v>
      </c>
      <c r="M1636" s="222" t="s">
        <v>197</v>
      </c>
      <c r="N1636" s="90" t="s">
        <v>197</v>
      </c>
      <c r="O1636" s="222"/>
      <c r="Q1636" s="208" t="str">
        <f t="shared" si="25"/>
        <v>JTAE (T)Construction Materials</v>
      </c>
      <c r="R1636" s="204" t="s">
        <v>922</v>
      </c>
      <c r="S1636" s="204" t="s">
        <v>345</v>
      </c>
      <c r="T1636" s="205">
        <v>1.407</v>
      </c>
      <c r="U1636" s="205">
        <v>1.6497999999999999</v>
      </c>
    </row>
    <row r="1637" spans="2:21" ht="12.75" customHeight="1" x14ac:dyDescent="0.3">
      <c r="B1637" s="222" t="s">
        <v>922</v>
      </c>
      <c r="C1637" s="222" t="s">
        <v>1177</v>
      </c>
      <c r="D1637" s="222" t="s">
        <v>369</v>
      </c>
      <c r="E1637" s="223">
        <v>50473</v>
      </c>
      <c r="F1637" s="223">
        <v>1211.3520000000001</v>
      </c>
      <c r="G1637" s="224">
        <v>24</v>
      </c>
      <c r="H1637" s="222">
        <v>25</v>
      </c>
      <c r="I1637" s="222">
        <v>4</v>
      </c>
      <c r="J1637" s="222">
        <v>1780</v>
      </c>
      <c r="K1637" s="222" t="s">
        <v>403</v>
      </c>
      <c r="L1637" s="222">
        <v>3</v>
      </c>
      <c r="M1637" s="222" t="s">
        <v>197</v>
      </c>
      <c r="N1637" s="90" t="s">
        <v>197</v>
      </c>
      <c r="O1637" s="222"/>
      <c r="Q1637" s="208" t="str">
        <f t="shared" si="25"/>
        <v>JTAE (T)Iron Ore</v>
      </c>
      <c r="R1637" s="204" t="s">
        <v>922</v>
      </c>
      <c r="S1637" s="204" t="s">
        <v>369</v>
      </c>
      <c r="T1637" s="205">
        <v>1.3697999999999999</v>
      </c>
      <c r="U1637" s="205">
        <v>1.54</v>
      </c>
    </row>
    <row r="1638" spans="2:21" ht="12.75" customHeight="1" x14ac:dyDescent="0.3">
      <c r="B1638" s="222" t="s">
        <v>922</v>
      </c>
      <c r="C1638" s="222" t="s">
        <v>1177</v>
      </c>
      <c r="D1638" s="222" t="s">
        <v>353</v>
      </c>
      <c r="E1638" s="223">
        <v>1</v>
      </c>
      <c r="F1638" s="223">
        <v>1</v>
      </c>
      <c r="G1638" s="224">
        <v>24</v>
      </c>
      <c r="H1638" s="222">
        <v>25</v>
      </c>
      <c r="I1638" s="222">
        <v>4</v>
      </c>
      <c r="J1638" s="222">
        <v>1780</v>
      </c>
      <c r="K1638" s="222" t="s">
        <v>403</v>
      </c>
      <c r="L1638" s="222">
        <v>3</v>
      </c>
      <c r="M1638" s="222" t="s">
        <v>197</v>
      </c>
      <c r="N1638" s="90" t="s">
        <v>197</v>
      </c>
      <c r="O1638" s="222"/>
      <c r="Q1638" s="208" t="str">
        <f t="shared" si="25"/>
        <v>JTAE (T)Steel</v>
      </c>
      <c r="R1638" s="204" t="s">
        <v>922</v>
      </c>
      <c r="S1638" s="204" t="s">
        <v>353</v>
      </c>
      <c r="T1638" s="205">
        <v>1.3652</v>
      </c>
      <c r="U1638" s="205">
        <v>1.54</v>
      </c>
    </row>
    <row r="1639" spans="2:21" ht="12.75" customHeight="1" x14ac:dyDescent="0.3">
      <c r="B1639" s="222" t="s">
        <v>925</v>
      </c>
      <c r="C1639" s="222" t="s">
        <v>26</v>
      </c>
      <c r="D1639" s="222" t="s">
        <v>345</v>
      </c>
      <c r="E1639" s="223">
        <v>10440</v>
      </c>
      <c r="F1639" s="223">
        <v>1028.3120000000001</v>
      </c>
      <c r="G1639" s="224">
        <v>95.04693511156708</v>
      </c>
      <c r="H1639" s="222">
        <v>29</v>
      </c>
      <c r="I1639" s="222">
        <v>4</v>
      </c>
      <c r="J1639" s="222">
        <v>1780</v>
      </c>
      <c r="K1639" s="222" t="s">
        <v>404</v>
      </c>
      <c r="L1639" s="222">
        <v>3</v>
      </c>
      <c r="M1639" s="222" t="s">
        <v>197</v>
      </c>
      <c r="N1639" s="90" t="s">
        <v>197</v>
      </c>
      <c r="O1639" s="222"/>
      <c r="Q1639" s="208" t="str">
        <f t="shared" si="25"/>
        <v>JTAF (L)Construction Materials</v>
      </c>
      <c r="R1639" s="204" t="s">
        <v>925</v>
      </c>
      <c r="S1639" s="204" t="s">
        <v>345</v>
      </c>
      <c r="T1639" s="205">
        <v>3.6932</v>
      </c>
      <c r="U1639" s="205">
        <v>5.8704000000000001</v>
      </c>
    </row>
    <row r="1640" spans="2:21" ht="12.75" customHeight="1" x14ac:dyDescent="0.3">
      <c r="B1640" s="222" t="s">
        <v>925</v>
      </c>
      <c r="C1640" s="222" t="s">
        <v>26</v>
      </c>
      <c r="D1640" s="222" t="s">
        <v>369</v>
      </c>
      <c r="E1640" s="223">
        <v>48573</v>
      </c>
      <c r="F1640" s="223">
        <v>4484.7860000000001</v>
      </c>
      <c r="G1640" s="224">
        <v>93.398032620174462</v>
      </c>
      <c r="H1640" s="222">
        <v>25</v>
      </c>
      <c r="I1640" s="222">
        <v>4</v>
      </c>
      <c r="J1640" s="222">
        <v>1780</v>
      </c>
      <c r="K1640" s="222" t="s">
        <v>404</v>
      </c>
      <c r="L1640" s="222">
        <v>3</v>
      </c>
      <c r="M1640" s="222" t="s">
        <v>197</v>
      </c>
      <c r="N1640" s="90" t="s">
        <v>197</v>
      </c>
      <c r="O1640" s="222"/>
      <c r="Q1640" s="208" t="str">
        <f t="shared" si="25"/>
        <v>JTAF (L)Iron Ore</v>
      </c>
      <c r="R1640" s="204" t="s">
        <v>925</v>
      </c>
      <c r="S1640" s="204" t="s">
        <v>369</v>
      </c>
      <c r="T1640" s="205">
        <v>3.4586000000000001</v>
      </c>
      <c r="U1640" s="205">
        <v>5.5148999999999999</v>
      </c>
    </row>
    <row r="1641" spans="2:21" ht="12.75" customHeight="1" x14ac:dyDescent="0.3">
      <c r="B1641" s="222" t="s">
        <v>925</v>
      </c>
      <c r="C1641" s="222" t="s">
        <v>26</v>
      </c>
      <c r="D1641" s="222" t="s">
        <v>353</v>
      </c>
      <c r="E1641" s="223">
        <v>1</v>
      </c>
      <c r="F1641" s="223">
        <v>1</v>
      </c>
      <c r="G1641" s="224">
        <v>67.84464189553043</v>
      </c>
      <c r="H1641" s="222">
        <v>25</v>
      </c>
      <c r="I1641" s="222">
        <v>4</v>
      </c>
      <c r="J1641" s="222">
        <v>1780</v>
      </c>
      <c r="K1641" s="222" t="s">
        <v>404</v>
      </c>
      <c r="L1641" s="222">
        <v>3</v>
      </c>
      <c r="M1641" s="222" t="s">
        <v>197</v>
      </c>
      <c r="N1641" s="90" t="s">
        <v>197</v>
      </c>
      <c r="O1641" s="222"/>
      <c r="Q1641" s="208" t="str">
        <f t="shared" si="25"/>
        <v>JTAF (L)Steel</v>
      </c>
      <c r="R1641" s="204" t="s">
        <v>925</v>
      </c>
      <c r="S1641" s="204" t="s">
        <v>353</v>
      </c>
      <c r="T1641" s="205">
        <v>2.9761000000000002</v>
      </c>
      <c r="U1641" s="205">
        <v>3.7751999999999999</v>
      </c>
    </row>
    <row r="1642" spans="2:21" ht="12.75" customHeight="1" x14ac:dyDescent="0.3">
      <c r="B1642" s="222" t="s">
        <v>924</v>
      </c>
      <c r="C1642" s="222" t="s">
        <v>1177</v>
      </c>
      <c r="D1642" s="222" t="s">
        <v>345</v>
      </c>
      <c r="E1642" s="223">
        <v>11444</v>
      </c>
      <c r="F1642" s="223">
        <v>274.65600000000001</v>
      </c>
      <c r="G1642" s="224">
        <v>24</v>
      </c>
      <c r="H1642" s="222">
        <v>29</v>
      </c>
      <c r="I1642" s="222">
        <v>4</v>
      </c>
      <c r="J1642" s="222">
        <v>1780</v>
      </c>
      <c r="K1642" s="222" t="s">
        <v>403</v>
      </c>
      <c r="L1642" s="222">
        <v>3</v>
      </c>
      <c r="M1642" s="222" t="s">
        <v>197</v>
      </c>
      <c r="N1642" s="90" t="s">
        <v>197</v>
      </c>
      <c r="O1642" s="222"/>
      <c r="Q1642" s="208" t="str">
        <f t="shared" si="25"/>
        <v>JTAF (T)Construction Materials</v>
      </c>
      <c r="R1642" s="204" t="s">
        <v>924</v>
      </c>
      <c r="S1642" s="204" t="s">
        <v>345</v>
      </c>
      <c r="T1642" s="205">
        <v>1.407</v>
      </c>
      <c r="U1642" s="205">
        <v>1.6497999999999999</v>
      </c>
    </row>
    <row r="1643" spans="2:21" ht="12.75" customHeight="1" x14ac:dyDescent="0.3">
      <c r="B1643" s="222" t="s">
        <v>924</v>
      </c>
      <c r="C1643" s="222" t="s">
        <v>1177</v>
      </c>
      <c r="D1643" s="222" t="s">
        <v>369</v>
      </c>
      <c r="E1643" s="223">
        <v>50112</v>
      </c>
      <c r="F1643" s="223">
        <v>1202.6880000000001</v>
      </c>
      <c r="G1643" s="224">
        <v>24</v>
      </c>
      <c r="H1643" s="222">
        <v>25</v>
      </c>
      <c r="I1643" s="222">
        <v>4</v>
      </c>
      <c r="J1643" s="222">
        <v>1780</v>
      </c>
      <c r="K1643" s="222" t="s">
        <v>403</v>
      </c>
      <c r="L1643" s="222">
        <v>3</v>
      </c>
      <c r="M1643" s="222" t="s">
        <v>197</v>
      </c>
      <c r="N1643" s="90" t="s">
        <v>197</v>
      </c>
      <c r="O1643" s="222"/>
      <c r="Q1643" s="208" t="str">
        <f t="shared" si="25"/>
        <v>JTAF (T)Iron Ore</v>
      </c>
      <c r="R1643" s="204" t="s">
        <v>924</v>
      </c>
      <c r="S1643" s="204" t="s">
        <v>369</v>
      </c>
      <c r="T1643" s="205">
        <v>1.3697999999999999</v>
      </c>
      <c r="U1643" s="205">
        <v>1.54</v>
      </c>
    </row>
    <row r="1644" spans="2:21" ht="12.75" customHeight="1" x14ac:dyDescent="0.3">
      <c r="B1644" s="222" t="s">
        <v>924</v>
      </c>
      <c r="C1644" s="222" t="s">
        <v>1177</v>
      </c>
      <c r="D1644" s="222" t="s">
        <v>353</v>
      </c>
      <c r="E1644" s="223">
        <v>1</v>
      </c>
      <c r="F1644" s="223">
        <v>1</v>
      </c>
      <c r="G1644" s="224">
        <v>24</v>
      </c>
      <c r="H1644" s="222">
        <v>25</v>
      </c>
      <c r="I1644" s="222">
        <v>4</v>
      </c>
      <c r="J1644" s="222">
        <v>1780</v>
      </c>
      <c r="K1644" s="222" t="s">
        <v>403</v>
      </c>
      <c r="L1644" s="222">
        <v>3</v>
      </c>
      <c r="M1644" s="222" t="s">
        <v>197</v>
      </c>
      <c r="N1644" s="90" t="s">
        <v>197</v>
      </c>
      <c r="O1644" s="222"/>
      <c r="Q1644" s="208" t="str">
        <f t="shared" si="25"/>
        <v>JTAF (T)Steel</v>
      </c>
      <c r="R1644" s="204" t="s">
        <v>924</v>
      </c>
      <c r="S1644" s="204" t="s">
        <v>353</v>
      </c>
      <c r="T1644" s="205">
        <v>1.3652</v>
      </c>
      <c r="U1644" s="205">
        <v>1.54</v>
      </c>
    </row>
    <row r="1645" spans="2:21" ht="12.75" customHeight="1" x14ac:dyDescent="0.3">
      <c r="B1645" s="222" t="s">
        <v>927</v>
      </c>
      <c r="C1645" s="222" t="s">
        <v>26</v>
      </c>
      <c r="D1645" s="222" t="s">
        <v>345</v>
      </c>
      <c r="E1645" s="223">
        <v>114555</v>
      </c>
      <c r="F1645" s="223">
        <v>11299.893</v>
      </c>
      <c r="G1645" s="224">
        <v>95.867224117590794</v>
      </c>
      <c r="H1645" s="222">
        <v>29</v>
      </c>
      <c r="I1645" s="222">
        <v>4</v>
      </c>
      <c r="J1645" s="222">
        <v>1780</v>
      </c>
      <c r="K1645" s="222" t="s">
        <v>404</v>
      </c>
      <c r="L1645" s="222">
        <v>3</v>
      </c>
      <c r="M1645" s="222" t="s">
        <v>197</v>
      </c>
      <c r="N1645" s="90" t="s">
        <v>197</v>
      </c>
      <c r="O1645" s="222"/>
      <c r="Q1645" s="208" t="str">
        <f t="shared" si="25"/>
        <v>JUAD (L)Construction Materials</v>
      </c>
      <c r="R1645" s="204" t="s">
        <v>927</v>
      </c>
      <c r="S1645" s="204" t="s">
        <v>345</v>
      </c>
      <c r="T1645" s="205">
        <v>3.7204999999999999</v>
      </c>
      <c r="U1645" s="205">
        <v>5.9638</v>
      </c>
    </row>
    <row r="1646" spans="2:21" ht="12.75" customHeight="1" x14ac:dyDescent="0.3">
      <c r="B1646" s="222" t="s">
        <v>927</v>
      </c>
      <c r="C1646" s="222" t="s">
        <v>26</v>
      </c>
      <c r="D1646" s="222" t="s">
        <v>369</v>
      </c>
      <c r="E1646" s="223">
        <v>1049777</v>
      </c>
      <c r="F1646" s="223">
        <v>96934.846000000005</v>
      </c>
      <c r="G1646" s="224">
        <v>93.32684984285055</v>
      </c>
      <c r="H1646" s="222">
        <v>25</v>
      </c>
      <c r="I1646" s="222">
        <v>4</v>
      </c>
      <c r="J1646" s="222">
        <v>1780</v>
      </c>
      <c r="K1646" s="222" t="s">
        <v>404</v>
      </c>
      <c r="L1646" s="222">
        <v>3</v>
      </c>
      <c r="M1646" s="222" t="s">
        <v>197</v>
      </c>
      <c r="N1646" s="90" t="s">
        <v>197</v>
      </c>
      <c r="O1646" s="222"/>
      <c r="Q1646" s="208" t="str">
        <f t="shared" si="25"/>
        <v>JUAD (L)Iron Ore</v>
      </c>
      <c r="R1646" s="204" t="s">
        <v>927</v>
      </c>
      <c r="S1646" s="204" t="s">
        <v>369</v>
      </c>
      <c r="T1646" s="205">
        <v>3.4561000000000002</v>
      </c>
      <c r="U1646" s="205">
        <v>5.5076999999999998</v>
      </c>
    </row>
    <row r="1647" spans="2:21" ht="12.75" customHeight="1" x14ac:dyDescent="0.3">
      <c r="B1647" s="222" t="s">
        <v>927</v>
      </c>
      <c r="C1647" s="222" t="s">
        <v>26</v>
      </c>
      <c r="D1647" s="222" t="s">
        <v>353</v>
      </c>
      <c r="E1647" s="223">
        <v>1</v>
      </c>
      <c r="F1647" s="223">
        <v>1</v>
      </c>
      <c r="G1647" s="224">
        <v>66.887165087165087</v>
      </c>
      <c r="H1647" s="222">
        <v>25</v>
      </c>
      <c r="I1647" s="222">
        <v>4</v>
      </c>
      <c r="J1647" s="222">
        <v>1780</v>
      </c>
      <c r="K1647" s="222" t="s">
        <v>404</v>
      </c>
      <c r="L1647" s="222">
        <v>3</v>
      </c>
      <c r="M1647" s="222" t="s">
        <v>197</v>
      </c>
      <c r="N1647" s="90" t="s">
        <v>197</v>
      </c>
      <c r="O1647" s="222"/>
      <c r="Q1647" s="208" t="str">
        <f t="shared" si="25"/>
        <v>JUAD (L)Steel</v>
      </c>
      <c r="R1647" s="204" t="s">
        <v>927</v>
      </c>
      <c r="S1647" s="204" t="s">
        <v>353</v>
      </c>
      <c r="T1647" s="205">
        <v>2.9643000000000002</v>
      </c>
      <c r="U1647" s="205">
        <v>3.7397999999999998</v>
      </c>
    </row>
    <row r="1648" spans="2:21" ht="12.75" customHeight="1" x14ac:dyDescent="0.3">
      <c r="B1648" s="222" t="s">
        <v>926</v>
      </c>
      <c r="C1648" s="222" t="s">
        <v>1177</v>
      </c>
      <c r="D1648" s="222" t="s">
        <v>345</v>
      </c>
      <c r="E1648" s="223">
        <v>126403</v>
      </c>
      <c r="F1648" s="223">
        <v>3033.672</v>
      </c>
      <c r="G1648" s="224">
        <v>24</v>
      </c>
      <c r="H1648" s="222">
        <v>29</v>
      </c>
      <c r="I1648" s="222">
        <v>4</v>
      </c>
      <c r="J1648" s="222">
        <v>1780</v>
      </c>
      <c r="K1648" s="222" t="s">
        <v>403</v>
      </c>
      <c r="L1648" s="222">
        <v>3</v>
      </c>
      <c r="M1648" s="222" t="s">
        <v>197</v>
      </c>
      <c r="N1648" s="90" t="s">
        <v>197</v>
      </c>
      <c r="O1648" s="222"/>
      <c r="Q1648" s="208" t="str">
        <f t="shared" si="25"/>
        <v>JUAD (T)Construction Materials</v>
      </c>
      <c r="R1648" s="204" t="s">
        <v>926</v>
      </c>
      <c r="S1648" s="204" t="s">
        <v>345</v>
      </c>
      <c r="T1648" s="205">
        <v>1.407</v>
      </c>
      <c r="U1648" s="205">
        <v>1.6497999999999999</v>
      </c>
    </row>
    <row r="1649" spans="2:21" ht="12.75" customHeight="1" x14ac:dyDescent="0.3">
      <c r="B1649" s="222" t="s">
        <v>926</v>
      </c>
      <c r="C1649" s="222" t="s">
        <v>1177</v>
      </c>
      <c r="D1649" s="222" t="s">
        <v>369</v>
      </c>
      <c r="E1649" s="223">
        <v>1065644</v>
      </c>
      <c r="F1649" s="223">
        <v>25589.896000000001</v>
      </c>
      <c r="G1649" s="224">
        <v>24</v>
      </c>
      <c r="H1649" s="222">
        <v>25</v>
      </c>
      <c r="I1649" s="222">
        <v>4</v>
      </c>
      <c r="J1649" s="222">
        <v>1780</v>
      </c>
      <c r="K1649" s="222" t="s">
        <v>403</v>
      </c>
      <c r="L1649" s="222">
        <v>3</v>
      </c>
      <c r="M1649" s="222" t="s">
        <v>197</v>
      </c>
      <c r="N1649" s="90" t="s">
        <v>197</v>
      </c>
      <c r="O1649" s="222"/>
      <c r="Q1649" s="208" t="str">
        <f t="shared" si="25"/>
        <v>JUAD (T)Iron Ore</v>
      </c>
      <c r="R1649" s="204" t="s">
        <v>926</v>
      </c>
      <c r="S1649" s="204" t="s">
        <v>369</v>
      </c>
      <c r="T1649" s="205">
        <v>1.3697999999999999</v>
      </c>
      <c r="U1649" s="205">
        <v>1.54</v>
      </c>
    </row>
    <row r="1650" spans="2:21" ht="12.75" customHeight="1" x14ac:dyDescent="0.3">
      <c r="B1650" s="222" t="s">
        <v>926</v>
      </c>
      <c r="C1650" s="222" t="s">
        <v>1177</v>
      </c>
      <c r="D1650" s="222" t="s">
        <v>353</v>
      </c>
      <c r="E1650" s="223">
        <v>1</v>
      </c>
      <c r="F1650" s="223">
        <v>1</v>
      </c>
      <c r="G1650" s="224">
        <v>24</v>
      </c>
      <c r="H1650" s="222">
        <v>25</v>
      </c>
      <c r="I1650" s="222">
        <v>4</v>
      </c>
      <c r="J1650" s="222">
        <v>1780</v>
      </c>
      <c r="K1650" s="222" t="s">
        <v>403</v>
      </c>
      <c r="L1650" s="222">
        <v>3</v>
      </c>
      <c r="M1650" s="222" t="s">
        <v>197</v>
      </c>
      <c r="N1650" s="90" t="s">
        <v>197</v>
      </c>
      <c r="O1650" s="222"/>
      <c r="Q1650" s="208" t="str">
        <f t="shared" si="25"/>
        <v>JUAD (T)Steel</v>
      </c>
      <c r="R1650" s="204" t="s">
        <v>926</v>
      </c>
      <c r="S1650" s="204" t="s">
        <v>353</v>
      </c>
      <c r="T1650" s="205">
        <v>1.3652</v>
      </c>
      <c r="U1650" s="205">
        <v>1.54</v>
      </c>
    </row>
    <row r="1651" spans="2:21" ht="12.75" customHeight="1" x14ac:dyDescent="0.3">
      <c r="B1651" s="222" t="s">
        <v>929</v>
      </c>
      <c r="C1651" s="222" t="s">
        <v>26</v>
      </c>
      <c r="D1651" s="222" t="s">
        <v>364</v>
      </c>
      <c r="E1651" s="223">
        <v>1</v>
      </c>
      <c r="F1651" s="223">
        <v>1</v>
      </c>
      <c r="G1651" s="224">
        <v>73.9322278298486</v>
      </c>
      <c r="H1651" s="222">
        <v>25</v>
      </c>
      <c r="I1651" s="222">
        <v>4</v>
      </c>
      <c r="J1651" s="222">
        <v>1764</v>
      </c>
      <c r="K1651" s="222" t="s">
        <v>103</v>
      </c>
      <c r="L1651" s="222">
        <v>5</v>
      </c>
      <c r="M1651" s="222" t="s">
        <v>197</v>
      </c>
      <c r="N1651" s="90" t="s">
        <v>197</v>
      </c>
      <c r="O1651" s="222"/>
      <c r="Q1651" s="208" t="str">
        <f t="shared" si="25"/>
        <v>JXAT (L)Coal Other</v>
      </c>
      <c r="R1651" s="204" t="s">
        <v>929</v>
      </c>
      <c r="S1651" s="204" t="s">
        <v>364</v>
      </c>
      <c r="T1651" s="205">
        <v>2.3372999999999999</v>
      </c>
      <c r="U1651" s="205">
        <v>2.7934000000000001</v>
      </c>
    </row>
    <row r="1652" spans="2:21" ht="12.75" customHeight="1" x14ac:dyDescent="0.3">
      <c r="B1652" s="222" t="s">
        <v>929</v>
      </c>
      <c r="C1652" s="222" t="s">
        <v>26</v>
      </c>
      <c r="D1652" s="222" t="s">
        <v>345</v>
      </c>
      <c r="E1652" s="223">
        <v>171633</v>
      </c>
      <c r="F1652" s="223">
        <v>15461.216</v>
      </c>
      <c r="G1652" s="224">
        <v>93.463357380052685</v>
      </c>
      <c r="H1652" s="222">
        <v>29</v>
      </c>
      <c r="I1652" s="222">
        <v>4</v>
      </c>
      <c r="J1652" s="222">
        <v>1764</v>
      </c>
      <c r="K1652" s="222" t="s">
        <v>103</v>
      </c>
      <c r="L1652" s="222">
        <v>5</v>
      </c>
      <c r="M1652" s="222" t="s">
        <v>197</v>
      </c>
      <c r="N1652" s="90" t="s">
        <v>197</v>
      </c>
      <c r="O1652" s="222"/>
      <c r="Q1652" s="208" t="str">
        <f t="shared" si="25"/>
        <v>JXAT (L)Construction Materials</v>
      </c>
      <c r="R1652" s="204" t="s">
        <v>929</v>
      </c>
      <c r="S1652" s="204" t="s">
        <v>345</v>
      </c>
      <c r="T1652" s="205">
        <v>2.9106999999999998</v>
      </c>
      <c r="U1652" s="205">
        <v>4.5483000000000002</v>
      </c>
    </row>
    <row r="1653" spans="2:21" ht="12.75" customHeight="1" x14ac:dyDescent="0.3">
      <c r="B1653" s="222" t="s">
        <v>929</v>
      </c>
      <c r="C1653" s="222" t="s">
        <v>26</v>
      </c>
      <c r="D1653" s="222" t="s">
        <v>371</v>
      </c>
      <c r="E1653" s="223">
        <v>8421</v>
      </c>
      <c r="F1653" s="223">
        <v>811.43500000000006</v>
      </c>
      <c r="G1653" s="224">
        <v>74.574778879656918</v>
      </c>
      <c r="H1653" s="222">
        <v>24</v>
      </c>
      <c r="I1653" s="222">
        <v>4</v>
      </c>
      <c r="J1653" s="222">
        <v>1764</v>
      </c>
      <c r="K1653" s="222" t="s">
        <v>103</v>
      </c>
      <c r="L1653" s="222">
        <v>5</v>
      </c>
      <c r="M1653" s="222" t="s">
        <v>197</v>
      </c>
      <c r="N1653" s="90" t="s">
        <v>197</v>
      </c>
      <c r="O1653" s="222"/>
      <c r="Q1653" s="208" t="str">
        <f t="shared" si="25"/>
        <v>JXAT (L)Domestic Waste</v>
      </c>
      <c r="R1653" s="204" t="s">
        <v>929</v>
      </c>
      <c r="S1653" s="204" t="s">
        <v>371</v>
      </c>
      <c r="T1653" s="205">
        <v>2.5162</v>
      </c>
      <c r="U1653" s="205">
        <v>2.8073000000000001</v>
      </c>
    </row>
    <row r="1654" spans="2:21" ht="12.75" customHeight="1" x14ac:dyDescent="0.3">
      <c r="B1654" s="222" t="s">
        <v>929</v>
      </c>
      <c r="C1654" s="222" t="s">
        <v>26</v>
      </c>
      <c r="D1654" s="222" t="s">
        <v>348</v>
      </c>
      <c r="E1654" s="223">
        <v>11723</v>
      </c>
      <c r="F1654" s="223">
        <v>1128.6600000000001</v>
      </c>
      <c r="G1654" s="224">
        <v>95.905505661850839</v>
      </c>
      <c r="H1654" s="222">
        <v>18</v>
      </c>
      <c r="I1654" s="222">
        <v>4</v>
      </c>
      <c r="J1654" s="222">
        <v>1764</v>
      </c>
      <c r="K1654" s="222" t="s">
        <v>103</v>
      </c>
      <c r="L1654" s="222">
        <v>5</v>
      </c>
      <c r="M1654" s="222" t="s">
        <v>197</v>
      </c>
      <c r="N1654" s="90" t="s">
        <v>197</v>
      </c>
      <c r="O1654" s="222"/>
      <c r="Q1654" s="208" t="str">
        <f t="shared" si="25"/>
        <v>JXAT (L)Industrial Minerals</v>
      </c>
      <c r="R1654" s="204" t="s">
        <v>929</v>
      </c>
      <c r="S1654" s="204" t="s">
        <v>348</v>
      </c>
      <c r="T1654" s="205">
        <v>2.8892000000000002</v>
      </c>
      <c r="U1654" s="205">
        <v>4.3489000000000004</v>
      </c>
    </row>
    <row r="1655" spans="2:21" ht="12.75" customHeight="1" x14ac:dyDescent="0.3">
      <c r="B1655" s="222" t="s">
        <v>929</v>
      </c>
      <c r="C1655" s="222" t="s">
        <v>26</v>
      </c>
      <c r="D1655" s="222" t="s">
        <v>369</v>
      </c>
      <c r="E1655" s="223">
        <v>1</v>
      </c>
      <c r="F1655" s="223">
        <v>1</v>
      </c>
      <c r="G1655" s="224">
        <v>75.060348886617589</v>
      </c>
      <c r="H1655" s="222">
        <v>25</v>
      </c>
      <c r="I1655" s="222">
        <v>4</v>
      </c>
      <c r="J1655" s="222">
        <v>1764</v>
      </c>
      <c r="K1655" s="222" t="s">
        <v>103</v>
      </c>
      <c r="L1655" s="222">
        <v>5</v>
      </c>
      <c r="M1655" s="222" t="s">
        <v>197</v>
      </c>
      <c r="N1655" s="90" t="s">
        <v>197</v>
      </c>
      <c r="O1655" s="222"/>
      <c r="Q1655" s="208" t="str">
        <f t="shared" si="25"/>
        <v>JXAT (L)Iron Ore</v>
      </c>
      <c r="R1655" s="204" t="s">
        <v>929</v>
      </c>
      <c r="S1655" s="204" t="s">
        <v>369</v>
      </c>
      <c r="T1655" s="205">
        <v>2.2572000000000001</v>
      </c>
      <c r="U1655" s="205">
        <v>2.8633999999999999</v>
      </c>
    </row>
    <row r="1656" spans="2:21" ht="12.75" customHeight="1" x14ac:dyDescent="0.3">
      <c r="B1656" s="222" t="s">
        <v>929</v>
      </c>
      <c r="C1656" s="222" t="s">
        <v>26</v>
      </c>
      <c r="D1656" s="222" t="s">
        <v>353</v>
      </c>
      <c r="E1656" s="223">
        <v>1</v>
      </c>
      <c r="F1656" s="223">
        <v>1</v>
      </c>
      <c r="G1656" s="224">
        <v>79.487252042289697</v>
      </c>
      <c r="H1656" s="222">
        <v>25</v>
      </c>
      <c r="I1656" s="222">
        <v>4</v>
      </c>
      <c r="J1656" s="222">
        <v>1764</v>
      </c>
      <c r="K1656" s="222" t="s">
        <v>103</v>
      </c>
      <c r="L1656" s="222">
        <v>5</v>
      </c>
      <c r="M1656" s="222" t="s">
        <v>197</v>
      </c>
      <c r="N1656" s="90" t="s">
        <v>197</v>
      </c>
      <c r="O1656" s="222"/>
      <c r="Q1656" s="208" t="str">
        <f t="shared" si="25"/>
        <v>JXAT (L)Steel</v>
      </c>
      <c r="R1656" s="204" t="s">
        <v>929</v>
      </c>
      <c r="S1656" s="204" t="s">
        <v>353</v>
      </c>
      <c r="T1656" s="205">
        <v>2.4868999999999999</v>
      </c>
      <c r="U1656" s="205">
        <v>3.1608999999999998</v>
      </c>
    </row>
    <row r="1657" spans="2:21" ht="12.75" customHeight="1" x14ac:dyDescent="0.3">
      <c r="B1657" s="222" t="s">
        <v>928</v>
      </c>
      <c r="C1657" s="222" t="s">
        <v>1177</v>
      </c>
      <c r="D1657" s="222" t="s">
        <v>364</v>
      </c>
      <c r="E1657" s="223">
        <v>1</v>
      </c>
      <c r="F1657" s="223">
        <v>1</v>
      </c>
      <c r="G1657" s="224">
        <v>24</v>
      </c>
      <c r="H1657" s="222">
        <v>25</v>
      </c>
      <c r="I1657" s="222">
        <v>4</v>
      </c>
      <c r="J1657" s="222">
        <v>1764</v>
      </c>
      <c r="K1657" s="222" t="s">
        <v>104</v>
      </c>
      <c r="L1657" s="222">
        <v>5</v>
      </c>
      <c r="M1657" s="222" t="s">
        <v>197</v>
      </c>
      <c r="N1657" s="90" t="s">
        <v>197</v>
      </c>
      <c r="O1657" s="222"/>
      <c r="Q1657" s="208" t="str">
        <f t="shared" si="25"/>
        <v>JXAT (T)Coal Other</v>
      </c>
      <c r="R1657" s="204" t="s">
        <v>928</v>
      </c>
      <c r="S1657" s="204" t="s">
        <v>364</v>
      </c>
      <c r="T1657" s="205">
        <v>1.1473</v>
      </c>
      <c r="U1657" s="205">
        <v>1.165</v>
      </c>
    </row>
    <row r="1658" spans="2:21" ht="12.75" customHeight="1" x14ac:dyDescent="0.3">
      <c r="B1658" s="222" t="s">
        <v>928</v>
      </c>
      <c r="C1658" s="222" t="s">
        <v>1177</v>
      </c>
      <c r="D1658" s="222" t="s">
        <v>345</v>
      </c>
      <c r="E1658" s="223">
        <v>169240</v>
      </c>
      <c r="F1658" s="223">
        <v>4726.1850000000004</v>
      </c>
      <c r="G1658" s="224">
        <v>24.002425222312048</v>
      </c>
      <c r="H1658" s="222">
        <v>29</v>
      </c>
      <c r="I1658" s="222">
        <v>4</v>
      </c>
      <c r="J1658" s="222">
        <v>1764</v>
      </c>
      <c r="K1658" s="222" t="s">
        <v>104</v>
      </c>
      <c r="L1658" s="222">
        <v>5</v>
      </c>
      <c r="M1658" s="222" t="s">
        <v>197</v>
      </c>
      <c r="N1658" s="90" t="s">
        <v>197</v>
      </c>
      <c r="O1658" s="222"/>
      <c r="Q1658" s="208" t="str">
        <f t="shared" si="25"/>
        <v>JXAT (T)Construction Materials</v>
      </c>
      <c r="R1658" s="204" t="s">
        <v>928</v>
      </c>
      <c r="S1658" s="204" t="s">
        <v>345</v>
      </c>
      <c r="T1658" s="205">
        <v>1.2326999999999999</v>
      </c>
      <c r="U1658" s="205">
        <v>1.2649999999999999</v>
      </c>
    </row>
    <row r="1659" spans="2:21" ht="12.75" customHeight="1" x14ac:dyDescent="0.3">
      <c r="B1659" s="222" t="s">
        <v>928</v>
      </c>
      <c r="C1659" s="222" t="s">
        <v>1177</v>
      </c>
      <c r="D1659" s="222" t="s">
        <v>351</v>
      </c>
      <c r="E1659" s="223">
        <v>1</v>
      </c>
      <c r="F1659" s="223">
        <v>1</v>
      </c>
      <c r="G1659" s="224">
        <v>29.171768277257783</v>
      </c>
      <c r="H1659" s="222">
        <v>33</v>
      </c>
      <c r="I1659" s="222">
        <v>4</v>
      </c>
      <c r="J1659" s="222">
        <v>1764</v>
      </c>
      <c r="K1659" s="222" t="s">
        <v>104</v>
      </c>
      <c r="L1659" s="222">
        <v>5</v>
      </c>
      <c r="M1659" s="222" t="s">
        <v>197</v>
      </c>
      <c r="N1659" s="90" t="s">
        <v>197</v>
      </c>
      <c r="O1659" s="222"/>
      <c r="Q1659" s="208" t="str">
        <f t="shared" si="25"/>
        <v>JXAT (T)Domestic Intermodal</v>
      </c>
      <c r="R1659" s="204" t="s">
        <v>928</v>
      </c>
      <c r="S1659" s="204" t="s">
        <v>351</v>
      </c>
      <c r="T1659" s="205">
        <v>1.2932999999999999</v>
      </c>
      <c r="U1659" s="205">
        <v>1.3642000000000001</v>
      </c>
    </row>
    <row r="1660" spans="2:21" ht="12.75" customHeight="1" x14ac:dyDescent="0.3">
      <c r="B1660" s="222" t="s">
        <v>928</v>
      </c>
      <c r="C1660" s="222" t="s">
        <v>1177</v>
      </c>
      <c r="D1660" s="222" t="s">
        <v>371</v>
      </c>
      <c r="E1660" s="223">
        <v>9446</v>
      </c>
      <c r="F1660" s="223">
        <v>277.60300000000001</v>
      </c>
      <c r="G1660" s="224">
        <v>28.058615049073069</v>
      </c>
      <c r="H1660" s="222">
        <v>24</v>
      </c>
      <c r="I1660" s="222">
        <v>4</v>
      </c>
      <c r="J1660" s="222">
        <v>1764</v>
      </c>
      <c r="K1660" s="222" t="s">
        <v>104</v>
      </c>
      <c r="L1660" s="222">
        <v>5</v>
      </c>
      <c r="M1660" s="222" t="s">
        <v>197</v>
      </c>
      <c r="N1660" s="90" t="s">
        <v>197</v>
      </c>
      <c r="O1660" s="222"/>
      <c r="Q1660" s="208" t="str">
        <f t="shared" si="25"/>
        <v>JXAT (T)Domestic Waste</v>
      </c>
      <c r="R1660" s="204" t="s">
        <v>928</v>
      </c>
      <c r="S1660" s="204" t="s">
        <v>371</v>
      </c>
      <c r="T1660" s="205">
        <v>1.2324999999999999</v>
      </c>
      <c r="U1660" s="205">
        <v>1.1633</v>
      </c>
    </row>
    <row r="1661" spans="2:21" ht="12.75" customHeight="1" x14ac:dyDescent="0.3">
      <c r="B1661" s="222" t="s">
        <v>928</v>
      </c>
      <c r="C1661" s="222" t="s">
        <v>1177</v>
      </c>
      <c r="D1661" s="222" t="s">
        <v>348</v>
      </c>
      <c r="E1661" s="223">
        <v>12127</v>
      </c>
      <c r="F1661" s="223">
        <v>298.64500000000004</v>
      </c>
      <c r="G1661" s="224">
        <v>24</v>
      </c>
      <c r="H1661" s="222">
        <v>18</v>
      </c>
      <c r="I1661" s="222">
        <v>4</v>
      </c>
      <c r="J1661" s="222">
        <v>1764</v>
      </c>
      <c r="K1661" s="222" t="s">
        <v>104</v>
      </c>
      <c r="L1661" s="222">
        <v>5</v>
      </c>
      <c r="M1661" s="222" t="s">
        <v>197</v>
      </c>
      <c r="N1661" s="90" t="s">
        <v>197</v>
      </c>
      <c r="O1661" s="222"/>
      <c r="Q1661" s="208" t="str">
        <f t="shared" si="25"/>
        <v>JXAT (T)Industrial Minerals</v>
      </c>
      <c r="R1661" s="204" t="s">
        <v>928</v>
      </c>
      <c r="S1661" s="204" t="s">
        <v>348</v>
      </c>
      <c r="T1661" s="205">
        <v>1.1099000000000001</v>
      </c>
      <c r="U1661" s="205">
        <v>0.99039999999999995</v>
      </c>
    </row>
    <row r="1662" spans="2:21" ht="12.75" customHeight="1" x14ac:dyDescent="0.3">
      <c r="B1662" s="222" t="s">
        <v>928</v>
      </c>
      <c r="C1662" s="222" t="s">
        <v>1177</v>
      </c>
      <c r="D1662" s="222" t="s">
        <v>369</v>
      </c>
      <c r="E1662" s="223">
        <v>1</v>
      </c>
      <c r="F1662" s="223">
        <v>1</v>
      </c>
      <c r="G1662" s="224">
        <v>27.955271090232923</v>
      </c>
      <c r="H1662" s="222">
        <v>25</v>
      </c>
      <c r="I1662" s="222">
        <v>4</v>
      </c>
      <c r="J1662" s="222">
        <v>1764</v>
      </c>
      <c r="K1662" s="222" t="s">
        <v>104</v>
      </c>
      <c r="L1662" s="222">
        <v>5</v>
      </c>
      <c r="M1662" s="222" t="s">
        <v>197</v>
      </c>
      <c r="N1662" s="90" t="s">
        <v>197</v>
      </c>
      <c r="O1662" s="222"/>
      <c r="Q1662" s="208" t="str">
        <f t="shared" si="25"/>
        <v>JXAT (T)Iron Ore</v>
      </c>
      <c r="R1662" s="204" t="s">
        <v>928</v>
      </c>
      <c r="S1662" s="204" t="s">
        <v>369</v>
      </c>
      <c r="T1662" s="205">
        <v>1.1518999999999999</v>
      </c>
      <c r="U1662" s="205">
        <v>1.1842999999999999</v>
      </c>
    </row>
    <row r="1663" spans="2:21" ht="12.75" customHeight="1" x14ac:dyDescent="0.3">
      <c r="B1663" s="222" t="s">
        <v>928</v>
      </c>
      <c r="C1663" s="222" t="s">
        <v>1177</v>
      </c>
      <c r="D1663" s="222" t="s">
        <v>343</v>
      </c>
      <c r="E1663" s="223">
        <v>640</v>
      </c>
      <c r="F1663" s="223">
        <v>18.603999999999999</v>
      </c>
      <c r="G1663" s="224">
        <v>29.35</v>
      </c>
      <c r="H1663" s="222">
        <v>25</v>
      </c>
      <c r="I1663" s="222">
        <v>4</v>
      </c>
      <c r="J1663" s="222">
        <v>1764</v>
      </c>
      <c r="K1663" s="222" t="s">
        <v>104</v>
      </c>
      <c r="L1663" s="222">
        <v>5</v>
      </c>
      <c r="M1663" s="222" t="s">
        <v>197</v>
      </c>
      <c r="N1663" s="90" t="s">
        <v>197</v>
      </c>
      <c r="O1663" s="222"/>
      <c r="Q1663" s="208" t="str">
        <f t="shared" si="25"/>
        <v>JXAT (T)Other</v>
      </c>
      <c r="R1663" s="204" t="s">
        <v>928</v>
      </c>
      <c r="S1663" s="204" t="s">
        <v>343</v>
      </c>
      <c r="T1663" s="205">
        <v>1.1769000000000001</v>
      </c>
      <c r="U1663" s="205">
        <v>1.1960999999999999</v>
      </c>
    </row>
    <row r="1664" spans="2:21" ht="12.75" customHeight="1" x14ac:dyDescent="0.3">
      <c r="B1664" s="222" t="s">
        <v>928</v>
      </c>
      <c r="C1664" s="222" t="s">
        <v>1177</v>
      </c>
      <c r="D1664" s="222" t="s">
        <v>353</v>
      </c>
      <c r="E1664" s="223">
        <v>84</v>
      </c>
      <c r="F1664" s="223">
        <v>2.016</v>
      </c>
      <c r="G1664" s="224">
        <v>29.225422338855179</v>
      </c>
      <c r="H1664" s="222">
        <v>25</v>
      </c>
      <c r="I1664" s="222">
        <v>4</v>
      </c>
      <c r="J1664" s="222">
        <v>1764</v>
      </c>
      <c r="K1664" s="222" t="s">
        <v>104</v>
      </c>
      <c r="L1664" s="222">
        <v>5</v>
      </c>
      <c r="M1664" s="222" t="s">
        <v>197</v>
      </c>
      <c r="N1664" s="90" t="s">
        <v>197</v>
      </c>
      <c r="O1664" s="222"/>
      <c r="Q1664" s="208" t="str">
        <f t="shared" si="25"/>
        <v>JXAT (T)Steel</v>
      </c>
      <c r="R1664" s="204" t="s">
        <v>928</v>
      </c>
      <c r="S1664" s="204" t="s">
        <v>353</v>
      </c>
      <c r="T1664" s="205">
        <v>1.1765000000000001</v>
      </c>
      <c r="U1664" s="205">
        <v>1.1950000000000001</v>
      </c>
    </row>
    <row r="1665" spans="2:21" ht="12.75" customHeight="1" x14ac:dyDescent="0.3">
      <c r="B1665" s="222" t="s">
        <v>931</v>
      </c>
      <c r="C1665" s="222" t="s">
        <v>26</v>
      </c>
      <c r="D1665" s="222" t="s">
        <v>345</v>
      </c>
      <c r="E1665" s="223">
        <v>1033664</v>
      </c>
      <c r="F1665" s="223">
        <v>101904.005</v>
      </c>
      <c r="G1665" s="224">
        <v>97.897375571418578</v>
      </c>
      <c r="H1665" s="222">
        <v>29</v>
      </c>
      <c r="I1665" s="222">
        <v>4</v>
      </c>
      <c r="J1665" s="222">
        <v>1780</v>
      </c>
      <c r="K1665" s="222" t="s">
        <v>103</v>
      </c>
      <c r="L1665" s="222">
        <v>5</v>
      </c>
      <c r="M1665" s="222" t="s">
        <v>197</v>
      </c>
      <c r="N1665" s="90" t="s">
        <v>197</v>
      </c>
      <c r="O1665" s="222"/>
      <c r="Q1665" s="208" t="str">
        <f t="shared" si="25"/>
        <v>JYAT (L)Construction Materials</v>
      </c>
      <c r="R1665" s="204" t="s">
        <v>931</v>
      </c>
      <c r="S1665" s="204" t="s">
        <v>345</v>
      </c>
      <c r="T1665" s="205">
        <v>3.0798000000000001</v>
      </c>
      <c r="U1665" s="205">
        <v>5.0603999999999996</v>
      </c>
    </row>
    <row r="1666" spans="2:21" ht="12.75" customHeight="1" x14ac:dyDescent="0.3">
      <c r="B1666" s="222" t="s">
        <v>930</v>
      </c>
      <c r="C1666" s="222" t="s">
        <v>1177</v>
      </c>
      <c r="D1666" s="222" t="s">
        <v>345</v>
      </c>
      <c r="E1666" s="223">
        <v>1012966</v>
      </c>
      <c r="F1666" s="223">
        <v>25321.542000000001</v>
      </c>
      <c r="G1666" s="224">
        <v>24.999251817904355</v>
      </c>
      <c r="H1666" s="222">
        <v>29</v>
      </c>
      <c r="I1666" s="222">
        <v>4</v>
      </c>
      <c r="J1666" s="222">
        <v>1780</v>
      </c>
      <c r="K1666" s="222" t="s">
        <v>104</v>
      </c>
      <c r="L1666" s="222">
        <v>5</v>
      </c>
      <c r="M1666" s="222" t="s">
        <v>197</v>
      </c>
      <c r="N1666" s="90" t="s">
        <v>197</v>
      </c>
      <c r="O1666" s="222"/>
      <c r="Q1666" s="208" t="str">
        <f t="shared" si="25"/>
        <v>JYAT (T)Construction Materials</v>
      </c>
      <c r="R1666" s="204" t="s">
        <v>930</v>
      </c>
      <c r="S1666" s="204" t="s">
        <v>345</v>
      </c>
      <c r="T1666" s="205">
        <v>1.1027</v>
      </c>
      <c r="U1666" s="205">
        <v>1.2673000000000001</v>
      </c>
    </row>
    <row r="1667" spans="2:21" ht="12.75" customHeight="1" x14ac:dyDescent="0.3">
      <c r="B1667" s="222" t="s">
        <v>933</v>
      </c>
      <c r="C1667" s="222" t="s">
        <v>26</v>
      </c>
      <c r="D1667" s="222" t="s">
        <v>356</v>
      </c>
      <c r="E1667" s="223">
        <v>1</v>
      </c>
      <c r="F1667" s="223">
        <v>1</v>
      </c>
      <c r="G1667" s="224">
        <v>50</v>
      </c>
      <c r="H1667" s="222">
        <v>27</v>
      </c>
      <c r="I1667" s="222">
        <v>4</v>
      </c>
      <c r="J1667" s="222">
        <v>1344</v>
      </c>
      <c r="K1667" s="222" t="s">
        <v>103</v>
      </c>
      <c r="L1667" s="222">
        <v>5</v>
      </c>
      <c r="M1667" s="222" t="s">
        <v>197</v>
      </c>
      <c r="N1667" s="90" t="s">
        <v>197</v>
      </c>
      <c r="O1667" s="222"/>
      <c r="Q1667" s="208" t="str">
        <f t="shared" si="25"/>
        <v>JZAA (L)Enterprise</v>
      </c>
      <c r="R1667" s="204" t="s">
        <v>933</v>
      </c>
      <c r="S1667" s="204" t="s">
        <v>356</v>
      </c>
      <c r="T1667" s="205">
        <v>1.7621</v>
      </c>
      <c r="U1667" s="205">
        <v>1.7611000000000001</v>
      </c>
    </row>
    <row r="1668" spans="2:21" ht="12.75" customHeight="1" x14ac:dyDescent="0.3">
      <c r="B1668" s="222" t="s">
        <v>933</v>
      </c>
      <c r="C1668" s="222" t="s">
        <v>26</v>
      </c>
      <c r="D1668" s="222" t="s">
        <v>353</v>
      </c>
      <c r="E1668" s="223">
        <v>1</v>
      </c>
      <c r="F1668" s="223">
        <v>0</v>
      </c>
      <c r="G1668" s="224">
        <v>76</v>
      </c>
      <c r="H1668" s="222">
        <v>25</v>
      </c>
      <c r="I1668" s="222">
        <v>4</v>
      </c>
      <c r="J1668" s="222">
        <v>1344</v>
      </c>
      <c r="K1668" s="222" t="s">
        <v>103</v>
      </c>
      <c r="L1668" s="222">
        <v>5</v>
      </c>
      <c r="M1668" s="222" t="s">
        <v>197</v>
      </c>
      <c r="N1668" s="90" t="s">
        <v>197</v>
      </c>
      <c r="O1668" s="222"/>
      <c r="Q1668" s="208" t="str">
        <f t="shared" si="25"/>
        <v>JZAA (L)Steel</v>
      </c>
      <c r="R1668" s="204" t="s">
        <v>933</v>
      </c>
      <c r="S1668" s="204" t="s">
        <v>353</v>
      </c>
      <c r="T1668" s="205">
        <v>2.0226999999999999</v>
      </c>
      <c r="U1668" s="205">
        <v>2.9066999999999998</v>
      </c>
    </row>
    <row r="1669" spans="2:21" ht="12.75" customHeight="1" x14ac:dyDescent="0.3">
      <c r="B1669" s="222" t="s">
        <v>932</v>
      </c>
      <c r="C1669" s="222" t="s">
        <v>1177</v>
      </c>
      <c r="D1669" s="222" t="s">
        <v>356</v>
      </c>
      <c r="E1669" s="223">
        <v>1</v>
      </c>
      <c r="F1669" s="223">
        <v>1</v>
      </c>
      <c r="G1669" s="224">
        <v>40</v>
      </c>
      <c r="H1669" s="222">
        <v>27</v>
      </c>
      <c r="I1669" s="222">
        <v>4</v>
      </c>
      <c r="J1669" s="222">
        <v>1344</v>
      </c>
      <c r="K1669" s="222" t="s">
        <v>104</v>
      </c>
      <c r="L1669" s="222">
        <v>5</v>
      </c>
      <c r="M1669" s="222" t="s">
        <v>197</v>
      </c>
      <c r="N1669" s="90" t="s">
        <v>197</v>
      </c>
      <c r="O1669" s="222"/>
      <c r="Q1669" s="208" t="str">
        <f t="shared" ref="Q1669:Q1732" si="26">R1669&amp;S1669</f>
        <v>JZAA (T)Enterprise</v>
      </c>
      <c r="R1669" s="204" t="s">
        <v>932</v>
      </c>
      <c r="S1669" s="204" t="s">
        <v>356</v>
      </c>
      <c r="T1669" s="205">
        <v>1.327</v>
      </c>
      <c r="U1669" s="205">
        <v>1.3492</v>
      </c>
    </row>
    <row r="1670" spans="2:21" ht="12.75" customHeight="1" x14ac:dyDescent="0.3">
      <c r="B1670" s="222" t="s">
        <v>932</v>
      </c>
      <c r="C1670" s="222" t="s">
        <v>1177</v>
      </c>
      <c r="D1670" s="222" t="s">
        <v>353</v>
      </c>
      <c r="E1670" s="223">
        <v>1</v>
      </c>
      <c r="F1670" s="223">
        <v>1</v>
      </c>
      <c r="G1670" s="224">
        <v>40</v>
      </c>
      <c r="H1670" s="222">
        <v>25</v>
      </c>
      <c r="I1670" s="222">
        <v>4</v>
      </c>
      <c r="J1670" s="222">
        <v>1344</v>
      </c>
      <c r="K1670" s="222" t="s">
        <v>104</v>
      </c>
      <c r="L1670" s="222">
        <v>5</v>
      </c>
      <c r="M1670" s="222" t="s">
        <v>197</v>
      </c>
      <c r="N1670" s="90" t="s">
        <v>197</v>
      </c>
      <c r="O1670" s="222"/>
      <c r="Q1670" s="208" t="str">
        <f t="shared" si="26"/>
        <v>JZAA (T)Steel</v>
      </c>
      <c r="R1670" s="204" t="s">
        <v>932</v>
      </c>
      <c r="S1670" s="204" t="s">
        <v>353</v>
      </c>
      <c r="T1670" s="205">
        <v>1.2245999999999999</v>
      </c>
      <c r="U1670" s="205">
        <v>1.3249</v>
      </c>
    </row>
    <row r="1671" spans="2:21" ht="12.75" customHeight="1" x14ac:dyDescent="0.3">
      <c r="B1671" s="222" t="s">
        <v>935</v>
      </c>
      <c r="C1671" s="222" t="s">
        <v>26</v>
      </c>
      <c r="D1671" s="222" t="s">
        <v>356</v>
      </c>
      <c r="E1671" s="223">
        <v>1</v>
      </c>
      <c r="F1671" s="223">
        <v>1</v>
      </c>
      <c r="G1671" s="224">
        <v>41</v>
      </c>
      <c r="H1671" s="222">
        <v>27</v>
      </c>
      <c r="I1671" s="222">
        <v>4</v>
      </c>
      <c r="J1671" s="222">
        <v>1344</v>
      </c>
      <c r="K1671" s="222" t="s">
        <v>103</v>
      </c>
      <c r="L1671" s="222">
        <v>5</v>
      </c>
      <c r="M1671" s="222" t="s">
        <v>197</v>
      </c>
      <c r="N1671" s="90" t="s">
        <v>197</v>
      </c>
      <c r="O1671" s="222"/>
      <c r="Q1671" s="208" t="str">
        <f t="shared" si="26"/>
        <v>JZAB (L)Enterprise</v>
      </c>
      <c r="R1671" s="204" t="s">
        <v>935</v>
      </c>
      <c r="S1671" s="204" t="s">
        <v>356</v>
      </c>
      <c r="T1671" s="205">
        <v>1.6561999999999999</v>
      </c>
      <c r="U1671" s="205">
        <v>1.5535000000000001</v>
      </c>
    </row>
    <row r="1672" spans="2:21" ht="12.75" customHeight="1" x14ac:dyDescent="0.3">
      <c r="B1672" s="222" t="s">
        <v>935</v>
      </c>
      <c r="C1672" s="222" t="s">
        <v>26</v>
      </c>
      <c r="D1672" s="222" t="s">
        <v>353</v>
      </c>
      <c r="E1672" s="223">
        <v>1</v>
      </c>
      <c r="F1672" s="223">
        <v>0</v>
      </c>
      <c r="G1672" s="224">
        <v>66</v>
      </c>
      <c r="H1672" s="222">
        <v>25</v>
      </c>
      <c r="I1672" s="222">
        <v>4</v>
      </c>
      <c r="J1672" s="222">
        <v>1344</v>
      </c>
      <c r="K1672" s="222" t="s">
        <v>103</v>
      </c>
      <c r="L1672" s="222">
        <v>5</v>
      </c>
      <c r="M1672" s="222" t="s">
        <v>197</v>
      </c>
      <c r="N1672" s="90" t="s">
        <v>197</v>
      </c>
      <c r="O1672" s="222"/>
      <c r="Q1672" s="208" t="str">
        <f t="shared" si="26"/>
        <v>JZAB (L)Steel</v>
      </c>
      <c r="R1672" s="204" t="s">
        <v>935</v>
      </c>
      <c r="S1672" s="204" t="s">
        <v>353</v>
      </c>
      <c r="T1672" s="205">
        <v>1.8045</v>
      </c>
      <c r="U1672" s="205">
        <v>2.3412999999999999</v>
      </c>
    </row>
    <row r="1673" spans="2:21" ht="12.75" customHeight="1" x14ac:dyDescent="0.3">
      <c r="B1673" s="222" t="s">
        <v>934</v>
      </c>
      <c r="C1673" s="222" t="s">
        <v>1177</v>
      </c>
      <c r="D1673" s="222" t="s">
        <v>356</v>
      </c>
      <c r="E1673" s="223">
        <v>1</v>
      </c>
      <c r="F1673" s="223">
        <v>1</v>
      </c>
      <c r="G1673" s="224">
        <v>31</v>
      </c>
      <c r="H1673" s="222">
        <v>27</v>
      </c>
      <c r="I1673" s="222">
        <v>4</v>
      </c>
      <c r="J1673" s="222">
        <v>1344</v>
      </c>
      <c r="K1673" s="222" t="s">
        <v>104</v>
      </c>
      <c r="L1673" s="222">
        <v>5</v>
      </c>
      <c r="M1673" s="222" t="s">
        <v>197</v>
      </c>
      <c r="N1673" s="90" t="s">
        <v>197</v>
      </c>
      <c r="O1673" s="222"/>
      <c r="Q1673" s="208" t="str">
        <f t="shared" si="26"/>
        <v>JZAB (T)Enterprise</v>
      </c>
      <c r="R1673" s="204" t="s">
        <v>934</v>
      </c>
      <c r="S1673" s="204" t="s">
        <v>356</v>
      </c>
      <c r="T1673" s="205">
        <v>1.2070000000000001</v>
      </c>
      <c r="U1673" s="205">
        <v>1.1986000000000001</v>
      </c>
    </row>
    <row r="1674" spans="2:21" ht="12.75" customHeight="1" x14ac:dyDescent="0.3">
      <c r="B1674" s="222" t="s">
        <v>934</v>
      </c>
      <c r="C1674" s="222" t="s">
        <v>1177</v>
      </c>
      <c r="D1674" s="222" t="s">
        <v>353</v>
      </c>
      <c r="E1674" s="223">
        <v>1</v>
      </c>
      <c r="F1674" s="223">
        <v>1</v>
      </c>
      <c r="G1674" s="224">
        <v>31</v>
      </c>
      <c r="H1674" s="222">
        <v>25</v>
      </c>
      <c r="I1674" s="222">
        <v>4</v>
      </c>
      <c r="J1674" s="222">
        <v>1344</v>
      </c>
      <c r="K1674" s="222" t="s">
        <v>104</v>
      </c>
      <c r="L1674" s="222">
        <v>5</v>
      </c>
      <c r="M1674" s="222" t="s">
        <v>197</v>
      </c>
      <c r="N1674" s="90" t="s">
        <v>197</v>
      </c>
      <c r="O1674" s="222"/>
      <c r="Q1674" s="208" t="str">
        <f t="shared" si="26"/>
        <v>JZAB (T)Steel</v>
      </c>
      <c r="R1674" s="204" t="s">
        <v>934</v>
      </c>
      <c r="S1674" s="204" t="s">
        <v>353</v>
      </c>
      <c r="T1674" s="205">
        <v>1.1173</v>
      </c>
      <c r="U1674" s="205">
        <v>1.1718</v>
      </c>
    </row>
    <row r="1675" spans="2:21" ht="12.75" customHeight="1" x14ac:dyDescent="0.3">
      <c r="B1675" s="222" t="s">
        <v>936</v>
      </c>
      <c r="C1675" s="222" t="s">
        <v>1177</v>
      </c>
      <c r="D1675" s="222" t="s">
        <v>356</v>
      </c>
      <c r="E1675" s="223">
        <v>1</v>
      </c>
      <c r="F1675" s="223">
        <v>1</v>
      </c>
      <c r="G1675" s="224">
        <v>27</v>
      </c>
      <c r="H1675" s="222">
        <v>27</v>
      </c>
      <c r="I1675" s="222">
        <v>4</v>
      </c>
      <c r="J1675" s="222">
        <v>1344</v>
      </c>
      <c r="K1675" s="222" t="s">
        <v>104</v>
      </c>
      <c r="L1675" s="222">
        <v>5</v>
      </c>
      <c r="M1675" s="222" t="s">
        <v>197</v>
      </c>
      <c r="N1675" s="90" t="s">
        <v>197</v>
      </c>
      <c r="O1675" s="222"/>
      <c r="Q1675" s="208" t="str">
        <f t="shared" si="26"/>
        <v>JZAD (T)Enterprise</v>
      </c>
      <c r="R1675" s="204" t="s">
        <v>936</v>
      </c>
      <c r="S1675" s="204" t="s">
        <v>356</v>
      </c>
      <c r="T1675" s="205">
        <v>1.1675</v>
      </c>
      <c r="U1675" s="205">
        <v>1.1596</v>
      </c>
    </row>
    <row r="1676" spans="2:21" ht="12.75" customHeight="1" x14ac:dyDescent="0.3">
      <c r="B1676" s="222" t="s">
        <v>936</v>
      </c>
      <c r="C1676" s="222" t="s">
        <v>1177</v>
      </c>
      <c r="D1676" s="222" t="s">
        <v>353</v>
      </c>
      <c r="E1676" s="223">
        <v>1</v>
      </c>
      <c r="F1676" s="223">
        <v>0</v>
      </c>
      <c r="G1676" s="224">
        <v>27</v>
      </c>
      <c r="H1676" s="222">
        <v>25</v>
      </c>
      <c r="I1676" s="222">
        <v>4</v>
      </c>
      <c r="J1676" s="222">
        <v>1344</v>
      </c>
      <c r="K1676" s="222" t="s">
        <v>104</v>
      </c>
      <c r="L1676" s="222">
        <v>5</v>
      </c>
      <c r="M1676" s="222" t="s">
        <v>197</v>
      </c>
      <c r="N1676" s="90" t="s">
        <v>197</v>
      </c>
      <c r="O1676" s="222"/>
      <c r="Q1676" s="208" t="str">
        <f t="shared" si="26"/>
        <v>JZAD (T)Steel</v>
      </c>
      <c r="R1676" s="204" t="s">
        <v>936</v>
      </c>
      <c r="S1676" s="204" t="s">
        <v>353</v>
      </c>
      <c r="T1676" s="205">
        <v>1.0827</v>
      </c>
      <c r="U1676" s="205">
        <v>1.1301000000000001</v>
      </c>
    </row>
    <row r="1677" spans="2:21" ht="12.75" customHeight="1" x14ac:dyDescent="0.3">
      <c r="B1677" s="225" t="s">
        <v>968</v>
      </c>
      <c r="C1677" s="225" t="s">
        <v>1177</v>
      </c>
      <c r="D1677" s="225" t="s">
        <v>343</v>
      </c>
      <c r="E1677" s="227">
        <v>25512</v>
      </c>
      <c r="F1677" s="227">
        <v>722.67900000000009</v>
      </c>
      <c r="G1677" s="226">
        <v>28.57</v>
      </c>
      <c r="H1677" s="225">
        <v>25</v>
      </c>
      <c r="I1677" s="225">
        <v>4</v>
      </c>
      <c r="J1677" s="225">
        <v>1780</v>
      </c>
      <c r="K1677" s="225" t="s">
        <v>1190</v>
      </c>
      <c r="L1677" s="225">
        <v>3</v>
      </c>
      <c r="M1677" s="225" t="s">
        <v>197</v>
      </c>
      <c r="N1677" s="234" t="s">
        <v>197</v>
      </c>
      <c r="O1677" s="225"/>
      <c r="Q1677" s="208" t="str">
        <f t="shared" si="26"/>
        <v>KBAA (T)Other</v>
      </c>
      <c r="R1677" s="204" t="s">
        <v>968</v>
      </c>
      <c r="S1677" s="204" t="s">
        <v>343</v>
      </c>
      <c r="T1677" s="205">
        <v>1.3653</v>
      </c>
      <c r="U1677" s="205">
        <v>1.5215000000000001</v>
      </c>
    </row>
    <row r="1678" spans="2:21" ht="12.75" customHeight="1" x14ac:dyDescent="0.3">
      <c r="B1678" s="222" t="s">
        <v>939</v>
      </c>
      <c r="C1678" s="222" t="s">
        <v>26</v>
      </c>
      <c r="D1678" s="222" t="s">
        <v>347</v>
      </c>
      <c r="E1678" s="223">
        <v>1</v>
      </c>
      <c r="F1678" s="223">
        <v>0</v>
      </c>
      <c r="G1678" s="224">
        <v>87.593639089883624</v>
      </c>
      <c r="H1678" s="222">
        <v>24</v>
      </c>
      <c r="I1678" s="222">
        <v>4</v>
      </c>
      <c r="J1678" s="222">
        <v>1780</v>
      </c>
      <c r="K1678" s="222" t="s">
        <v>404</v>
      </c>
      <c r="L1678" s="222">
        <v>3</v>
      </c>
      <c r="M1678" s="222" t="s">
        <v>197</v>
      </c>
      <c r="N1678" s="90" t="s">
        <v>197</v>
      </c>
      <c r="O1678" s="222"/>
      <c r="Q1678" s="208" t="str">
        <f t="shared" si="26"/>
        <v>KEAZ (L)Coal ESI</v>
      </c>
      <c r="R1678" s="204" t="s">
        <v>939</v>
      </c>
      <c r="S1678" s="204" t="s">
        <v>347</v>
      </c>
      <c r="T1678" s="205">
        <v>3.2557</v>
      </c>
      <c r="U1678" s="205">
        <v>4.9345999999999997</v>
      </c>
    </row>
    <row r="1679" spans="2:21" ht="12.75" customHeight="1" x14ac:dyDescent="0.3">
      <c r="B1679" s="222" t="s">
        <v>939</v>
      </c>
      <c r="C1679" s="222" t="s">
        <v>26</v>
      </c>
      <c r="D1679" s="222" t="s">
        <v>364</v>
      </c>
      <c r="E1679" s="223">
        <v>1</v>
      </c>
      <c r="F1679" s="223">
        <v>1</v>
      </c>
      <c r="G1679" s="224">
        <v>82.519663276398163</v>
      </c>
      <c r="H1679" s="222">
        <v>25</v>
      </c>
      <c r="I1679" s="222">
        <v>4</v>
      </c>
      <c r="J1679" s="222">
        <v>1780</v>
      </c>
      <c r="K1679" s="222" t="s">
        <v>404</v>
      </c>
      <c r="L1679" s="222">
        <v>3</v>
      </c>
      <c r="M1679" s="222" t="s">
        <v>197</v>
      </c>
      <c r="N1679" s="90" t="s">
        <v>197</v>
      </c>
      <c r="O1679" s="222"/>
      <c r="Q1679" s="208" t="str">
        <f t="shared" si="26"/>
        <v>KEAZ (L)Coal Other</v>
      </c>
      <c r="R1679" s="204" t="s">
        <v>939</v>
      </c>
      <c r="S1679" s="204" t="s">
        <v>364</v>
      </c>
      <c r="T1679" s="205">
        <v>3.242</v>
      </c>
      <c r="U1679" s="205">
        <v>4.5728</v>
      </c>
    </row>
    <row r="1680" spans="2:21" ht="12.75" customHeight="1" x14ac:dyDescent="0.3">
      <c r="B1680" s="222" t="s">
        <v>939</v>
      </c>
      <c r="C1680" s="222" t="s">
        <v>26</v>
      </c>
      <c r="D1680" s="222" t="s">
        <v>345</v>
      </c>
      <c r="E1680" s="223">
        <v>639578</v>
      </c>
      <c r="F1680" s="223">
        <v>58501.044999999998</v>
      </c>
      <c r="G1680" s="224">
        <v>94.991467576791806</v>
      </c>
      <c r="H1680" s="222">
        <v>29</v>
      </c>
      <c r="I1680" s="222">
        <v>4</v>
      </c>
      <c r="J1680" s="222">
        <v>1780</v>
      </c>
      <c r="K1680" s="222" t="s">
        <v>404</v>
      </c>
      <c r="L1680" s="222">
        <v>3</v>
      </c>
      <c r="M1680" s="222" t="s">
        <v>197</v>
      </c>
      <c r="N1680" s="90" t="s">
        <v>197</v>
      </c>
      <c r="O1680" s="222"/>
      <c r="Q1680" s="208" t="str">
        <f t="shared" si="26"/>
        <v>KEAZ (L)Construction Materials</v>
      </c>
      <c r="R1680" s="204" t="s">
        <v>939</v>
      </c>
      <c r="S1680" s="204" t="s">
        <v>345</v>
      </c>
      <c r="T1680" s="205">
        <v>3.68</v>
      </c>
      <c r="U1680" s="205">
        <v>5.8642000000000003</v>
      </c>
    </row>
    <row r="1681" spans="2:21" ht="12.75" customHeight="1" x14ac:dyDescent="0.3">
      <c r="B1681" s="222" t="s">
        <v>939</v>
      </c>
      <c r="C1681" s="222" t="s">
        <v>26</v>
      </c>
      <c r="D1681" s="222" t="s">
        <v>371</v>
      </c>
      <c r="E1681" s="223">
        <v>1</v>
      </c>
      <c r="F1681" s="223">
        <v>1</v>
      </c>
      <c r="G1681" s="224">
        <v>73.979761397528762</v>
      </c>
      <c r="H1681" s="222">
        <v>24</v>
      </c>
      <c r="I1681" s="222">
        <v>4</v>
      </c>
      <c r="J1681" s="222">
        <v>1780</v>
      </c>
      <c r="K1681" s="222" t="s">
        <v>404</v>
      </c>
      <c r="L1681" s="222">
        <v>3</v>
      </c>
      <c r="M1681" s="222" t="s">
        <v>197</v>
      </c>
      <c r="N1681" s="90" t="s">
        <v>197</v>
      </c>
      <c r="O1681" s="222"/>
      <c r="Q1681" s="208" t="str">
        <f t="shared" si="26"/>
        <v>KEAZ (L)Domestic Waste</v>
      </c>
      <c r="R1681" s="204" t="s">
        <v>939</v>
      </c>
      <c r="S1681" s="204" t="s">
        <v>371</v>
      </c>
      <c r="T1681" s="205">
        <v>3.2406000000000001</v>
      </c>
      <c r="U1681" s="205">
        <v>4.0227000000000004</v>
      </c>
    </row>
    <row r="1682" spans="2:21" ht="12.75" customHeight="1" x14ac:dyDescent="0.3">
      <c r="B1682" s="222" t="s">
        <v>939</v>
      </c>
      <c r="C1682" s="222" t="s">
        <v>26</v>
      </c>
      <c r="D1682" s="222" t="s">
        <v>348</v>
      </c>
      <c r="E1682" s="223">
        <v>358427</v>
      </c>
      <c r="F1682" s="223">
        <v>34909.762999999999</v>
      </c>
      <c r="G1682" s="224">
        <v>96.947656392485882</v>
      </c>
      <c r="H1682" s="222">
        <v>18</v>
      </c>
      <c r="I1682" s="222">
        <v>4</v>
      </c>
      <c r="J1682" s="222">
        <v>1780</v>
      </c>
      <c r="K1682" s="222" t="s">
        <v>404</v>
      </c>
      <c r="L1682" s="222">
        <v>3</v>
      </c>
      <c r="M1682" s="222" t="s">
        <v>197</v>
      </c>
      <c r="N1682" s="90" t="s">
        <v>197</v>
      </c>
      <c r="O1682" s="222"/>
      <c r="Q1682" s="208" t="str">
        <f t="shared" si="26"/>
        <v>KEAZ (L)Industrial Minerals</v>
      </c>
      <c r="R1682" s="204" t="s">
        <v>939</v>
      </c>
      <c r="S1682" s="204" t="s">
        <v>348</v>
      </c>
      <c r="T1682" s="205">
        <v>3.5939000000000001</v>
      </c>
      <c r="U1682" s="205">
        <v>5.5972999999999997</v>
      </c>
    </row>
    <row r="1683" spans="2:21" ht="12.75" customHeight="1" x14ac:dyDescent="0.3">
      <c r="B1683" s="222" t="s">
        <v>939</v>
      </c>
      <c r="C1683" s="222" t="s">
        <v>26</v>
      </c>
      <c r="D1683" s="222" t="s">
        <v>369</v>
      </c>
      <c r="E1683" s="223">
        <v>1</v>
      </c>
      <c r="F1683" s="223">
        <v>1</v>
      </c>
      <c r="G1683" s="224">
        <v>73.538787580088723</v>
      </c>
      <c r="H1683" s="222">
        <v>25</v>
      </c>
      <c r="I1683" s="222">
        <v>4</v>
      </c>
      <c r="J1683" s="222">
        <v>1780</v>
      </c>
      <c r="K1683" s="222" t="s">
        <v>404</v>
      </c>
      <c r="L1683" s="222">
        <v>3</v>
      </c>
      <c r="M1683" s="222" t="s">
        <v>197</v>
      </c>
      <c r="N1683" s="90" t="s">
        <v>197</v>
      </c>
      <c r="O1683" s="222"/>
      <c r="Q1683" s="208" t="str">
        <f t="shared" si="26"/>
        <v>KEAZ (L)Iron Ore</v>
      </c>
      <c r="R1683" s="204" t="s">
        <v>939</v>
      </c>
      <c r="S1683" s="204" t="s">
        <v>369</v>
      </c>
      <c r="T1683" s="205">
        <v>2.9525999999999999</v>
      </c>
      <c r="U1683" s="205">
        <v>4.0263999999999998</v>
      </c>
    </row>
    <row r="1684" spans="2:21" ht="12.75" customHeight="1" x14ac:dyDescent="0.3">
      <c r="B1684" s="222" t="s">
        <v>939</v>
      </c>
      <c r="C1684" s="222" t="s">
        <v>26</v>
      </c>
      <c r="D1684" s="222" t="s">
        <v>343</v>
      </c>
      <c r="E1684" s="223">
        <v>3036</v>
      </c>
      <c r="F1684" s="223">
        <v>157.49800000000002</v>
      </c>
      <c r="G1684" s="224">
        <v>56.764705882352942</v>
      </c>
      <c r="H1684" s="222">
        <v>25</v>
      </c>
      <c r="I1684" s="222">
        <v>4</v>
      </c>
      <c r="J1684" s="222">
        <v>1780</v>
      </c>
      <c r="K1684" s="222" t="s">
        <v>404</v>
      </c>
      <c r="L1684" s="222">
        <v>3</v>
      </c>
      <c r="M1684" s="222" t="s">
        <v>197</v>
      </c>
      <c r="N1684" s="90" t="s">
        <v>197</v>
      </c>
      <c r="O1684" s="222"/>
      <c r="Q1684" s="208" t="str">
        <f t="shared" si="26"/>
        <v>KEAZ (L)Other</v>
      </c>
      <c r="R1684" s="204" t="s">
        <v>939</v>
      </c>
      <c r="S1684" s="204" t="s">
        <v>343</v>
      </c>
      <c r="T1684" s="205">
        <v>2.8773</v>
      </c>
      <c r="U1684" s="205">
        <v>3.4849999999999999</v>
      </c>
    </row>
    <row r="1685" spans="2:21" ht="12.75" customHeight="1" x14ac:dyDescent="0.3">
      <c r="B1685" s="222" t="s">
        <v>939</v>
      </c>
      <c r="C1685" s="222" t="s">
        <v>26</v>
      </c>
      <c r="D1685" s="222" t="s">
        <v>353</v>
      </c>
      <c r="E1685" s="223">
        <v>1</v>
      </c>
      <c r="F1685" s="223">
        <v>1</v>
      </c>
      <c r="G1685" s="224">
        <v>86.885321718827186</v>
      </c>
      <c r="H1685" s="222">
        <v>25</v>
      </c>
      <c r="I1685" s="222">
        <v>4</v>
      </c>
      <c r="J1685" s="222">
        <v>1780</v>
      </c>
      <c r="K1685" s="222" t="s">
        <v>404</v>
      </c>
      <c r="L1685" s="222">
        <v>3</v>
      </c>
      <c r="M1685" s="222" t="s">
        <v>197</v>
      </c>
      <c r="N1685" s="90" t="s">
        <v>197</v>
      </c>
      <c r="O1685" s="222"/>
      <c r="Q1685" s="208" t="str">
        <f t="shared" si="26"/>
        <v>KEAZ (L)Steel</v>
      </c>
      <c r="R1685" s="204" t="s">
        <v>939</v>
      </c>
      <c r="S1685" s="204" t="s">
        <v>353</v>
      </c>
      <c r="T1685" s="205">
        <v>3.3542000000000001</v>
      </c>
      <c r="U1685" s="205">
        <v>4.9109999999999996</v>
      </c>
    </row>
    <row r="1686" spans="2:21" ht="12.75" customHeight="1" x14ac:dyDescent="0.3">
      <c r="B1686" s="222" t="s">
        <v>938</v>
      </c>
      <c r="C1686" s="222" t="s">
        <v>1177</v>
      </c>
      <c r="D1686" s="222" t="s">
        <v>347</v>
      </c>
      <c r="E1686" s="223">
        <v>183</v>
      </c>
      <c r="F1686" s="223">
        <v>4.976</v>
      </c>
      <c r="G1686" s="224">
        <v>27.532440056417492</v>
      </c>
      <c r="H1686" s="222">
        <v>24</v>
      </c>
      <c r="I1686" s="222">
        <v>4</v>
      </c>
      <c r="J1686" s="222">
        <v>1780</v>
      </c>
      <c r="K1686" s="222" t="s">
        <v>403</v>
      </c>
      <c r="L1686" s="222">
        <v>3</v>
      </c>
      <c r="M1686" s="222" t="s">
        <v>197</v>
      </c>
      <c r="N1686" s="90" t="s">
        <v>197</v>
      </c>
      <c r="O1686" s="222"/>
      <c r="Q1686" s="208" t="str">
        <f t="shared" si="26"/>
        <v>KEAZ (T)Coal ESI</v>
      </c>
      <c r="R1686" s="204" t="s">
        <v>938</v>
      </c>
      <c r="S1686" s="204" t="s">
        <v>347</v>
      </c>
      <c r="T1686" s="205">
        <v>1.3555999999999999</v>
      </c>
      <c r="U1686" s="205">
        <v>1.4974000000000001</v>
      </c>
    </row>
    <row r="1687" spans="2:21" ht="12.75" customHeight="1" x14ac:dyDescent="0.3">
      <c r="B1687" s="222" t="s">
        <v>938</v>
      </c>
      <c r="C1687" s="222" t="s">
        <v>1177</v>
      </c>
      <c r="D1687" s="222" t="s">
        <v>364</v>
      </c>
      <c r="E1687" s="223">
        <v>1</v>
      </c>
      <c r="F1687" s="223">
        <v>1</v>
      </c>
      <c r="G1687" s="224">
        <v>27.519797654067229</v>
      </c>
      <c r="H1687" s="222">
        <v>25</v>
      </c>
      <c r="I1687" s="222">
        <v>4</v>
      </c>
      <c r="J1687" s="222">
        <v>1780</v>
      </c>
      <c r="K1687" s="222" t="s">
        <v>403</v>
      </c>
      <c r="L1687" s="222">
        <v>3</v>
      </c>
      <c r="M1687" s="222" t="s">
        <v>197</v>
      </c>
      <c r="N1687" s="90" t="s">
        <v>197</v>
      </c>
      <c r="O1687" s="222"/>
      <c r="Q1687" s="208" t="str">
        <f t="shared" si="26"/>
        <v>KEAZ (T)Coal Other</v>
      </c>
      <c r="R1687" s="204" t="s">
        <v>938</v>
      </c>
      <c r="S1687" s="204" t="s">
        <v>364</v>
      </c>
      <c r="T1687" s="205">
        <v>1.3638999999999999</v>
      </c>
      <c r="U1687" s="205">
        <v>1.5217000000000001</v>
      </c>
    </row>
    <row r="1688" spans="2:21" ht="12.75" customHeight="1" x14ac:dyDescent="0.3">
      <c r="B1688" s="222" t="s">
        <v>938</v>
      </c>
      <c r="C1688" s="222" t="s">
        <v>1177</v>
      </c>
      <c r="D1688" s="222" t="s">
        <v>345</v>
      </c>
      <c r="E1688" s="223">
        <v>617026</v>
      </c>
      <c r="F1688" s="223">
        <v>16979.785</v>
      </c>
      <c r="G1688" s="224">
        <v>27.548922470615992</v>
      </c>
      <c r="H1688" s="222">
        <v>29</v>
      </c>
      <c r="I1688" s="222">
        <v>4</v>
      </c>
      <c r="J1688" s="222">
        <v>1780</v>
      </c>
      <c r="K1688" s="222" t="s">
        <v>403</v>
      </c>
      <c r="L1688" s="222">
        <v>3</v>
      </c>
      <c r="M1688" s="222" t="s">
        <v>197</v>
      </c>
      <c r="N1688" s="90" t="s">
        <v>197</v>
      </c>
      <c r="O1688" s="222"/>
      <c r="Q1688" s="208" t="str">
        <f t="shared" si="26"/>
        <v>KEAZ (T)Construction Materials</v>
      </c>
      <c r="R1688" s="204" t="s">
        <v>938</v>
      </c>
      <c r="S1688" s="204" t="s">
        <v>345</v>
      </c>
      <c r="T1688" s="205">
        <v>1.4011</v>
      </c>
      <c r="U1688" s="205">
        <v>1.6189</v>
      </c>
    </row>
    <row r="1689" spans="2:21" ht="12.75" customHeight="1" x14ac:dyDescent="0.3">
      <c r="B1689" s="222" t="s">
        <v>938</v>
      </c>
      <c r="C1689" s="222" t="s">
        <v>1177</v>
      </c>
      <c r="D1689" s="222" t="s">
        <v>371</v>
      </c>
      <c r="E1689" s="223">
        <v>1</v>
      </c>
      <c r="F1689" s="223">
        <v>0</v>
      </c>
      <c r="G1689" s="224">
        <v>27.020539906103284</v>
      </c>
      <c r="H1689" s="222">
        <v>24</v>
      </c>
      <c r="I1689" s="222">
        <v>4</v>
      </c>
      <c r="J1689" s="222">
        <v>1780</v>
      </c>
      <c r="K1689" s="222" t="s">
        <v>403</v>
      </c>
      <c r="L1689" s="222">
        <v>3</v>
      </c>
      <c r="M1689" s="222" t="s">
        <v>197</v>
      </c>
      <c r="N1689" s="90" t="s">
        <v>197</v>
      </c>
      <c r="O1689" s="222"/>
      <c r="Q1689" s="208" t="str">
        <f t="shared" si="26"/>
        <v>KEAZ (T)Domestic Waste</v>
      </c>
      <c r="R1689" s="204" t="s">
        <v>938</v>
      </c>
      <c r="S1689" s="204" t="s">
        <v>371</v>
      </c>
      <c r="T1689" s="205">
        <v>1.4387000000000001</v>
      </c>
      <c r="U1689" s="205">
        <v>1.4979</v>
      </c>
    </row>
    <row r="1690" spans="2:21" ht="12.75" customHeight="1" x14ac:dyDescent="0.3">
      <c r="B1690" s="222" t="s">
        <v>938</v>
      </c>
      <c r="C1690" s="222" t="s">
        <v>1177</v>
      </c>
      <c r="D1690" s="222" t="s">
        <v>356</v>
      </c>
      <c r="E1690" s="223">
        <v>1</v>
      </c>
      <c r="F1690" s="223">
        <v>1</v>
      </c>
      <c r="G1690" s="224">
        <v>27</v>
      </c>
      <c r="H1690" s="222">
        <v>27</v>
      </c>
      <c r="I1690" s="222">
        <v>4</v>
      </c>
      <c r="J1690" s="222">
        <v>1780</v>
      </c>
      <c r="K1690" s="222" t="s">
        <v>403</v>
      </c>
      <c r="L1690" s="222">
        <v>3</v>
      </c>
      <c r="M1690" s="222" t="s">
        <v>197</v>
      </c>
      <c r="N1690" s="90" t="s">
        <v>197</v>
      </c>
      <c r="O1690" s="222"/>
      <c r="Q1690" s="208" t="str">
        <f t="shared" si="26"/>
        <v>KEAZ (T)Enterprise</v>
      </c>
      <c r="R1690" s="204" t="s">
        <v>938</v>
      </c>
      <c r="S1690" s="204" t="s">
        <v>356</v>
      </c>
      <c r="T1690" s="205">
        <v>1.4637</v>
      </c>
      <c r="U1690" s="205">
        <v>1.5720000000000001</v>
      </c>
    </row>
    <row r="1691" spans="2:21" ht="12.75" customHeight="1" x14ac:dyDescent="0.3">
      <c r="B1691" s="222" t="s">
        <v>938</v>
      </c>
      <c r="C1691" s="222" t="s">
        <v>1177</v>
      </c>
      <c r="D1691" s="222" t="s">
        <v>348</v>
      </c>
      <c r="E1691" s="223">
        <v>343170</v>
      </c>
      <c r="F1691" s="223">
        <v>9360.7530000000006</v>
      </c>
      <c r="G1691" s="224">
        <v>27.850861853609796</v>
      </c>
      <c r="H1691" s="222">
        <v>18</v>
      </c>
      <c r="I1691" s="222">
        <v>4</v>
      </c>
      <c r="J1691" s="222">
        <v>1780</v>
      </c>
      <c r="K1691" s="222" t="s">
        <v>403</v>
      </c>
      <c r="L1691" s="222">
        <v>3</v>
      </c>
      <c r="M1691" s="222" t="s">
        <v>197</v>
      </c>
      <c r="N1691" s="90" t="s">
        <v>197</v>
      </c>
      <c r="O1691" s="222"/>
      <c r="Q1691" s="208" t="str">
        <f t="shared" si="26"/>
        <v>KEAZ (T)Industrial Minerals</v>
      </c>
      <c r="R1691" s="204" t="s">
        <v>938</v>
      </c>
      <c r="S1691" s="204" t="s">
        <v>348</v>
      </c>
      <c r="T1691" s="205">
        <v>1.3069</v>
      </c>
      <c r="U1691" s="205">
        <v>1.3534999999999999</v>
      </c>
    </row>
    <row r="1692" spans="2:21" ht="12.75" customHeight="1" x14ac:dyDescent="0.3">
      <c r="B1692" s="222" t="s">
        <v>938</v>
      </c>
      <c r="C1692" s="222" t="s">
        <v>1177</v>
      </c>
      <c r="D1692" s="222" t="s">
        <v>369</v>
      </c>
      <c r="E1692" s="223">
        <v>1</v>
      </c>
      <c r="F1692" s="223">
        <v>1</v>
      </c>
      <c r="G1692" s="224">
        <v>27.619494000957207</v>
      </c>
      <c r="H1692" s="222">
        <v>25</v>
      </c>
      <c r="I1692" s="222">
        <v>4</v>
      </c>
      <c r="J1692" s="222">
        <v>1780</v>
      </c>
      <c r="K1692" s="222" t="s">
        <v>403</v>
      </c>
      <c r="L1692" s="222">
        <v>3</v>
      </c>
      <c r="M1692" s="222" t="s">
        <v>197</v>
      </c>
      <c r="N1692" s="90" t="s">
        <v>197</v>
      </c>
      <c r="O1692" s="222"/>
      <c r="Q1692" s="208" t="str">
        <f t="shared" si="26"/>
        <v>KEAZ (T)Iron Ore</v>
      </c>
      <c r="R1692" s="204" t="s">
        <v>938</v>
      </c>
      <c r="S1692" s="204" t="s">
        <v>369</v>
      </c>
      <c r="T1692" s="205">
        <v>1.3636999999999999</v>
      </c>
      <c r="U1692" s="205">
        <v>1.5216000000000001</v>
      </c>
    </row>
    <row r="1693" spans="2:21" ht="12.75" customHeight="1" x14ac:dyDescent="0.3">
      <c r="B1693" s="222" t="s">
        <v>938</v>
      </c>
      <c r="C1693" s="222" t="s">
        <v>1177</v>
      </c>
      <c r="D1693" s="222" t="s">
        <v>343</v>
      </c>
      <c r="E1693" s="223">
        <v>6709</v>
      </c>
      <c r="F1693" s="223">
        <v>185.768</v>
      </c>
      <c r="G1693" s="224">
        <v>27.693874902673244</v>
      </c>
      <c r="H1693" s="222">
        <v>25</v>
      </c>
      <c r="I1693" s="222">
        <v>4</v>
      </c>
      <c r="J1693" s="222">
        <v>1780</v>
      </c>
      <c r="K1693" s="222" t="s">
        <v>403</v>
      </c>
      <c r="L1693" s="222">
        <v>3</v>
      </c>
      <c r="M1693" s="222" t="s">
        <v>197</v>
      </c>
      <c r="N1693" s="90" t="s">
        <v>197</v>
      </c>
      <c r="O1693" s="222"/>
      <c r="Q1693" s="208" t="str">
        <f t="shared" si="26"/>
        <v>KEAZ (T)Other</v>
      </c>
      <c r="R1693" s="204" t="s">
        <v>938</v>
      </c>
      <c r="S1693" s="204" t="s">
        <v>343</v>
      </c>
      <c r="T1693" s="205">
        <v>1.3636999999999999</v>
      </c>
      <c r="U1693" s="205">
        <v>1.5215000000000001</v>
      </c>
    </row>
    <row r="1694" spans="2:21" ht="12.75" customHeight="1" x14ac:dyDescent="0.3">
      <c r="B1694" s="222" t="s">
        <v>938</v>
      </c>
      <c r="C1694" s="222" t="s">
        <v>1177</v>
      </c>
      <c r="D1694" s="222" t="s">
        <v>353</v>
      </c>
      <c r="E1694" s="223">
        <v>1344</v>
      </c>
      <c r="F1694" s="223">
        <v>36.624000000000002</v>
      </c>
      <c r="G1694" s="224">
        <v>27.333055365686945</v>
      </c>
      <c r="H1694" s="222">
        <v>25</v>
      </c>
      <c r="I1694" s="222">
        <v>4</v>
      </c>
      <c r="J1694" s="222">
        <v>1780</v>
      </c>
      <c r="K1694" s="222" t="s">
        <v>403</v>
      </c>
      <c r="L1694" s="222">
        <v>3</v>
      </c>
      <c r="M1694" s="222" t="s">
        <v>197</v>
      </c>
      <c r="N1694" s="90" t="s">
        <v>197</v>
      </c>
      <c r="O1694" s="222"/>
      <c r="Q1694" s="208" t="str">
        <f t="shared" si="26"/>
        <v>KEAZ (T)Steel</v>
      </c>
      <c r="R1694" s="204" t="s">
        <v>938</v>
      </c>
      <c r="S1694" s="204" t="s">
        <v>353</v>
      </c>
      <c r="T1694" s="205">
        <v>1.3640000000000001</v>
      </c>
      <c r="U1694" s="205">
        <v>1.5219</v>
      </c>
    </row>
    <row r="1695" spans="2:21" ht="12.75" customHeight="1" x14ac:dyDescent="0.3">
      <c r="B1695" s="222" t="s">
        <v>946</v>
      </c>
      <c r="C1695" s="222" t="s">
        <v>26</v>
      </c>
      <c r="D1695" s="222" t="s">
        <v>345</v>
      </c>
      <c r="E1695" s="223">
        <v>15</v>
      </c>
      <c r="F1695" s="223">
        <v>0.70500000000000007</v>
      </c>
      <c r="G1695" s="224">
        <v>26</v>
      </c>
      <c r="H1695" s="222">
        <v>29</v>
      </c>
      <c r="I1695" s="222">
        <v>4</v>
      </c>
      <c r="J1695" s="222">
        <v>1344</v>
      </c>
      <c r="K1695" s="222" t="s">
        <v>103</v>
      </c>
      <c r="L1695" s="222">
        <v>5</v>
      </c>
      <c r="M1695" s="222" t="s">
        <v>197</v>
      </c>
      <c r="N1695" s="90" t="s">
        <v>197</v>
      </c>
      <c r="O1695" s="222"/>
      <c r="Q1695" s="208" t="str">
        <f t="shared" si="26"/>
        <v>KFAA (L)Construction Materials</v>
      </c>
      <c r="R1695" s="204" t="s">
        <v>946</v>
      </c>
      <c r="S1695" s="204" t="s">
        <v>345</v>
      </c>
      <c r="T1695" s="205">
        <v>1.4067000000000001</v>
      </c>
      <c r="U1695" s="205">
        <v>1.4712000000000001</v>
      </c>
    </row>
    <row r="1696" spans="2:21" ht="12.75" customHeight="1" x14ac:dyDescent="0.3">
      <c r="B1696" s="222" t="s">
        <v>945</v>
      </c>
      <c r="C1696" s="222" t="s">
        <v>1177</v>
      </c>
      <c r="D1696" s="222" t="s">
        <v>345</v>
      </c>
      <c r="E1696" s="223">
        <v>15</v>
      </c>
      <c r="F1696" s="223">
        <v>0.39</v>
      </c>
      <c r="G1696" s="224">
        <v>26</v>
      </c>
      <c r="H1696" s="222">
        <v>29</v>
      </c>
      <c r="I1696" s="222">
        <v>4</v>
      </c>
      <c r="J1696" s="222">
        <v>1344</v>
      </c>
      <c r="K1696" s="222" t="s">
        <v>104</v>
      </c>
      <c r="L1696" s="222">
        <v>5</v>
      </c>
      <c r="M1696" s="222" t="s">
        <v>197</v>
      </c>
      <c r="N1696" s="90" t="s">
        <v>197</v>
      </c>
      <c r="O1696" s="222"/>
      <c r="Q1696" s="208" t="str">
        <f t="shared" si="26"/>
        <v>KFAA (T)Construction Materials</v>
      </c>
      <c r="R1696" s="204" t="s">
        <v>945</v>
      </c>
      <c r="S1696" s="204" t="s">
        <v>345</v>
      </c>
      <c r="T1696" s="205">
        <v>1.0662</v>
      </c>
      <c r="U1696" s="205">
        <v>1.1833</v>
      </c>
    </row>
    <row r="1697" spans="2:21" ht="12.75" customHeight="1" x14ac:dyDescent="0.3">
      <c r="B1697" s="222" t="s">
        <v>945</v>
      </c>
      <c r="C1697" s="222" t="s">
        <v>1177</v>
      </c>
      <c r="D1697" s="222" t="s">
        <v>351</v>
      </c>
      <c r="E1697" s="223">
        <v>1</v>
      </c>
      <c r="F1697" s="223">
        <v>0</v>
      </c>
      <c r="G1697" s="224">
        <v>26</v>
      </c>
      <c r="H1697" s="222">
        <v>33</v>
      </c>
      <c r="I1697" s="222">
        <v>4</v>
      </c>
      <c r="J1697" s="222">
        <v>1344</v>
      </c>
      <c r="K1697" s="222" t="s">
        <v>104</v>
      </c>
      <c r="L1697" s="222">
        <v>5</v>
      </c>
      <c r="M1697" s="222" t="s">
        <v>197</v>
      </c>
      <c r="N1697" s="90" t="s">
        <v>197</v>
      </c>
      <c r="O1697" s="222"/>
      <c r="Q1697" s="208" t="str">
        <f t="shared" si="26"/>
        <v>KFAA (T)Domestic Intermodal</v>
      </c>
      <c r="R1697" s="204" t="s">
        <v>945</v>
      </c>
      <c r="S1697" s="204" t="s">
        <v>351</v>
      </c>
      <c r="T1697" s="205">
        <v>1.1351</v>
      </c>
      <c r="U1697" s="205">
        <v>1.2443</v>
      </c>
    </row>
    <row r="1698" spans="2:21" ht="12.75" customHeight="1" x14ac:dyDescent="0.3">
      <c r="B1698" s="222" t="s">
        <v>948</v>
      </c>
      <c r="C1698" s="222" t="s">
        <v>26</v>
      </c>
      <c r="D1698" s="222" t="s">
        <v>345</v>
      </c>
      <c r="E1698" s="223">
        <v>1</v>
      </c>
      <c r="F1698" s="223">
        <v>1</v>
      </c>
      <c r="G1698" s="224">
        <v>56.26664825173215</v>
      </c>
      <c r="H1698" s="222">
        <v>29</v>
      </c>
      <c r="I1698" s="222">
        <v>4</v>
      </c>
      <c r="J1698" s="222">
        <v>1344</v>
      </c>
      <c r="K1698" s="222" t="s">
        <v>103</v>
      </c>
      <c r="L1698" s="222">
        <v>5</v>
      </c>
      <c r="M1698" s="222" t="s">
        <v>197</v>
      </c>
      <c r="N1698" s="90" t="s">
        <v>197</v>
      </c>
      <c r="O1698" s="222"/>
      <c r="Q1698" s="208" t="str">
        <f t="shared" si="26"/>
        <v>KFAF (L)Construction Materials</v>
      </c>
      <c r="R1698" s="204" t="s">
        <v>948</v>
      </c>
      <c r="S1698" s="204" t="s">
        <v>345</v>
      </c>
      <c r="T1698" s="205">
        <v>1.3664000000000001</v>
      </c>
      <c r="U1698" s="205">
        <v>1.9924999999999999</v>
      </c>
    </row>
    <row r="1699" spans="2:21" ht="12.75" customHeight="1" x14ac:dyDescent="0.3">
      <c r="B1699" s="222" t="s">
        <v>948</v>
      </c>
      <c r="C1699" s="222" t="s">
        <v>26</v>
      </c>
      <c r="D1699" s="222" t="s">
        <v>351</v>
      </c>
      <c r="E1699" s="223">
        <v>6352638</v>
      </c>
      <c r="F1699" s="223">
        <v>284926.93599999999</v>
      </c>
      <c r="G1699" s="224">
        <v>45.988015483418778</v>
      </c>
      <c r="H1699" s="222">
        <v>33</v>
      </c>
      <c r="I1699" s="222">
        <v>4</v>
      </c>
      <c r="J1699" s="222">
        <v>1344</v>
      </c>
      <c r="K1699" s="222" t="s">
        <v>103</v>
      </c>
      <c r="L1699" s="222">
        <v>5</v>
      </c>
      <c r="M1699" s="222" t="s">
        <v>197</v>
      </c>
      <c r="N1699" s="90" t="s">
        <v>197</v>
      </c>
      <c r="O1699" s="222"/>
      <c r="Q1699" s="208" t="str">
        <f t="shared" si="26"/>
        <v>KFAF (L)Domestic Intermodal</v>
      </c>
      <c r="R1699" s="204" t="s">
        <v>948</v>
      </c>
      <c r="S1699" s="204" t="s">
        <v>351</v>
      </c>
      <c r="T1699" s="205">
        <v>1.4207000000000001</v>
      </c>
      <c r="U1699" s="205">
        <v>1.7334000000000001</v>
      </c>
    </row>
    <row r="1700" spans="2:21" ht="12.75" customHeight="1" x14ac:dyDescent="0.3">
      <c r="B1700" s="222" t="s">
        <v>948</v>
      </c>
      <c r="C1700" s="222" t="s">
        <v>26</v>
      </c>
      <c r="D1700" s="222" t="s">
        <v>371</v>
      </c>
      <c r="E1700" s="223">
        <v>89032</v>
      </c>
      <c r="F1700" s="223">
        <v>4190.0219999999999</v>
      </c>
      <c r="G1700" s="224">
        <v>53.420411389444929</v>
      </c>
      <c r="H1700" s="222">
        <v>24</v>
      </c>
      <c r="I1700" s="222">
        <v>4</v>
      </c>
      <c r="J1700" s="222">
        <v>1344</v>
      </c>
      <c r="K1700" s="222" t="s">
        <v>103</v>
      </c>
      <c r="L1700" s="222">
        <v>5</v>
      </c>
      <c r="M1700" s="222" t="s">
        <v>197</v>
      </c>
      <c r="N1700" s="90" t="s">
        <v>197</v>
      </c>
      <c r="O1700" s="222"/>
      <c r="Q1700" s="208" t="str">
        <f t="shared" si="26"/>
        <v>KFAF (L)Domestic Waste</v>
      </c>
      <c r="R1700" s="204" t="s">
        <v>948</v>
      </c>
      <c r="S1700" s="204" t="s">
        <v>371</v>
      </c>
      <c r="T1700" s="205">
        <v>1.3682000000000001</v>
      </c>
      <c r="U1700" s="205">
        <v>1.8241000000000001</v>
      </c>
    </row>
    <row r="1701" spans="2:21" ht="12.75" customHeight="1" x14ac:dyDescent="0.3">
      <c r="B1701" s="222" t="s">
        <v>948</v>
      </c>
      <c r="C1701" s="222" t="s">
        <v>26</v>
      </c>
      <c r="D1701" s="222" t="s">
        <v>368</v>
      </c>
      <c r="E1701" s="223">
        <v>1</v>
      </c>
      <c r="F1701" s="223">
        <v>1</v>
      </c>
      <c r="G1701" s="224">
        <v>42.028277634961441</v>
      </c>
      <c r="H1701" s="222">
        <v>38</v>
      </c>
      <c r="I1701" s="222">
        <v>4</v>
      </c>
      <c r="J1701" s="222">
        <v>1344</v>
      </c>
      <c r="K1701" s="222" t="s">
        <v>103</v>
      </c>
      <c r="L1701" s="222">
        <v>5</v>
      </c>
      <c r="M1701" s="222" t="s">
        <v>197</v>
      </c>
      <c r="N1701" s="90" t="s">
        <v>197</v>
      </c>
      <c r="O1701" s="222"/>
      <c r="Q1701" s="208" t="str">
        <f t="shared" si="26"/>
        <v>KFAF (L)European Intermodal</v>
      </c>
      <c r="R1701" s="204" t="s">
        <v>948</v>
      </c>
      <c r="S1701" s="204" t="s">
        <v>368</v>
      </c>
      <c r="T1701" s="205">
        <v>1.4327000000000001</v>
      </c>
      <c r="U1701" s="205">
        <v>1.7108000000000001</v>
      </c>
    </row>
    <row r="1702" spans="2:21" ht="12.75" customHeight="1" x14ac:dyDescent="0.3">
      <c r="B1702" s="222" t="s">
        <v>947</v>
      </c>
      <c r="C1702" s="222" t="s">
        <v>1177</v>
      </c>
      <c r="D1702" s="222" t="s">
        <v>345</v>
      </c>
      <c r="E1702" s="223">
        <v>455</v>
      </c>
      <c r="F1702" s="223">
        <v>9.1</v>
      </c>
      <c r="G1702" s="224">
        <v>20.110637126737306</v>
      </c>
      <c r="H1702" s="222">
        <v>29</v>
      </c>
      <c r="I1702" s="222">
        <v>4</v>
      </c>
      <c r="J1702" s="222">
        <v>1344</v>
      </c>
      <c r="K1702" s="222" t="s">
        <v>104</v>
      </c>
      <c r="L1702" s="222">
        <v>5</v>
      </c>
      <c r="M1702" s="222" t="s">
        <v>197</v>
      </c>
      <c r="N1702" s="90" t="s">
        <v>197</v>
      </c>
      <c r="O1702" s="222"/>
      <c r="Q1702" s="208" t="str">
        <f t="shared" si="26"/>
        <v>KFAF (T)Construction Materials</v>
      </c>
      <c r="R1702" s="204" t="s">
        <v>947</v>
      </c>
      <c r="S1702" s="204" t="s">
        <v>345</v>
      </c>
      <c r="T1702" s="205">
        <v>1.0563</v>
      </c>
      <c r="U1702" s="205">
        <v>1.1840999999999999</v>
      </c>
    </row>
    <row r="1703" spans="2:21" ht="12.75" customHeight="1" x14ac:dyDescent="0.3">
      <c r="B1703" s="222" t="s">
        <v>947</v>
      </c>
      <c r="C1703" s="222" t="s">
        <v>1177</v>
      </c>
      <c r="D1703" s="222" t="s">
        <v>355</v>
      </c>
      <c r="E1703" s="223">
        <v>1</v>
      </c>
      <c r="F1703" s="223">
        <v>1</v>
      </c>
      <c r="G1703" s="224">
        <v>20</v>
      </c>
      <c r="H1703" s="222">
        <v>25</v>
      </c>
      <c r="I1703" s="222">
        <v>4</v>
      </c>
      <c r="J1703" s="222">
        <v>1344</v>
      </c>
      <c r="K1703" s="222" t="s">
        <v>104</v>
      </c>
      <c r="L1703" s="222">
        <v>5</v>
      </c>
      <c r="M1703" s="222" t="s">
        <v>197</v>
      </c>
      <c r="N1703" s="90" t="s">
        <v>197</v>
      </c>
      <c r="O1703" s="222"/>
      <c r="Q1703" s="208" t="str">
        <f t="shared" si="26"/>
        <v>KFAF (T)Domestic Automotive</v>
      </c>
      <c r="R1703" s="204" t="s">
        <v>947</v>
      </c>
      <c r="S1703" s="204" t="s">
        <v>355</v>
      </c>
      <c r="T1703" s="205">
        <v>1.0701000000000001</v>
      </c>
      <c r="U1703" s="205">
        <v>1.1086</v>
      </c>
    </row>
    <row r="1704" spans="2:21" ht="12.75" customHeight="1" x14ac:dyDescent="0.3">
      <c r="B1704" s="222" t="s">
        <v>947</v>
      </c>
      <c r="C1704" s="222" t="s">
        <v>1177</v>
      </c>
      <c r="D1704" s="222" t="s">
        <v>351</v>
      </c>
      <c r="E1704" s="223">
        <v>1145062</v>
      </c>
      <c r="F1704" s="223">
        <v>22901.24</v>
      </c>
      <c r="G1704" s="224">
        <v>20</v>
      </c>
      <c r="H1704" s="222">
        <v>33</v>
      </c>
      <c r="I1704" s="222">
        <v>4</v>
      </c>
      <c r="J1704" s="222">
        <v>1344</v>
      </c>
      <c r="K1704" s="222" t="s">
        <v>104</v>
      </c>
      <c r="L1704" s="222">
        <v>5</v>
      </c>
      <c r="M1704" s="222" t="s">
        <v>197</v>
      </c>
      <c r="N1704" s="90" t="s">
        <v>197</v>
      </c>
      <c r="O1704" s="222"/>
      <c r="Q1704" s="208" t="str">
        <f t="shared" si="26"/>
        <v>KFAF (T)Domestic Intermodal</v>
      </c>
      <c r="R1704" s="204" t="s">
        <v>947</v>
      </c>
      <c r="S1704" s="204" t="s">
        <v>351</v>
      </c>
      <c r="T1704" s="205">
        <v>1.1241000000000001</v>
      </c>
      <c r="U1704" s="205">
        <v>1.2612000000000001</v>
      </c>
    </row>
    <row r="1705" spans="2:21" ht="12.75" customHeight="1" x14ac:dyDescent="0.3">
      <c r="B1705" s="222" t="s">
        <v>947</v>
      </c>
      <c r="C1705" s="222" t="s">
        <v>1177</v>
      </c>
      <c r="D1705" s="222" t="s">
        <v>371</v>
      </c>
      <c r="E1705" s="223">
        <v>2335</v>
      </c>
      <c r="F1705" s="223">
        <v>46.7</v>
      </c>
      <c r="G1705" s="224">
        <v>20</v>
      </c>
      <c r="H1705" s="222">
        <v>24</v>
      </c>
      <c r="I1705" s="222">
        <v>4</v>
      </c>
      <c r="J1705" s="222">
        <v>1344</v>
      </c>
      <c r="K1705" s="222" t="s">
        <v>104</v>
      </c>
      <c r="L1705" s="222">
        <v>5</v>
      </c>
      <c r="M1705" s="222" t="s">
        <v>197</v>
      </c>
      <c r="N1705" s="90" t="s">
        <v>197</v>
      </c>
      <c r="O1705" s="222"/>
      <c r="Q1705" s="208" t="str">
        <f t="shared" si="26"/>
        <v>KFAF (T)Domestic Waste</v>
      </c>
      <c r="R1705" s="204" t="s">
        <v>947</v>
      </c>
      <c r="S1705" s="204" t="s">
        <v>371</v>
      </c>
      <c r="T1705" s="205">
        <v>1.0859000000000001</v>
      </c>
      <c r="U1705" s="205">
        <v>1.0894999999999999</v>
      </c>
    </row>
    <row r="1706" spans="2:21" ht="12.75" customHeight="1" x14ac:dyDescent="0.3">
      <c r="B1706" s="222" t="s">
        <v>947</v>
      </c>
      <c r="C1706" s="222" t="s">
        <v>1177</v>
      </c>
      <c r="D1706" s="222" t="s">
        <v>356</v>
      </c>
      <c r="E1706" s="223">
        <v>3211</v>
      </c>
      <c r="F1706" s="223">
        <v>64.22</v>
      </c>
      <c r="G1706" s="224">
        <v>20</v>
      </c>
      <c r="H1706" s="222">
        <v>27</v>
      </c>
      <c r="I1706" s="222">
        <v>4</v>
      </c>
      <c r="J1706" s="222">
        <v>1344</v>
      </c>
      <c r="K1706" s="222" t="s">
        <v>104</v>
      </c>
      <c r="L1706" s="222">
        <v>5</v>
      </c>
      <c r="M1706" s="222" t="s">
        <v>197</v>
      </c>
      <c r="N1706" s="90" t="s">
        <v>197</v>
      </c>
      <c r="O1706" s="222"/>
      <c r="Q1706" s="208" t="str">
        <f t="shared" si="26"/>
        <v>KFAF (T)Enterprise</v>
      </c>
      <c r="R1706" s="204" t="s">
        <v>947</v>
      </c>
      <c r="S1706" s="204" t="s">
        <v>356</v>
      </c>
      <c r="T1706" s="205">
        <v>1.1047</v>
      </c>
      <c r="U1706" s="205">
        <v>1.1467000000000001</v>
      </c>
    </row>
    <row r="1707" spans="2:21" ht="12.75" customHeight="1" x14ac:dyDescent="0.3">
      <c r="B1707" s="222" t="s">
        <v>947</v>
      </c>
      <c r="C1707" s="222" t="s">
        <v>1177</v>
      </c>
      <c r="D1707" s="222" t="s">
        <v>367</v>
      </c>
      <c r="E1707" s="223">
        <v>1</v>
      </c>
      <c r="F1707" s="223">
        <v>1</v>
      </c>
      <c r="G1707" s="224">
        <v>20</v>
      </c>
      <c r="H1707" s="222">
        <v>31</v>
      </c>
      <c r="I1707" s="222">
        <v>4</v>
      </c>
      <c r="J1707" s="222">
        <v>1344</v>
      </c>
      <c r="K1707" s="222" t="s">
        <v>104</v>
      </c>
      <c r="L1707" s="222">
        <v>5</v>
      </c>
      <c r="M1707" s="222" t="s">
        <v>197</v>
      </c>
      <c r="N1707" s="90" t="s">
        <v>197</v>
      </c>
      <c r="O1707" s="222"/>
      <c r="Q1707" s="208" t="str">
        <f t="shared" si="26"/>
        <v>KFAF (T)European Automotive</v>
      </c>
      <c r="R1707" s="204" t="s">
        <v>947</v>
      </c>
      <c r="S1707" s="204" t="s">
        <v>367</v>
      </c>
      <c r="T1707" s="205">
        <v>1.1088</v>
      </c>
      <c r="U1707" s="205">
        <v>1.2230000000000001</v>
      </c>
    </row>
    <row r="1708" spans="2:21" ht="12.75" customHeight="1" x14ac:dyDescent="0.3">
      <c r="B1708" s="222" t="s">
        <v>947</v>
      </c>
      <c r="C1708" s="222" t="s">
        <v>1177</v>
      </c>
      <c r="D1708" s="222" t="s">
        <v>372</v>
      </c>
      <c r="E1708" s="223">
        <v>1</v>
      </c>
      <c r="F1708" s="223">
        <v>1</v>
      </c>
      <c r="G1708" s="224">
        <v>20</v>
      </c>
      <c r="H1708" s="222">
        <v>31</v>
      </c>
      <c r="I1708" s="222">
        <v>4</v>
      </c>
      <c r="J1708" s="222">
        <v>1344</v>
      </c>
      <c r="K1708" s="222" t="s">
        <v>104</v>
      </c>
      <c r="L1708" s="222">
        <v>5</v>
      </c>
      <c r="M1708" s="222" t="s">
        <v>197</v>
      </c>
      <c r="N1708" s="90" t="s">
        <v>197</v>
      </c>
      <c r="O1708" s="222"/>
      <c r="Q1708" s="208" t="str">
        <f t="shared" si="26"/>
        <v>KFAF (T)European Conventional</v>
      </c>
      <c r="R1708" s="204" t="s">
        <v>947</v>
      </c>
      <c r="S1708" s="204" t="s">
        <v>372</v>
      </c>
      <c r="T1708" s="205">
        <v>1.1288</v>
      </c>
      <c r="U1708" s="205">
        <v>1.2230000000000001</v>
      </c>
    </row>
    <row r="1709" spans="2:21" ht="12.75" customHeight="1" x14ac:dyDescent="0.3">
      <c r="B1709" s="222" t="s">
        <v>947</v>
      </c>
      <c r="C1709" s="222" t="s">
        <v>1177</v>
      </c>
      <c r="D1709" s="222" t="s">
        <v>368</v>
      </c>
      <c r="E1709" s="223">
        <v>1</v>
      </c>
      <c r="F1709" s="223">
        <v>1</v>
      </c>
      <c r="G1709" s="224">
        <v>20</v>
      </c>
      <c r="H1709" s="222">
        <v>38</v>
      </c>
      <c r="I1709" s="222">
        <v>4</v>
      </c>
      <c r="J1709" s="222">
        <v>1344</v>
      </c>
      <c r="K1709" s="222" t="s">
        <v>104</v>
      </c>
      <c r="L1709" s="222">
        <v>5</v>
      </c>
      <c r="M1709" s="222" t="s">
        <v>197</v>
      </c>
      <c r="N1709" s="90" t="s">
        <v>197</v>
      </c>
      <c r="O1709" s="222"/>
      <c r="Q1709" s="208" t="str">
        <f t="shared" si="26"/>
        <v>KFAF (T)European Intermodal</v>
      </c>
      <c r="R1709" s="204" t="s">
        <v>947</v>
      </c>
      <c r="S1709" s="204" t="s">
        <v>368</v>
      </c>
      <c r="T1709" s="205">
        <v>1.1540999999999999</v>
      </c>
      <c r="U1709" s="205">
        <v>1.3567</v>
      </c>
    </row>
    <row r="1710" spans="2:21" ht="12.75" customHeight="1" x14ac:dyDescent="0.3">
      <c r="B1710" s="222" t="s">
        <v>947</v>
      </c>
      <c r="C1710" s="222" t="s">
        <v>1177</v>
      </c>
      <c r="D1710" s="222" t="s">
        <v>343</v>
      </c>
      <c r="E1710" s="223">
        <v>69</v>
      </c>
      <c r="F1710" s="223">
        <v>1.3800000000000001</v>
      </c>
      <c r="G1710" s="224">
        <v>20.062608695652177</v>
      </c>
      <c r="H1710" s="222">
        <v>25</v>
      </c>
      <c r="I1710" s="222">
        <v>4</v>
      </c>
      <c r="J1710" s="222">
        <v>1344</v>
      </c>
      <c r="K1710" s="222" t="s">
        <v>104</v>
      </c>
      <c r="L1710" s="222">
        <v>5</v>
      </c>
      <c r="M1710" s="222" t="s">
        <v>197</v>
      </c>
      <c r="N1710" s="90" t="s">
        <v>197</v>
      </c>
      <c r="O1710" s="222"/>
      <c r="Q1710" s="208" t="str">
        <f t="shared" si="26"/>
        <v>KFAF (T)Other</v>
      </c>
      <c r="R1710" s="204" t="s">
        <v>947</v>
      </c>
      <c r="S1710" s="204" t="s">
        <v>343</v>
      </c>
      <c r="T1710" s="205">
        <v>1.0309999999999999</v>
      </c>
      <c r="U1710" s="205">
        <v>1.1084000000000001</v>
      </c>
    </row>
    <row r="1711" spans="2:21" ht="12.75" customHeight="1" x14ac:dyDescent="0.3">
      <c r="B1711" s="222" t="s">
        <v>947</v>
      </c>
      <c r="C1711" s="222" t="s">
        <v>1177</v>
      </c>
      <c r="D1711" s="222" t="s">
        <v>353</v>
      </c>
      <c r="E1711" s="223">
        <v>1</v>
      </c>
      <c r="F1711" s="223">
        <v>1</v>
      </c>
      <c r="G1711" s="224">
        <v>20</v>
      </c>
      <c r="H1711" s="222">
        <v>25</v>
      </c>
      <c r="I1711" s="222">
        <v>4</v>
      </c>
      <c r="J1711" s="222">
        <v>1344</v>
      </c>
      <c r="K1711" s="222" t="s">
        <v>104</v>
      </c>
      <c r="L1711" s="222">
        <v>5</v>
      </c>
      <c r="M1711" s="222" t="s">
        <v>197</v>
      </c>
      <c r="N1711" s="90" t="s">
        <v>197</v>
      </c>
      <c r="O1711" s="222"/>
      <c r="Q1711" s="208" t="str">
        <f t="shared" si="26"/>
        <v>KFAF (T)Steel</v>
      </c>
      <c r="R1711" s="204" t="s">
        <v>947</v>
      </c>
      <c r="S1711" s="204" t="s">
        <v>353</v>
      </c>
      <c r="T1711" s="205">
        <v>1.0170999999999999</v>
      </c>
      <c r="U1711" s="205">
        <v>1.1086</v>
      </c>
    </row>
    <row r="1712" spans="2:21" ht="12.75" customHeight="1" x14ac:dyDescent="0.3">
      <c r="B1712" s="222" t="s">
        <v>950</v>
      </c>
      <c r="C1712" s="222" t="s">
        <v>26</v>
      </c>
      <c r="D1712" s="222" t="s">
        <v>356</v>
      </c>
      <c r="E1712" s="223">
        <v>1</v>
      </c>
      <c r="F1712" s="223">
        <v>1</v>
      </c>
      <c r="G1712" s="224">
        <v>27.575835475578405</v>
      </c>
      <c r="H1712" s="222">
        <v>27</v>
      </c>
      <c r="I1712" s="222">
        <v>4</v>
      </c>
      <c r="J1712" s="222">
        <v>1764</v>
      </c>
      <c r="K1712" s="222" t="s">
        <v>103</v>
      </c>
      <c r="L1712" s="222">
        <v>5</v>
      </c>
      <c r="M1712" s="222" t="s">
        <v>197</v>
      </c>
      <c r="N1712" s="90" t="s">
        <v>197</v>
      </c>
      <c r="O1712" s="222"/>
      <c r="Q1712" s="208" t="str">
        <f t="shared" si="26"/>
        <v>KFAG (L)Enterprise</v>
      </c>
      <c r="R1712" s="204" t="s">
        <v>950</v>
      </c>
      <c r="S1712" s="204" t="s">
        <v>356</v>
      </c>
      <c r="T1712" s="205">
        <v>1.5834999999999999</v>
      </c>
      <c r="U1712" s="205">
        <v>1.4972000000000001</v>
      </c>
    </row>
    <row r="1713" spans="2:21" ht="12.75" customHeight="1" x14ac:dyDescent="0.3">
      <c r="B1713" s="222" t="s">
        <v>950</v>
      </c>
      <c r="C1713" s="222" t="s">
        <v>26</v>
      </c>
      <c r="D1713" s="222" t="s">
        <v>343</v>
      </c>
      <c r="E1713" s="223">
        <v>1</v>
      </c>
      <c r="F1713" s="223">
        <v>1</v>
      </c>
      <c r="G1713" s="224">
        <v>28.144252123946842</v>
      </c>
      <c r="H1713" s="222">
        <v>25</v>
      </c>
      <c r="I1713" s="222">
        <v>4</v>
      </c>
      <c r="J1713" s="222">
        <v>1764</v>
      </c>
      <c r="K1713" s="222" t="s">
        <v>103</v>
      </c>
      <c r="L1713" s="222">
        <v>5</v>
      </c>
      <c r="M1713" s="222" t="s">
        <v>197</v>
      </c>
      <c r="N1713" s="90" t="s">
        <v>197</v>
      </c>
      <c r="O1713" s="222"/>
      <c r="Q1713" s="208" t="str">
        <f t="shared" si="26"/>
        <v>KFAG (L)Other</v>
      </c>
      <c r="R1713" s="204" t="s">
        <v>950</v>
      </c>
      <c r="S1713" s="204" t="s">
        <v>343</v>
      </c>
      <c r="T1713" s="205">
        <v>1.5777000000000001</v>
      </c>
      <c r="U1713" s="205">
        <v>1.4517</v>
      </c>
    </row>
    <row r="1714" spans="2:21" ht="12.75" customHeight="1" x14ac:dyDescent="0.3">
      <c r="B1714" s="222" t="s">
        <v>949</v>
      </c>
      <c r="C1714" s="222" t="s">
        <v>1177</v>
      </c>
      <c r="D1714" s="222" t="s">
        <v>356</v>
      </c>
      <c r="E1714" s="223">
        <v>57</v>
      </c>
      <c r="F1714" s="223">
        <v>1.1400000000000001</v>
      </c>
      <c r="G1714" s="224">
        <v>20</v>
      </c>
      <c r="H1714" s="222">
        <v>27</v>
      </c>
      <c r="I1714" s="222">
        <v>4</v>
      </c>
      <c r="J1714" s="222">
        <v>1764</v>
      </c>
      <c r="K1714" s="222" t="s">
        <v>104</v>
      </c>
      <c r="L1714" s="222">
        <v>5</v>
      </c>
      <c r="M1714" s="222" t="s">
        <v>197</v>
      </c>
      <c r="N1714" s="90" t="s">
        <v>197</v>
      </c>
      <c r="O1714" s="222"/>
      <c r="Q1714" s="208" t="str">
        <f t="shared" si="26"/>
        <v>KFAG (T)Enterprise</v>
      </c>
      <c r="R1714" s="204" t="s">
        <v>949</v>
      </c>
      <c r="S1714" s="204" t="s">
        <v>356</v>
      </c>
      <c r="T1714" s="205">
        <v>1.1619999999999999</v>
      </c>
      <c r="U1714" s="205">
        <v>1.2318</v>
      </c>
    </row>
    <row r="1715" spans="2:21" ht="12.75" customHeight="1" x14ac:dyDescent="0.3">
      <c r="B1715" s="222" t="s">
        <v>949</v>
      </c>
      <c r="C1715" s="222" t="s">
        <v>1177</v>
      </c>
      <c r="D1715" s="222" t="s">
        <v>367</v>
      </c>
      <c r="E1715" s="223">
        <v>1</v>
      </c>
      <c r="F1715" s="223">
        <v>1</v>
      </c>
      <c r="G1715" s="224">
        <v>20</v>
      </c>
      <c r="H1715" s="222">
        <v>31</v>
      </c>
      <c r="I1715" s="222">
        <v>4</v>
      </c>
      <c r="J1715" s="222">
        <v>1764</v>
      </c>
      <c r="K1715" s="222" t="s">
        <v>104</v>
      </c>
      <c r="L1715" s="222">
        <v>5</v>
      </c>
      <c r="M1715" s="222" t="s">
        <v>197</v>
      </c>
      <c r="N1715" s="90" t="s">
        <v>197</v>
      </c>
      <c r="O1715" s="222"/>
      <c r="Q1715" s="208" t="str">
        <f t="shared" si="26"/>
        <v>KFAG (T)European Automotive</v>
      </c>
      <c r="R1715" s="204" t="s">
        <v>949</v>
      </c>
      <c r="S1715" s="204" t="s">
        <v>367</v>
      </c>
      <c r="T1715" s="205">
        <v>1.1782999999999999</v>
      </c>
      <c r="U1715" s="205">
        <v>1.3504</v>
      </c>
    </row>
    <row r="1716" spans="2:21" ht="12.75" customHeight="1" x14ac:dyDescent="0.3">
      <c r="B1716" s="222" t="s">
        <v>949</v>
      </c>
      <c r="C1716" s="222" t="s">
        <v>1177</v>
      </c>
      <c r="D1716" s="222" t="s">
        <v>343</v>
      </c>
      <c r="E1716" s="223">
        <v>379</v>
      </c>
      <c r="F1716" s="223">
        <v>7.58</v>
      </c>
      <c r="G1716" s="224">
        <v>20</v>
      </c>
      <c r="H1716" s="222">
        <v>25</v>
      </c>
      <c r="I1716" s="222">
        <v>4</v>
      </c>
      <c r="J1716" s="222">
        <v>1764</v>
      </c>
      <c r="K1716" s="222" t="s">
        <v>104</v>
      </c>
      <c r="L1716" s="222">
        <v>5</v>
      </c>
      <c r="M1716" s="222" t="s">
        <v>197</v>
      </c>
      <c r="N1716" s="90" t="s">
        <v>197</v>
      </c>
      <c r="O1716" s="222"/>
      <c r="Q1716" s="208" t="str">
        <f t="shared" si="26"/>
        <v>KFAG (T)Other</v>
      </c>
      <c r="R1716" s="204" t="s">
        <v>949</v>
      </c>
      <c r="S1716" s="204" t="s">
        <v>343</v>
      </c>
      <c r="T1716" s="205">
        <v>1.0772999999999999</v>
      </c>
      <c r="U1716" s="205">
        <v>1.1726000000000001</v>
      </c>
    </row>
    <row r="1717" spans="2:21" ht="12.75" customHeight="1" x14ac:dyDescent="0.3">
      <c r="B1717" s="222" t="s">
        <v>952</v>
      </c>
      <c r="C1717" s="222" t="s">
        <v>26</v>
      </c>
      <c r="D1717" s="222" t="s">
        <v>345</v>
      </c>
      <c r="E1717" s="223">
        <v>3240</v>
      </c>
      <c r="F1717" s="223">
        <v>259.2</v>
      </c>
      <c r="G1717" s="224">
        <v>52</v>
      </c>
      <c r="H1717" s="222">
        <v>29</v>
      </c>
      <c r="I1717" s="222">
        <v>4</v>
      </c>
      <c r="J1717" s="222">
        <v>1344</v>
      </c>
      <c r="K1717" s="222" t="s">
        <v>103</v>
      </c>
      <c r="L1717" s="222">
        <v>5</v>
      </c>
      <c r="M1717" s="222" t="s">
        <v>197</v>
      </c>
      <c r="N1717" s="90" t="s">
        <v>197</v>
      </c>
      <c r="O1717" s="222" t="s">
        <v>1191</v>
      </c>
      <c r="Q1717" s="208" t="str">
        <f t="shared" si="26"/>
        <v>KFAR (L)Construction Materials</v>
      </c>
      <c r="R1717" s="204" t="s">
        <v>952</v>
      </c>
      <c r="S1717" s="204" t="s">
        <v>345</v>
      </c>
      <c r="T1717" s="205">
        <v>1.8787</v>
      </c>
      <c r="U1717" s="205">
        <v>1.8474999999999999</v>
      </c>
    </row>
    <row r="1718" spans="2:21" ht="12.75" customHeight="1" x14ac:dyDescent="0.3">
      <c r="B1718" s="222" t="s">
        <v>952</v>
      </c>
      <c r="C1718" s="222" t="s">
        <v>26</v>
      </c>
      <c r="D1718" s="222" t="s">
        <v>351</v>
      </c>
      <c r="E1718" s="223">
        <v>1895100</v>
      </c>
      <c r="F1718" s="223">
        <v>85740.114000000001</v>
      </c>
      <c r="G1718" s="224">
        <v>45.013024933238853</v>
      </c>
      <c r="H1718" s="222">
        <v>33</v>
      </c>
      <c r="I1718" s="222">
        <v>4</v>
      </c>
      <c r="J1718" s="222">
        <v>1344</v>
      </c>
      <c r="K1718" s="222" t="s">
        <v>103</v>
      </c>
      <c r="L1718" s="222">
        <v>5</v>
      </c>
      <c r="M1718" s="222" t="s">
        <v>197</v>
      </c>
      <c r="N1718" s="90" t="s">
        <v>197</v>
      </c>
      <c r="O1718" s="222" t="s">
        <v>1191</v>
      </c>
      <c r="Q1718" s="208" t="str">
        <f t="shared" si="26"/>
        <v>KFAR (L)Domestic Intermodal</v>
      </c>
      <c r="R1718" s="204" t="s">
        <v>952</v>
      </c>
      <c r="S1718" s="204" t="s">
        <v>351</v>
      </c>
      <c r="T1718" s="205">
        <v>2.0194000000000001</v>
      </c>
      <c r="U1718" s="205">
        <v>1.7101999999999999</v>
      </c>
    </row>
    <row r="1719" spans="2:21" ht="12.75" customHeight="1" x14ac:dyDescent="0.3">
      <c r="B1719" s="222" t="s">
        <v>952</v>
      </c>
      <c r="C1719" s="222" t="s">
        <v>26</v>
      </c>
      <c r="D1719" s="222" t="s">
        <v>371</v>
      </c>
      <c r="E1719" s="223">
        <v>971615</v>
      </c>
      <c r="F1719" s="223">
        <v>47819.448000000004</v>
      </c>
      <c r="G1719" s="224">
        <v>50.384938722564783</v>
      </c>
      <c r="H1719" s="222">
        <v>24</v>
      </c>
      <c r="I1719" s="222">
        <v>4</v>
      </c>
      <c r="J1719" s="222">
        <v>1344</v>
      </c>
      <c r="K1719" s="222" t="s">
        <v>103</v>
      </c>
      <c r="L1719" s="222">
        <v>5</v>
      </c>
      <c r="M1719" s="222" t="s">
        <v>197</v>
      </c>
      <c r="N1719" s="90" t="s">
        <v>197</v>
      </c>
      <c r="O1719" s="222" t="s">
        <v>1191</v>
      </c>
      <c r="Q1719" s="208" t="str">
        <f t="shared" si="26"/>
        <v>KFAR (L)Domestic Waste</v>
      </c>
      <c r="R1719" s="204" t="s">
        <v>952</v>
      </c>
      <c r="S1719" s="204" t="s">
        <v>371</v>
      </c>
      <c r="T1719" s="205">
        <v>1.8811</v>
      </c>
      <c r="U1719" s="205">
        <v>1.7330000000000001</v>
      </c>
    </row>
    <row r="1720" spans="2:21" ht="12.75" customHeight="1" x14ac:dyDescent="0.3">
      <c r="B1720" s="222" t="s">
        <v>952</v>
      </c>
      <c r="C1720" s="222" t="s">
        <v>26</v>
      </c>
      <c r="D1720" s="222" t="s">
        <v>368</v>
      </c>
      <c r="E1720" s="223">
        <v>1</v>
      </c>
      <c r="F1720" s="223">
        <v>1</v>
      </c>
      <c r="G1720" s="224">
        <v>30.5</v>
      </c>
      <c r="H1720" s="222">
        <v>38</v>
      </c>
      <c r="I1720" s="222">
        <v>4</v>
      </c>
      <c r="J1720" s="222">
        <v>1344</v>
      </c>
      <c r="K1720" s="222" t="s">
        <v>103</v>
      </c>
      <c r="L1720" s="222">
        <v>5</v>
      </c>
      <c r="M1720" s="222" t="s">
        <v>197</v>
      </c>
      <c r="N1720" s="90" t="s">
        <v>197</v>
      </c>
      <c r="O1720" s="222" t="s">
        <v>1191</v>
      </c>
      <c r="Q1720" s="208" t="str">
        <f t="shared" si="26"/>
        <v>KFAR (L)European Intermodal</v>
      </c>
      <c r="R1720" s="204" t="s">
        <v>952</v>
      </c>
      <c r="S1720" s="204" t="s">
        <v>368</v>
      </c>
      <c r="T1720" s="205">
        <v>2.2823000000000002</v>
      </c>
      <c r="U1720" s="205">
        <v>1.5885</v>
      </c>
    </row>
    <row r="1721" spans="2:21" ht="12.75" customHeight="1" x14ac:dyDescent="0.3">
      <c r="B1721" s="222" t="s">
        <v>951</v>
      </c>
      <c r="C1721" s="222" t="s">
        <v>1177</v>
      </c>
      <c r="D1721" s="222" t="s">
        <v>345</v>
      </c>
      <c r="E1721" s="223">
        <v>3260</v>
      </c>
      <c r="F1721" s="223">
        <v>64.516000000000005</v>
      </c>
      <c r="G1721" s="224">
        <v>20</v>
      </c>
      <c r="H1721" s="222">
        <v>29</v>
      </c>
      <c r="I1721" s="222">
        <v>4</v>
      </c>
      <c r="J1721" s="222">
        <v>1344</v>
      </c>
      <c r="K1721" s="222" t="s">
        <v>104</v>
      </c>
      <c r="L1721" s="222">
        <v>5</v>
      </c>
      <c r="M1721" s="222" t="s">
        <v>197</v>
      </c>
      <c r="N1721" s="90" t="s">
        <v>197</v>
      </c>
      <c r="O1721" s="222" t="s">
        <v>1191</v>
      </c>
      <c r="Q1721" s="208" t="str">
        <f t="shared" si="26"/>
        <v>KFAR (T)Construction Materials</v>
      </c>
      <c r="R1721" s="204" t="s">
        <v>951</v>
      </c>
      <c r="S1721" s="204" t="s">
        <v>345</v>
      </c>
      <c r="T1721" s="205">
        <v>1.23</v>
      </c>
      <c r="U1721" s="205">
        <v>1.1848000000000001</v>
      </c>
    </row>
    <row r="1722" spans="2:21" ht="12.75" customHeight="1" x14ac:dyDescent="0.3">
      <c r="B1722" s="222" t="s">
        <v>951</v>
      </c>
      <c r="C1722" s="222" t="s">
        <v>1177</v>
      </c>
      <c r="D1722" s="222" t="s">
        <v>351</v>
      </c>
      <c r="E1722" s="223">
        <v>404434</v>
      </c>
      <c r="F1722" s="223">
        <v>8096.6360000000004</v>
      </c>
      <c r="G1722" s="224">
        <v>19.992267037831027</v>
      </c>
      <c r="H1722" s="222">
        <v>33</v>
      </c>
      <c r="I1722" s="222">
        <v>4</v>
      </c>
      <c r="J1722" s="222">
        <v>1344</v>
      </c>
      <c r="K1722" s="222" t="s">
        <v>104</v>
      </c>
      <c r="L1722" s="222">
        <v>5</v>
      </c>
      <c r="M1722" s="222" t="s">
        <v>197</v>
      </c>
      <c r="N1722" s="90" t="s">
        <v>197</v>
      </c>
      <c r="O1722" s="222" t="s">
        <v>1191</v>
      </c>
      <c r="Q1722" s="208" t="str">
        <f t="shared" si="26"/>
        <v>KFAR (T)Domestic Intermodal</v>
      </c>
      <c r="R1722" s="204" t="s">
        <v>951</v>
      </c>
      <c r="S1722" s="204" t="s">
        <v>351</v>
      </c>
      <c r="T1722" s="205">
        <v>1.3136000000000001</v>
      </c>
      <c r="U1722" s="205">
        <v>1.2612000000000001</v>
      </c>
    </row>
    <row r="1723" spans="2:21" ht="12.75" customHeight="1" x14ac:dyDescent="0.3">
      <c r="B1723" s="222" t="s">
        <v>951</v>
      </c>
      <c r="C1723" s="222" t="s">
        <v>1177</v>
      </c>
      <c r="D1723" s="222" t="s">
        <v>371</v>
      </c>
      <c r="E1723" s="223">
        <v>71620</v>
      </c>
      <c r="F1723" s="223">
        <v>1417.4260000000002</v>
      </c>
      <c r="G1723" s="224">
        <v>19.792757436560677</v>
      </c>
      <c r="H1723" s="222">
        <v>24</v>
      </c>
      <c r="I1723" s="222">
        <v>4</v>
      </c>
      <c r="J1723" s="222">
        <v>1344</v>
      </c>
      <c r="K1723" s="222" t="s">
        <v>104</v>
      </c>
      <c r="L1723" s="222">
        <v>5</v>
      </c>
      <c r="M1723" s="222" t="s">
        <v>197</v>
      </c>
      <c r="N1723" s="90" t="s">
        <v>197</v>
      </c>
      <c r="O1723" s="222" t="s">
        <v>1191</v>
      </c>
      <c r="Q1723" s="208" t="str">
        <f t="shared" si="26"/>
        <v>KFAR (T)Domestic Waste</v>
      </c>
      <c r="R1723" s="204" t="s">
        <v>951</v>
      </c>
      <c r="S1723" s="204" t="s">
        <v>371</v>
      </c>
      <c r="T1723" s="205">
        <v>1.2501</v>
      </c>
      <c r="U1723" s="205">
        <v>1.0900000000000001</v>
      </c>
    </row>
    <row r="1724" spans="2:21" ht="12.75" customHeight="1" x14ac:dyDescent="0.3">
      <c r="B1724" s="222" t="s">
        <v>951</v>
      </c>
      <c r="C1724" s="222" t="s">
        <v>1177</v>
      </c>
      <c r="D1724" s="222" t="s">
        <v>356</v>
      </c>
      <c r="E1724" s="223">
        <v>886</v>
      </c>
      <c r="F1724" s="223">
        <v>17.72</v>
      </c>
      <c r="G1724" s="224">
        <v>20</v>
      </c>
      <c r="H1724" s="222">
        <v>27</v>
      </c>
      <c r="I1724" s="222">
        <v>4</v>
      </c>
      <c r="J1724" s="222">
        <v>1344</v>
      </c>
      <c r="K1724" s="222" t="s">
        <v>104</v>
      </c>
      <c r="L1724" s="222">
        <v>5</v>
      </c>
      <c r="M1724" s="222" t="s">
        <v>197</v>
      </c>
      <c r="N1724" s="90" t="s">
        <v>197</v>
      </c>
      <c r="O1724" s="222" t="s">
        <v>1191</v>
      </c>
      <c r="Q1724" s="208" t="str">
        <f t="shared" si="26"/>
        <v>KFAR (T)Enterprise</v>
      </c>
      <c r="R1724" s="204" t="s">
        <v>951</v>
      </c>
      <c r="S1724" s="204" t="s">
        <v>356</v>
      </c>
      <c r="T1724" s="205">
        <v>1.2750999999999999</v>
      </c>
      <c r="U1724" s="205">
        <v>1.1467000000000001</v>
      </c>
    </row>
    <row r="1725" spans="2:21" ht="12.75" customHeight="1" x14ac:dyDescent="0.3">
      <c r="B1725" s="222" t="s">
        <v>951</v>
      </c>
      <c r="C1725" s="222" t="s">
        <v>1177</v>
      </c>
      <c r="D1725" s="222" t="s">
        <v>368</v>
      </c>
      <c r="E1725" s="223">
        <v>1</v>
      </c>
      <c r="F1725" s="223">
        <v>1</v>
      </c>
      <c r="G1725" s="224">
        <v>20</v>
      </c>
      <c r="H1725" s="222">
        <v>38</v>
      </c>
      <c r="I1725" s="222">
        <v>4</v>
      </c>
      <c r="J1725" s="222">
        <v>1344</v>
      </c>
      <c r="K1725" s="222" t="s">
        <v>104</v>
      </c>
      <c r="L1725" s="222">
        <v>5</v>
      </c>
      <c r="M1725" s="222" t="s">
        <v>197</v>
      </c>
      <c r="N1725" s="90" t="s">
        <v>197</v>
      </c>
      <c r="O1725" s="222" t="s">
        <v>1191</v>
      </c>
      <c r="Q1725" s="208" t="str">
        <f t="shared" si="26"/>
        <v>KFAR (T)European Intermodal</v>
      </c>
      <c r="R1725" s="204" t="s">
        <v>951</v>
      </c>
      <c r="S1725" s="204" t="s">
        <v>368</v>
      </c>
      <c r="T1725" s="205">
        <v>1.3638999999999999</v>
      </c>
      <c r="U1725" s="205">
        <v>1.3567</v>
      </c>
    </row>
    <row r="1726" spans="2:21" ht="12.75" customHeight="1" x14ac:dyDescent="0.3">
      <c r="B1726" s="222" t="s">
        <v>951</v>
      </c>
      <c r="C1726" s="222" t="s">
        <v>1177</v>
      </c>
      <c r="D1726" s="222" t="s">
        <v>348</v>
      </c>
      <c r="E1726" s="223">
        <v>1</v>
      </c>
      <c r="F1726" s="223">
        <v>1</v>
      </c>
      <c r="G1726" s="224">
        <v>20</v>
      </c>
      <c r="H1726" s="222">
        <v>18</v>
      </c>
      <c r="I1726" s="222">
        <v>4</v>
      </c>
      <c r="J1726" s="222">
        <v>1344</v>
      </c>
      <c r="K1726" s="222" t="s">
        <v>104</v>
      </c>
      <c r="L1726" s="222">
        <v>5</v>
      </c>
      <c r="M1726" s="222" t="s">
        <v>197</v>
      </c>
      <c r="N1726" s="90" t="s">
        <v>197</v>
      </c>
      <c r="O1726" s="222" t="s">
        <v>1191</v>
      </c>
      <c r="Q1726" s="208" t="str">
        <f t="shared" si="26"/>
        <v>KFAR (T)Industrial Minerals</v>
      </c>
      <c r="R1726" s="204" t="s">
        <v>951</v>
      </c>
      <c r="S1726" s="204" t="s">
        <v>348</v>
      </c>
      <c r="T1726" s="205">
        <v>1.1196999999999999</v>
      </c>
      <c r="U1726" s="205">
        <v>0.97540000000000004</v>
      </c>
    </row>
    <row r="1727" spans="2:21" ht="12.75" customHeight="1" x14ac:dyDescent="0.3">
      <c r="B1727" s="222" t="s">
        <v>951</v>
      </c>
      <c r="C1727" s="222" t="s">
        <v>1177</v>
      </c>
      <c r="D1727" s="222" t="s">
        <v>343</v>
      </c>
      <c r="E1727" s="223">
        <v>91</v>
      </c>
      <c r="F1727" s="223">
        <v>1.82</v>
      </c>
      <c r="G1727" s="224">
        <v>20</v>
      </c>
      <c r="H1727" s="222">
        <v>25</v>
      </c>
      <c r="I1727" s="222">
        <v>4</v>
      </c>
      <c r="J1727" s="222">
        <v>1344</v>
      </c>
      <c r="K1727" s="222" t="s">
        <v>104</v>
      </c>
      <c r="L1727" s="222">
        <v>5</v>
      </c>
      <c r="M1727" s="222" t="s">
        <v>197</v>
      </c>
      <c r="N1727" s="90" t="s">
        <v>197</v>
      </c>
      <c r="O1727" s="222" t="s">
        <v>1191</v>
      </c>
      <c r="Q1727" s="208" t="str">
        <f t="shared" si="26"/>
        <v>KFAR (T)Other</v>
      </c>
      <c r="R1727" s="204" t="s">
        <v>951</v>
      </c>
      <c r="S1727" s="204" t="s">
        <v>343</v>
      </c>
      <c r="T1727" s="205">
        <v>1.2108000000000001</v>
      </c>
      <c r="U1727" s="205">
        <v>1.1086</v>
      </c>
    </row>
    <row r="1728" spans="2:21" ht="12.75" customHeight="1" x14ac:dyDescent="0.3">
      <c r="B1728" s="222" t="s">
        <v>951</v>
      </c>
      <c r="C1728" s="222" t="s">
        <v>1177</v>
      </c>
      <c r="D1728" s="222" t="s">
        <v>353</v>
      </c>
      <c r="E1728" s="223">
        <v>1</v>
      </c>
      <c r="F1728" s="223">
        <v>1</v>
      </c>
      <c r="G1728" s="224">
        <v>20</v>
      </c>
      <c r="H1728" s="222">
        <v>25</v>
      </c>
      <c r="I1728" s="222">
        <v>4</v>
      </c>
      <c r="J1728" s="222">
        <v>1344</v>
      </c>
      <c r="K1728" s="222" t="s">
        <v>104</v>
      </c>
      <c r="L1728" s="222">
        <v>5</v>
      </c>
      <c r="M1728" s="222" t="s">
        <v>197</v>
      </c>
      <c r="N1728" s="90" t="s">
        <v>197</v>
      </c>
      <c r="O1728" s="222" t="s">
        <v>1191</v>
      </c>
      <c r="Q1728" s="208" t="str">
        <f t="shared" si="26"/>
        <v>KFAR (T)Steel</v>
      </c>
      <c r="R1728" s="204" t="s">
        <v>951</v>
      </c>
      <c r="S1728" s="204" t="s">
        <v>353</v>
      </c>
      <c r="T1728" s="205">
        <v>1.1901999999999999</v>
      </c>
      <c r="U1728" s="205">
        <v>1.1086</v>
      </c>
    </row>
    <row r="1729" spans="2:21" ht="12.75" customHeight="1" x14ac:dyDescent="0.3">
      <c r="B1729" s="222" t="s">
        <v>954</v>
      </c>
      <c r="C1729" s="222" t="s">
        <v>26</v>
      </c>
      <c r="D1729" s="222" t="s">
        <v>345</v>
      </c>
      <c r="E1729" s="223">
        <v>191680</v>
      </c>
      <c r="F1729" s="223">
        <v>11117.44</v>
      </c>
      <c r="G1729" s="224">
        <v>58</v>
      </c>
      <c r="H1729" s="222">
        <v>29</v>
      </c>
      <c r="I1729" s="222">
        <v>4</v>
      </c>
      <c r="J1729" s="222">
        <v>1344</v>
      </c>
      <c r="K1729" s="222" t="s">
        <v>103</v>
      </c>
      <c r="L1729" s="222">
        <v>5</v>
      </c>
      <c r="M1729" s="222" t="s">
        <v>197</v>
      </c>
      <c r="N1729" s="90" t="s">
        <v>197</v>
      </c>
      <c r="O1729" s="222"/>
      <c r="Q1729" s="208" t="str">
        <f t="shared" si="26"/>
        <v>KFAT (L)Construction Materials</v>
      </c>
      <c r="R1729" s="204" t="s">
        <v>954</v>
      </c>
      <c r="S1729" s="204" t="s">
        <v>345</v>
      </c>
      <c r="T1729" s="205">
        <v>1.7231000000000001</v>
      </c>
      <c r="U1729" s="205">
        <v>2.0581</v>
      </c>
    </row>
    <row r="1730" spans="2:21" ht="12.75" customHeight="1" x14ac:dyDescent="0.3">
      <c r="B1730" s="222" t="s">
        <v>953</v>
      </c>
      <c r="C1730" s="222" t="s">
        <v>1177</v>
      </c>
      <c r="D1730" s="222" t="s">
        <v>345</v>
      </c>
      <c r="E1730" s="223">
        <v>280114</v>
      </c>
      <c r="F1730" s="223">
        <v>7282.9639999999999</v>
      </c>
      <c r="G1730" s="224">
        <v>26</v>
      </c>
      <c r="H1730" s="222">
        <v>29</v>
      </c>
      <c r="I1730" s="222">
        <v>4</v>
      </c>
      <c r="J1730" s="222">
        <v>1344</v>
      </c>
      <c r="K1730" s="222" t="s">
        <v>104</v>
      </c>
      <c r="L1730" s="222">
        <v>5</v>
      </c>
      <c r="M1730" s="222" t="s">
        <v>197</v>
      </c>
      <c r="N1730" s="90" t="s">
        <v>197</v>
      </c>
      <c r="O1730" s="222"/>
      <c r="Q1730" s="208" t="str">
        <f t="shared" si="26"/>
        <v>KFAT (T)Construction Materials</v>
      </c>
      <c r="R1730" s="204" t="s">
        <v>953</v>
      </c>
      <c r="S1730" s="204" t="s">
        <v>345</v>
      </c>
      <c r="T1730" s="205">
        <v>1.0691999999999999</v>
      </c>
      <c r="U1730" s="205">
        <v>1.1833</v>
      </c>
    </row>
    <row r="1731" spans="2:21" ht="12.75" customHeight="1" x14ac:dyDescent="0.3">
      <c r="B1731" s="222" t="s">
        <v>956</v>
      </c>
      <c r="C1731" s="222" t="s">
        <v>26</v>
      </c>
      <c r="D1731" s="222" t="s">
        <v>345</v>
      </c>
      <c r="E1731" s="223">
        <v>1</v>
      </c>
      <c r="F1731" s="223">
        <v>1</v>
      </c>
      <c r="G1731" s="224">
        <v>38.389728096676741</v>
      </c>
      <c r="H1731" s="222">
        <v>29</v>
      </c>
      <c r="I1731" s="222">
        <v>4</v>
      </c>
      <c r="J1731" s="222">
        <v>1764</v>
      </c>
      <c r="K1731" s="222" t="s">
        <v>103</v>
      </c>
      <c r="L1731" s="222">
        <v>5</v>
      </c>
      <c r="M1731" s="222" t="s">
        <v>197</v>
      </c>
      <c r="N1731" s="90" t="s">
        <v>197</v>
      </c>
      <c r="O1731" s="222"/>
      <c r="Q1731" s="208" t="str">
        <f t="shared" si="26"/>
        <v>KJAS (L)Construction Materials</v>
      </c>
      <c r="R1731" s="204" t="s">
        <v>956</v>
      </c>
      <c r="S1731" s="204" t="s">
        <v>345</v>
      </c>
      <c r="T1731" s="205">
        <v>1.3183</v>
      </c>
      <c r="U1731" s="205">
        <v>1.5913999999999999</v>
      </c>
    </row>
    <row r="1732" spans="2:21" ht="12.75" customHeight="1" x14ac:dyDescent="0.3">
      <c r="B1732" s="222" t="s">
        <v>955</v>
      </c>
      <c r="C1732" s="222" t="s">
        <v>1177</v>
      </c>
      <c r="D1732" s="222" t="s">
        <v>345</v>
      </c>
      <c r="E1732" s="223">
        <v>153</v>
      </c>
      <c r="F1732" s="223">
        <v>5.9670000000000005</v>
      </c>
      <c r="G1732" s="224">
        <v>39.220427562439646</v>
      </c>
      <c r="H1732" s="222">
        <v>29</v>
      </c>
      <c r="I1732" s="222">
        <v>4</v>
      </c>
      <c r="J1732" s="222">
        <v>1764</v>
      </c>
      <c r="K1732" s="222" t="s">
        <v>104</v>
      </c>
      <c r="L1732" s="222">
        <v>5</v>
      </c>
      <c r="M1732" s="222" t="s">
        <v>197</v>
      </c>
      <c r="N1732" s="90" t="s">
        <v>197</v>
      </c>
      <c r="O1732" s="222"/>
      <c r="Q1732" s="208" t="str">
        <f t="shared" si="26"/>
        <v>KJAS (T)Construction Materials</v>
      </c>
      <c r="R1732" s="204" t="s">
        <v>955</v>
      </c>
      <c r="S1732" s="204" t="s">
        <v>345</v>
      </c>
      <c r="T1732" s="205">
        <v>1.2607999999999999</v>
      </c>
      <c r="U1732" s="205">
        <v>1.4117999999999999</v>
      </c>
    </row>
    <row r="1733" spans="2:21" ht="12.75" customHeight="1" x14ac:dyDescent="0.3">
      <c r="B1733" s="222" t="s">
        <v>958</v>
      </c>
      <c r="C1733" s="222" t="s">
        <v>26</v>
      </c>
      <c r="D1733" s="222" t="s">
        <v>345</v>
      </c>
      <c r="E1733" s="223">
        <v>95501</v>
      </c>
      <c r="F1733" s="223">
        <v>8094.5920000000006</v>
      </c>
      <c r="G1733" s="224">
        <v>84.75133821146197</v>
      </c>
      <c r="H1733" s="222">
        <v>29</v>
      </c>
      <c r="I1733" s="222">
        <v>4</v>
      </c>
      <c r="J1733" s="222">
        <v>1344</v>
      </c>
      <c r="K1733" s="222" t="s">
        <v>103</v>
      </c>
      <c r="L1733" s="222">
        <v>5</v>
      </c>
      <c r="M1733" s="222" t="s">
        <v>197</v>
      </c>
      <c r="N1733" s="90" t="s">
        <v>197</v>
      </c>
      <c r="O1733" s="222"/>
      <c r="Q1733" s="208" t="str">
        <f t="shared" ref="Q1733:Q1796" si="27">R1733&amp;S1733</f>
        <v>KPAX (L)Construction Materials</v>
      </c>
      <c r="R1733" s="204" t="s">
        <v>958</v>
      </c>
      <c r="S1733" s="204" t="s">
        <v>345</v>
      </c>
      <c r="T1733" s="205">
        <v>2.4171</v>
      </c>
      <c r="U1733" s="205">
        <v>3.6781000000000001</v>
      </c>
    </row>
    <row r="1734" spans="2:21" ht="12.75" customHeight="1" x14ac:dyDescent="0.3">
      <c r="B1734" s="222" t="s">
        <v>958</v>
      </c>
      <c r="C1734" s="222" t="s">
        <v>26</v>
      </c>
      <c r="D1734" s="222" t="s">
        <v>371</v>
      </c>
      <c r="E1734" s="223">
        <v>1</v>
      </c>
      <c r="F1734" s="223">
        <v>1</v>
      </c>
      <c r="G1734" s="224">
        <v>76.398062015503882</v>
      </c>
      <c r="H1734" s="222">
        <v>24</v>
      </c>
      <c r="I1734" s="222">
        <v>4</v>
      </c>
      <c r="J1734" s="222">
        <v>1344</v>
      </c>
      <c r="K1734" s="222" t="s">
        <v>103</v>
      </c>
      <c r="L1734" s="222">
        <v>5</v>
      </c>
      <c r="M1734" s="222" t="s">
        <v>197</v>
      </c>
      <c r="N1734" s="90" t="s">
        <v>197</v>
      </c>
      <c r="O1734" s="222"/>
      <c r="Q1734" s="208" t="str">
        <f t="shared" si="27"/>
        <v>KPAX (L)Domestic Waste</v>
      </c>
      <c r="R1734" s="204" t="s">
        <v>958</v>
      </c>
      <c r="S1734" s="204" t="s">
        <v>371</v>
      </c>
      <c r="T1734" s="205">
        <v>2.3029000000000002</v>
      </c>
      <c r="U1734" s="205">
        <v>2.9087000000000001</v>
      </c>
    </row>
    <row r="1735" spans="2:21" ht="12.75" customHeight="1" x14ac:dyDescent="0.3">
      <c r="B1735" s="222" t="s">
        <v>958</v>
      </c>
      <c r="C1735" s="222" t="s">
        <v>26</v>
      </c>
      <c r="D1735" s="222" t="s">
        <v>356</v>
      </c>
      <c r="E1735" s="223">
        <v>1</v>
      </c>
      <c r="F1735" s="223">
        <v>1</v>
      </c>
      <c r="G1735" s="224">
        <v>90</v>
      </c>
      <c r="H1735" s="222">
        <v>27</v>
      </c>
      <c r="I1735" s="222">
        <v>4</v>
      </c>
      <c r="J1735" s="222">
        <v>1344</v>
      </c>
      <c r="K1735" s="222" t="s">
        <v>103</v>
      </c>
      <c r="L1735" s="222">
        <v>5</v>
      </c>
      <c r="M1735" s="222" t="s">
        <v>197</v>
      </c>
      <c r="N1735" s="90" t="s">
        <v>197</v>
      </c>
      <c r="O1735" s="222"/>
      <c r="Q1735" s="208" t="str">
        <f t="shared" si="27"/>
        <v>KPAX (L)Enterprise</v>
      </c>
      <c r="R1735" s="204" t="s">
        <v>958</v>
      </c>
      <c r="S1735" s="204" t="s">
        <v>356</v>
      </c>
      <c r="T1735" s="205">
        <v>2.6877</v>
      </c>
      <c r="U1735" s="205">
        <v>4.0895999999999999</v>
      </c>
    </row>
    <row r="1736" spans="2:21" ht="12.75" customHeight="1" x14ac:dyDescent="0.3">
      <c r="B1736" s="222" t="s">
        <v>957</v>
      </c>
      <c r="C1736" s="222" t="s">
        <v>1177</v>
      </c>
      <c r="D1736" s="222" t="s">
        <v>345</v>
      </c>
      <c r="E1736" s="223">
        <v>86351</v>
      </c>
      <c r="F1736" s="223">
        <v>2021.4570000000001</v>
      </c>
      <c r="G1736" s="224">
        <v>23.428502249238573</v>
      </c>
      <c r="H1736" s="222">
        <v>29</v>
      </c>
      <c r="I1736" s="222">
        <v>4</v>
      </c>
      <c r="J1736" s="222">
        <v>1344</v>
      </c>
      <c r="K1736" s="222" t="s">
        <v>104</v>
      </c>
      <c r="L1736" s="222">
        <v>5</v>
      </c>
      <c r="M1736" s="222" t="s">
        <v>197</v>
      </c>
      <c r="N1736" s="90" t="s">
        <v>197</v>
      </c>
      <c r="O1736" s="222"/>
      <c r="Q1736" s="208" t="str">
        <f t="shared" si="27"/>
        <v>KPAX (T)Construction Materials</v>
      </c>
      <c r="R1736" s="204" t="s">
        <v>957</v>
      </c>
      <c r="S1736" s="204" t="s">
        <v>345</v>
      </c>
      <c r="T1736" s="205">
        <v>1.0824</v>
      </c>
      <c r="U1736" s="205">
        <v>1.1757</v>
      </c>
    </row>
    <row r="1737" spans="2:21" ht="12.75" customHeight="1" x14ac:dyDescent="0.3">
      <c r="B1737" s="222" t="s">
        <v>957</v>
      </c>
      <c r="C1737" s="222" t="s">
        <v>1177</v>
      </c>
      <c r="D1737" s="222" t="s">
        <v>371</v>
      </c>
      <c r="E1737" s="223">
        <v>1</v>
      </c>
      <c r="F1737" s="223">
        <v>1</v>
      </c>
      <c r="G1737" s="224">
        <v>23.10507824976046</v>
      </c>
      <c r="H1737" s="222">
        <v>24</v>
      </c>
      <c r="I1737" s="222">
        <v>4</v>
      </c>
      <c r="J1737" s="222">
        <v>1344</v>
      </c>
      <c r="K1737" s="222" t="s">
        <v>104</v>
      </c>
      <c r="L1737" s="222">
        <v>5</v>
      </c>
      <c r="M1737" s="222" t="s">
        <v>197</v>
      </c>
      <c r="N1737" s="90" t="s">
        <v>197</v>
      </c>
      <c r="O1737" s="222"/>
      <c r="Q1737" s="208" t="str">
        <f t="shared" si="27"/>
        <v>KPAX (T)Domestic Waste</v>
      </c>
      <c r="R1737" s="204" t="s">
        <v>957</v>
      </c>
      <c r="S1737" s="204" t="s">
        <v>371</v>
      </c>
      <c r="T1737" s="205">
        <v>1.1233</v>
      </c>
      <c r="U1737" s="205">
        <v>1.0918000000000001</v>
      </c>
    </row>
    <row r="1738" spans="2:21" ht="12.75" customHeight="1" x14ac:dyDescent="0.3">
      <c r="B1738" s="222" t="s">
        <v>957</v>
      </c>
      <c r="C1738" s="222" t="s">
        <v>1177</v>
      </c>
      <c r="D1738" s="222" t="s">
        <v>356</v>
      </c>
      <c r="E1738" s="223">
        <v>131</v>
      </c>
      <c r="F1738" s="223">
        <v>3.0700000000000003</v>
      </c>
      <c r="G1738" s="224">
        <v>24</v>
      </c>
      <c r="H1738" s="222">
        <v>27</v>
      </c>
      <c r="I1738" s="222">
        <v>4</v>
      </c>
      <c r="J1738" s="222">
        <v>1344</v>
      </c>
      <c r="K1738" s="222" t="s">
        <v>104</v>
      </c>
      <c r="L1738" s="222">
        <v>5</v>
      </c>
      <c r="M1738" s="222" t="s">
        <v>197</v>
      </c>
      <c r="N1738" s="90" t="s">
        <v>197</v>
      </c>
      <c r="O1738" s="222"/>
      <c r="Q1738" s="208" t="str">
        <f t="shared" si="27"/>
        <v>KPAX (T)Enterprise</v>
      </c>
      <c r="R1738" s="204" t="s">
        <v>957</v>
      </c>
      <c r="S1738" s="204" t="s">
        <v>356</v>
      </c>
      <c r="T1738" s="205">
        <v>1.1384000000000001</v>
      </c>
      <c r="U1738" s="205">
        <v>1.1439999999999999</v>
      </c>
    </row>
    <row r="1739" spans="2:21" ht="12.75" customHeight="1" x14ac:dyDescent="0.3">
      <c r="B1739" s="222" t="s">
        <v>957</v>
      </c>
      <c r="C1739" s="222" t="s">
        <v>1177</v>
      </c>
      <c r="D1739" s="222" t="s">
        <v>343</v>
      </c>
      <c r="E1739" s="223">
        <v>114</v>
      </c>
      <c r="F1739" s="223">
        <v>2.6790000000000003</v>
      </c>
      <c r="G1739" s="224">
        <v>24</v>
      </c>
      <c r="H1739" s="222">
        <v>25</v>
      </c>
      <c r="I1739" s="222">
        <v>4</v>
      </c>
      <c r="J1739" s="222">
        <v>1344</v>
      </c>
      <c r="K1739" s="222" t="s">
        <v>104</v>
      </c>
      <c r="L1739" s="222">
        <v>5</v>
      </c>
      <c r="M1739" s="222" t="s">
        <v>197</v>
      </c>
      <c r="N1739" s="90" t="s">
        <v>197</v>
      </c>
      <c r="O1739" s="222"/>
      <c r="Q1739" s="208" t="str">
        <f t="shared" si="27"/>
        <v>KPAX (T)Other</v>
      </c>
      <c r="R1739" s="204" t="s">
        <v>957</v>
      </c>
      <c r="S1739" s="204" t="s">
        <v>343</v>
      </c>
      <c r="T1739" s="205">
        <v>1.0568</v>
      </c>
      <c r="U1739" s="205">
        <v>1.1115999999999999</v>
      </c>
    </row>
    <row r="1740" spans="2:21" ht="12.75" customHeight="1" x14ac:dyDescent="0.3">
      <c r="B1740" s="222" t="s">
        <v>960</v>
      </c>
      <c r="C1740" s="222" t="s">
        <v>26</v>
      </c>
      <c r="D1740" s="222" t="s">
        <v>345</v>
      </c>
      <c r="E1740" s="223">
        <v>56619</v>
      </c>
      <c r="F1740" s="223">
        <v>3736.8540000000003</v>
      </c>
      <c r="G1740" s="224">
        <v>65.998622341036196</v>
      </c>
      <c r="H1740" s="222">
        <v>29</v>
      </c>
      <c r="I1740" s="222">
        <v>4</v>
      </c>
      <c r="J1740" s="222">
        <v>1344</v>
      </c>
      <c r="K1740" s="222" t="s">
        <v>103</v>
      </c>
      <c r="L1740" s="222">
        <v>5</v>
      </c>
      <c r="M1740" s="222" t="s">
        <v>197</v>
      </c>
      <c r="N1740" s="90" t="s">
        <v>197</v>
      </c>
      <c r="O1740" s="222"/>
      <c r="Q1740" s="208" t="str">
        <f t="shared" si="27"/>
        <v>KSAA (L)Construction Materials</v>
      </c>
      <c r="R1740" s="204" t="s">
        <v>960</v>
      </c>
      <c r="S1740" s="204" t="s">
        <v>345</v>
      </c>
      <c r="T1740" s="205">
        <v>1.9674</v>
      </c>
      <c r="U1740" s="205">
        <v>2.4157999999999999</v>
      </c>
    </row>
    <row r="1741" spans="2:21" ht="12.75" customHeight="1" x14ac:dyDescent="0.3">
      <c r="B1741" s="222" t="s">
        <v>959</v>
      </c>
      <c r="C1741" s="222" t="s">
        <v>1177</v>
      </c>
      <c r="D1741" s="222" t="s">
        <v>345</v>
      </c>
      <c r="E1741" s="223">
        <v>43346</v>
      </c>
      <c r="F1741" s="223">
        <v>1343.7260000000001</v>
      </c>
      <c r="G1741" s="224">
        <v>31</v>
      </c>
      <c r="H1741" s="222">
        <v>29</v>
      </c>
      <c r="I1741" s="222">
        <v>4</v>
      </c>
      <c r="J1741" s="222">
        <v>1344</v>
      </c>
      <c r="K1741" s="222" t="s">
        <v>104</v>
      </c>
      <c r="L1741" s="222">
        <v>5</v>
      </c>
      <c r="M1741" s="222" t="s">
        <v>197</v>
      </c>
      <c r="N1741" s="90" t="s">
        <v>197</v>
      </c>
      <c r="O1741" s="222"/>
      <c r="Q1741" s="208" t="str">
        <f t="shared" si="27"/>
        <v>KSAA (T)Construction Materials</v>
      </c>
      <c r="R1741" s="204" t="s">
        <v>959</v>
      </c>
      <c r="S1741" s="204" t="s">
        <v>345</v>
      </c>
      <c r="T1741" s="205">
        <v>1.1031</v>
      </c>
      <c r="U1741" s="205">
        <v>1.2255</v>
      </c>
    </row>
    <row r="1742" spans="2:21" ht="12.75" customHeight="1" x14ac:dyDescent="0.3">
      <c r="B1742" s="222" t="s">
        <v>959</v>
      </c>
      <c r="C1742" s="222" t="s">
        <v>1177</v>
      </c>
      <c r="D1742" s="222" t="s">
        <v>343</v>
      </c>
      <c r="E1742" s="223">
        <v>1</v>
      </c>
      <c r="F1742" s="223">
        <v>1</v>
      </c>
      <c r="G1742" s="224">
        <v>31</v>
      </c>
      <c r="H1742" s="222">
        <v>25</v>
      </c>
      <c r="I1742" s="222">
        <v>4</v>
      </c>
      <c r="J1742" s="222">
        <v>1344</v>
      </c>
      <c r="K1742" s="222" t="s">
        <v>104</v>
      </c>
      <c r="L1742" s="222">
        <v>5</v>
      </c>
      <c r="M1742" s="222" t="s">
        <v>197</v>
      </c>
      <c r="N1742" s="90" t="s">
        <v>197</v>
      </c>
      <c r="O1742" s="222"/>
      <c r="Q1742" s="208" t="str">
        <f t="shared" si="27"/>
        <v>KSAA (T)Other</v>
      </c>
      <c r="R1742" s="204" t="s">
        <v>959</v>
      </c>
      <c r="S1742" s="204" t="s">
        <v>343</v>
      </c>
      <c r="T1742" s="205">
        <v>1.0831999999999999</v>
      </c>
      <c r="U1742" s="205">
        <v>1.1718</v>
      </c>
    </row>
    <row r="1743" spans="2:21" ht="12.75" customHeight="1" x14ac:dyDescent="0.3">
      <c r="B1743" s="222" t="s">
        <v>962</v>
      </c>
      <c r="C1743" s="222" t="s">
        <v>26</v>
      </c>
      <c r="D1743" s="222" t="s">
        <v>351</v>
      </c>
      <c r="E1743" s="223">
        <v>4601800</v>
      </c>
      <c r="F1743" s="223">
        <v>195041.179</v>
      </c>
      <c r="G1743" s="224">
        <v>45.210511313059179</v>
      </c>
      <c r="H1743" s="222">
        <v>33</v>
      </c>
      <c r="I1743" s="222">
        <v>4</v>
      </c>
      <c r="J1743" s="222">
        <v>1344</v>
      </c>
      <c r="K1743" s="222" t="s">
        <v>103</v>
      </c>
      <c r="L1743" s="222">
        <v>5</v>
      </c>
      <c r="M1743" s="222" t="s">
        <v>197</v>
      </c>
      <c r="N1743" s="90" t="s">
        <v>197</v>
      </c>
      <c r="O1743" s="222"/>
      <c r="Q1743" s="208" t="str">
        <f t="shared" si="27"/>
        <v>KTAA (L)Domestic Intermodal</v>
      </c>
      <c r="R1743" s="204" t="s">
        <v>962</v>
      </c>
      <c r="S1743" s="204" t="s">
        <v>351</v>
      </c>
      <c r="T1743" s="205">
        <v>1.4491000000000001</v>
      </c>
      <c r="U1743" s="205">
        <v>1.7148000000000001</v>
      </c>
    </row>
    <row r="1744" spans="2:21" ht="12.75" customHeight="1" x14ac:dyDescent="0.3">
      <c r="B1744" s="222" t="s">
        <v>961</v>
      </c>
      <c r="C1744" s="222" t="s">
        <v>1177</v>
      </c>
      <c r="D1744" s="222" t="s">
        <v>351</v>
      </c>
      <c r="E1744" s="223">
        <v>575620</v>
      </c>
      <c r="F1744" s="223">
        <v>13220.684000000001</v>
      </c>
      <c r="G1744" s="224">
        <v>22.999774704390354</v>
      </c>
      <c r="H1744" s="222">
        <v>33</v>
      </c>
      <c r="I1744" s="222">
        <v>4</v>
      </c>
      <c r="J1744" s="222">
        <v>1344</v>
      </c>
      <c r="K1744" s="222" t="s">
        <v>104</v>
      </c>
      <c r="L1744" s="222">
        <v>5</v>
      </c>
      <c r="M1744" s="222" t="s">
        <v>197</v>
      </c>
      <c r="N1744" s="90" t="s">
        <v>197</v>
      </c>
      <c r="O1744" s="222"/>
      <c r="Q1744" s="208" t="str">
        <f t="shared" si="27"/>
        <v>KTAA (T)Domestic Intermodal</v>
      </c>
      <c r="R1744" s="204" t="s">
        <v>961</v>
      </c>
      <c r="S1744" s="204" t="s">
        <v>351</v>
      </c>
      <c r="T1744" s="205">
        <v>1.0875999999999999</v>
      </c>
      <c r="U1744" s="205">
        <v>1.2428999999999999</v>
      </c>
    </row>
    <row r="1745" spans="2:21" ht="12.75" customHeight="1" x14ac:dyDescent="0.3">
      <c r="B1745" s="222" t="s">
        <v>964</v>
      </c>
      <c r="C1745" s="222" t="s">
        <v>26</v>
      </c>
      <c r="D1745" s="222" t="s">
        <v>343</v>
      </c>
      <c r="E1745" s="223">
        <v>2290</v>
      </c>
      <c r="F1745" s="223">
        <v>321.738</v>
      </c>
      <c r="G1745" s="224">
        <v>141</v>
      </c>
      <c r="H1745" s="222">
        <v>25</v>
      </c>
      <c r="I1745" s="222">
        <v>8</v>
      </c>
      <c r="J1745" s="222">
        <v>1344</v>
      </c>
      <c r="K1745" s="222" t="s">
        <v>103</v>
      </c>
      <c r="L1745" s="222">
        <v>5</v>
      </c>
      <c r="M1745" s="222" t="s">
        <v>197</v>
      </c>
      <c r="N1745" s="90" t="s">
        <v>197</v>
      </c>
      <c r="O1745" s="222"/>
      <c r="Q1745" s="208" t="str">
        <f t="shared" si="27"/>
        <v>KUAA (L)Other</v>
      </c>
      <c r="R1745" s="204" t="s">
        <v>964</v>
      </c>
      <c r="S1745" s="204" t="s">
        <v>343</v>
      </c>
      <c r="T1745" s="205">
        <v>1.8008999999999999</v>
      </c>
      <c r="U1745" s="205">
        <v>2.4550999999999998</v>
      </c>
    </row>
    <row r="1746" spans="2:21" ht="12.75" customHeight="1" x14ac:dyDescent="0.3">
      <c r="B1746" s="222" t="s">
        <v>963</v>
      </c>
      <c r="C1746" s="222" t="s">
        <v>1177</v>
      </c>
      <c r="D1746" s="222" t="s">
        <v>345</v>
      </c>
      <c r="E1746" s="223">
        <v>1</v>
      </c>
      <c r="F1746" s="223">
        <v>1</v>
      </c>
      <c r="G1746" s="224">
        <v>66</v>
      </c>
      <c r="H1746" s="222">
        <v>29</v>
      </c>
      <c r="I1746" s="222">
        <v>8</v>
      </c>
      <c r="J1746" s="222">
        <v>1344</v>
      </c>
      <c r="K1746" s="222" t="s">
        <v>104</v>
      </c>
      <c r="L1746" s="222">
        <v>5</v>
      </c>
      <c r="M1746" s="222" t="s">
        <v>197</v>
      </c>
      <c r="N1746" s="90" t="s">
        <v>197</v>
      </c>
      <c r="O1746" s="222"/>
      <c r="Q1746" s="208" t="str">
        <f t="shared" si="27"/>
        <v>KUAA (T)Construction Materials</v>
      </c>
      <c r="R1746" s="204" t="s">
        <v>963</v>
      </c>
      <c r="S1746" s="204" t="s">
        <v>345</v>
      </c>
      <c r="T1746" s="205">
        <v>1.0716000000000001</v>
      </c>
      <c r="U1746" s="205">
        <v>1.1071</v>
      </c>
    </row>
    <row r="1747" spans="2:21" ht="12.75" customHeight="1" x14ac:dyDescent="0.3">
      <c r="B1747" s="222" t="s">
        <v>963</v>
      </c>
      <c r="C1747" s="222" t="s">
        <v>1177</v>
      </c>
      <c r="D1747" s="222" t="s">
        <v>343</v>
      </c>
      <c r="E1747" s="223">
        <v>2599</v>
      </c>
      <c r="F1747" s="223">
        <v>171.53400000000002</v>
      </c>
      <c r="G1747" s="224">
        <v>66</v>
      </c>
      <c r="H1747" s="222">
        <v>25</v>
      </c>
      <c r="I1747" s="222">
        <v>8</v>
      </c>
      <c r="J1747" s="222">
        <v>1344</v>
      </c>
      <c r="K1747" s="222" t="s">
        <v>104</v>
      </c>
      <c r="L1747" s="222">
        <v>5</v>
      </c>
      <c r="M1747" s="222" t="s">
        <v>197</v>
      </c>
      <c r="N1747" s="90" t="s">
        <v>197</v>
      </c>
      <c r="O1747" s="222"/>
      <c r="Q1747" s="208" t="str">
        <f t="shared" si="27"/>
        <v>KUAA (T)Other</v>
      </c>
      <c r="R1747" s="204" t="s">
        <v>963</v>
      </c>
      <c r="S1747" s="204" t="s">
        <v>343</v>
      </c>
      <c r="T1747" s="205">
        <v>1.0543</v>
      </c>
      <c r="U1747" s="205">
        <v>1.0552999999999999</v>
      </c>
    </row>
    <row r="1748" spans="2:21" ht="12.75" customHeight="1" x14ac:dyDescent="0.3">
      <c r="B1748" s="222" t="s">
        <v>966</v>
      </c>
      <c r="C1748" s="222" t="s">
        <v>26</v>
      </c>
      <c r="D1748" s="222" t="s">
        <v>345</v>
      </c>
      <c r="E1748" s="223">
        <v>16377</v>
      </c>
      <c r="F1748" s="223">
        <v>1361.68</v>
      </c>
      <c r="G1748" s="224">
        <v>82.261568718186012</v>
      </c>
      <c r="H1748" s="222">
        <v>29</v>
      </c>
      <c r="I1748" s="222">
        <v>4</v>
      </c>
      <c r="J1748" s="222">
        <v>1202</v>
      </c>
      <c r="K1748" s="222" t="s">
        <v>105</v>
      </c>
      <c r="L1748" s="222">
        <v>4</v>
      </c>
      <c r="M1748" s="222" t="s">
        <v>197</v>
      </c>
      <c r="N1748" s="90" t="s">
        <v>197</v>
      </c>
      <c r="O1748" s="222"/>
      <c r="Q1748" s="208" t="str">
        <f t="shared" si="27"/>
        <v>KVAB (L)Construction Materials</v>
      </c>
      <c r="R1748" s="204" t="s">
        <v>966</v>
      </c>
      <c r="S1748" s="204" t="s">
        <v>345</v>
      </c>
      <c r="T1748" s="205">
        <v>2.9394999999999998</v>
      </c>
      <c r="U1748" s="205">
        <v>4.6616</v>
      </c>
    </row>
    <row r="1749" spans="2:21" ht="12.75" customHeight="1" x14ac:dyDescent="0.3">
      <c r="B1749" s="222" t="s">
        <v>966</v>
      </c>
      <c r="C1749" s="222" t="s">
        <v>26</v>
      </c>
      <c r="D1749" s="222" t="s">
        <v>356</v>
      </c>
      <c r="E1749" s="223">
        <v>1</v>
      </c>
      <c r="F1749" s="223">
        <v>1</v>
      </c>
      <c r="G1749" s="224">
        <v>85.028430629264605</v>
      </c>
      <c r="H1749" s="222">
        <v>27</v>
      </c>
      <c r="I1749" s="222">
        <v>4</v>
      </c>
      <c r="J1749" s="222">
        <v>1202</v>
      </c>
      <c r="K1749" s="222" t="s">
        <v>105</v>
      </c>
      <c r="L1749" s="222">
        <v>4</v>
      </c>
      <c r="M1749" s="222" t="s">
        <v>197</v>
      </c>
      <c r="N1749" s="90" t="s">
        <v>197</v>
      </c>
      <c r="O1749" s="222"/>
      <c r="Q1749" s="208" t="str">
        <f t="shared" si="27"/>
        <v>KVAB (L)Enterprise</v>
      </c>
      <c r="R1749" s="204" t="s">
        <v>966</v>
      </c>
      <c r="S1749" s="204" t="s">
        <v>356</v>
      </c>
      <c r="T1749" s="205">
        <v>3.1774</v>
      </c>
      <c r="U1749" s="205">
        <v>4.8026999999999997</v>
      </c>
    </row>
    <row r="1750" spans="2:21" ht="12.75" customHeight="1" x14ac:dyDescent="0.3">
      <c r="B1750" s="222" t="s">
        <v>966</v>
      </c>
      <c r="C1750" s="222" t="s">
        <v>26</v>
      </c>
      <c r="D1750" s="222" t="s">
        <v>343</v>
      </c>
      <c r="E1750" s="223">
        <v>1</v>
      </c>
      <c r="F1750" s="223">
        <v>1</v>
      </c>
      <c r="G1750" s="224">
        <v>85.478260869565219</v>
      </c>
      <c r="H1750" s="222">
        <v>25</v>
      </c>
      <c r="I1750" s="222">
        <v>4</v>
      </c>
      <c r="J1750" s="222">
        <v>1202</v>
      </c>
      <c r="K1750" s="222" t="s">
        <v>105</v>
      </c>
      <c r="L1750" s="222">
        <v>4</v>
      </c>
      <c r="M1750" s="222" t="s">
        <v>197</v>
      </c>
      <c r="N1750" s="90" t="s">
        <v>197</v>
      </c>
      <c r="O1750" s="222"/>
      <c r="Q1750" s="208" t="str">
        <f t="shared" si="27"/>
        <v>KVAB (L)Other</v>
      </c>
      <c r="R1750" s="204" t="s">
        <v>966</v>
      </c>
      <c r="S1750" s="204" t="s">
        <v>343</v>
      </c>
      <c r="T1750" s="205">
        <v>3.0063</v>
      </c>
      <c r="U1750" s="205">
        <v>4.7744999999999997</v>
      </c>
    </row>
    <row r="1751" spans="2:21" ht="12.75" customHeight="1" x14ac:dyDescent="0.3">
      <c r="B1751" s="222" t="s">
        <v>966</v>
      </c>
      <c r="C1751" s="222" t="s">
        <v>26</v>
      </c>
      <c r="D1751" s="222" t="s">
        <v>353</v>
      </c>
      <c r="E1751" s="223">
        <v>157213</v>
      </c>
      <c r="F1751" s="223">
        <v>13562.811</v>
      </c>
      <c r="G1751" s="224">
        <v>85.961062832135042</v>
      </c>
      <c r="H1751" s="222">
        <v>25</v>
      </c>
      <c r="I1751" s="222">
        <v>4</v>
      </c>
      <c r="J1751" s="222">
        <v>1202</v>
      </c>
      <c r="K1751" s="222" t="s">
        <v>105</v>
      </c>
      <c r="L1751" s="222">
        <v>4</v>
      </c>
      <c r="M1751" s="222" t="s">
        <v>197</v>
      </c>
      <c r="N1751" s="90" t="s">
        <v>197</v>
      </c>
      <c r="O1751" s="222"/>
      <c r="Q1751" s="208" t="str">
        <f t="shared" si="27"/>
        <v>KVAB (L)Steel</v>
      </c>
      <c r="R1751" s="204" t="s">
        <v>966</v>
      </c>
      <c r="S1751" s="204" t="s">
        <v>353</v>
      </c>
      <c r="T1751" s="205">
        <v>3.0356000000000001</v>
      </c>
      <c r="U1751" s="205">
        <v>4.8110999999999997</v>
      </c>
    </row>
    <row r="1752" spans="2:21" ht="12.75" customHeight="1" x14ac:dyDescent="0.3">
      <c r="B1752" s="222" t="s">
        <v>965</v>
      </c>
      <c r="C1752" s="222" t="s">
        <v>1177</v>
      </c>
      <c r="D1752" s="222" t="s">
        <v>345</v>
      </c>
      <c r="E1752" s="223">
        <v>16885</v>
      </c>
      <c r="F1752" s="223">
        <v>455.41800000000001</v>
      </c>
      <c r="G1752" s="224">
        <v>27</v>
      </c>
      <c r="H1752" s="222">
        <v>29</v>
      </c>
      <c r="I1752" s="222">
        <v>4</v>
      </c>
      <c r="J1752" s="222">
        <v>1202</v>
      </c>
      <c r="K1752" s="222" t="s">
        <v>106</v>
      </c>
      <c r="L1752" s="222">
        <v>4</v>
      </c>
      <c r="M1752" s="222" t="s">
        <v>197</v>
      </c>
      <c r="N1752" s="90" t="s">
        <v>197</v>
      </c>
      <c r="O1752" s="222"/>
      <c r="Q1752" s="208" t="str">
        <f t="shared" si="27"/>
        <v>KVAB (T)Construction Materials</v>
      </c>
      <c r="R1752" s="204" t="s">
        <v>965</v>
      </c>
      <c r="S1752" s="204" t="s">
        <v>345</v>
      </c>
      <c r="T1752" s="205">
        <v>1.2471000000000001</v>
      </c>
      <c r="U1752" s="205">
        <v>1.4089</v>
      </c>
    </row>
    <row r="1753" spans="2:21" ht="12.75" customHeight="1" x14ac:dyDescent="0.3">
      <c r="B1753" s="222" t="s">
        <v>965</v>
      </c>
      <c r="C1753" s="222" t="s">
        <v>1177</v>
      </c>
      <c r="D1753" s="222" t="s">
        <v>356</v>
      </c>
      <c r="E1753" s="223">
        <v>780</v>
      </c>
      <c r="F1753" s="223">
        <v>21.06</v>
      </c>
      <c r="G1753" s="224">
        <v>27</v>
      </c>
      <c r="H1753" s="222">
        <v>27</v>
      </c>
      <c r="I1753" s="222">
        <v>4</v>
      </c>
      <c r="J1753" s="222">
        <v>1202</v>
      </c>
      <c r="K1753" s="222" t="s">
        <v>106</v>
      </c>
      <c r="L1753" s="222">
        <v>4</v>
      </c>
      <c r="M1753" s="222" t="s">
        <v>197</v>
      </c>
      <c r="N1753" s="90" t="s">
        <v>197</v>
      </c>
      <c r="O1753" s="222"/>
      <c r="Q1753" s="208" t="str">
        <f t="shared" si="27"/>
        <v>KVAB (T)Enterprise</v>
      </c>
      <c r="R1753" s="204" t="s">
        <v>965</v>
      </c>
      <c r="S1753" s="204" t="s">
        <v>356</v>
      </c>
      <c r="T1753" s="205">
        <v>1.3105</v>
      </c>
      <c r="U1753" s="205">
        <v>1.3836999999999999</v>
      </c>
    </row>
    <row r="1754" spans="2:21" ht="12.75" customHeight="1" x14ac:dyDescent="0.3">
      <c r="B1754" s="222" t="s">
        <v>965</v>
      </c>
      <c r="C1754" s="222" t="s">
        <v>1177</v>
      </c>
      <c r="D1754" s="222" t="s">
        <v>343</v>
      </c>
      <c r="E1754" s="223">
        <v>2552</v>
      </c>
      <c r="F1754" s="223">
        <v>68.903999999999996</v>
      </c>
      <c r="G1754" s="224">
        <v>27</v>
      </c>
      <c r="H1754" s="222">
        <v>25</v>
      </c>
      <c r="I1754" s="222">
        <v>4</v>
      </c>
      <c r="J1754" s="222">
        <v>1202</v>
      </c>
      <c r="K1754" s="222" t="s">
        <v>106</v>
      </c>
      <c r="L1754" s="222">
        <v>4</v>
      </c>
      <c r="M1754" s="222" t="s">
        <v>197</v>
      </c>
      <c r="N1754" s="90" t="s">
        <v>197</v>
      </c>
      <c r="O1754" s="222"/>
      <c r="Q1754" s="208" t="str">
        <f t="shared" si="27"/>
        <v>KVAB (T)Other</v>
      </c>
      <c r="R1754" s="204" t="s">
        <v>965</v>
      </c>
      <c r="S1754" s="204" t="s">
        <v>343</v>
      </c>
      <c r="T1754" s="205">
        <v>1.2287999999999999</v>
      </c>
      <c r="U1754" s="205">
        <v>1.3586</v>
      </c>
    </row>
    <row r="1755" spans="2:21" ht="12.75" customHeight="1" x14ac:dyDescent="0.3">
      <c r="B1755" s="222" t="s">
        <v>965</v>
      </c>
      <c r="C1755" s="222" t="s">
        <v>1177</v>
      </c>
      <c r="D1755" s="222" t="s">
        <v>353</v>
      </c>
      <c r="E1755" s="223">
        <v>153488</v>
      </c>
      <c r="F1755" s="223">
        <v>4144.1760000000004</v>
      </c>
      <c r="G1755" s="224">
        <v>27</v>
      </c>
      <c r="H1755" s="222">
        <v>25</v>
      </c>
      <c r="I1755" s="222">
        <v>4</v>
      </c>
      <c r="J1755" s="222">
        <v>1202</v>
      </c>
      <c r="K1755" s="222" t="s">
        <v>106</v>
      </c>
      <c r="L1755" s="222">
        <v>4</v>
      </c>
      <c r="M1755" s="222" t="s">
        <v>197</v>
      </c>
      <c r="N1755" s="90" t="s">
        <v>197</v>
      </c>
      <c r="O1755" s="222"/>
      <c r="Q1755" s="208" t="str">
        <f t="shared" si="27"/>
        <v>KVAB (T)Steel</v>
      </c>
      <c r="R1755" s="204" t="s">
        <v>965</v>
      </c>
      <c r="S1755" s="204" t="s">
        <v>353</v>
      </c>
      <c r="T1755" s="205">
        <v>1.23</v>
      </c>
      <c r="U1755" s="205">
        <v>1.3586</v>
      </c>
    </row>
    <row r="1756" spans="2:21" ht="12.75" customHeight="1" x14ac:dyDescent="0.3">
      <c r="B1756" s="222" t="s">
        <v>969</v>
      </c>
      <c r="C1756" s="222" t="s">
        <v>26</v>
      </c>
      <c r="D1756" s="222" t="s">
        <v>356</v>
      </c>
      <c r="E1756" s="223">
        <v>1</v>
      </c>
      <c r="F1756" s="223">
        <v>1</v>
      </c>
      <c r="G1756" s="224">
        <v>33</v>
      </c>
      <c r="H1756" s="222">
        <v>27</v>
      </c>
      <c r="I1756" s="222">
        <v>4</v>
      </c>
      <c r="J1756" s="222">
        <v>1265</v>
      </c>
      <c r="K1756" s="222" t="s">
        <v>404</v>
      </c>
      <c r="L1756" s="222">
        <v>3</v>
      </c>
      <c r="M1756" s="222" t="s">
        <v>197</v>
      </c>
      <c r="N1756" s="90" t="s">
        <v>197</v>
      </c>
      <c r="O1756" s="222"/>
      <c r="Q1756" s="208" t="str">
        <f t="shared" si="27"/>
        <v>KWAW (L)Enterprise</v>
      </c>
      <c r="R1756" s="204" t="s">
        <v>969</v>
      </c>
      <c r="S1756" s="204" t="s">
        <v>356</v>
      </c>
      <c r="T1756" s="205">
        <v>2.7755999999999998</v>
      </c>
      <c r="U1756" s="205">
        <v>3.8895</v>
      </c>
    </row>
    <row r="1757" spans="2:21" ht="12.75" customHeight="1" x14ac:dyDescent="0.3">
      <c r="B1757" s="222" t="s">
        <v>969</v>
      </c>
      <c r="C1757" s="222" t="s">
        <v>26</v>
      </c>
      <c r="D1757" s="222" t="s">
        <v>343</v>
      </c>
      <c r="E1757" s="223">
        <v>149</v>
      </c>
      <c r="F1757" s="223">
        <v>8.1950000000000003</v>
      </c>
      <c r="G1757" s="224">
        <v>36.062404287901991</v>
      </c>
      <c r="H1757" s="222">
        <v>25</v>
      </c>
      <c r="I1757" s="222">
        <v>4</v>
      </c>
      <c r="J1757" s="222">
        <v>1265</v>
      </c>
      <c r="K1757" s="222" t="s">
        <v>404</v>
      </c>
      <c r="L1757" s="222">
        <v>3</v>
      </c>
      <c r="M1757" s="222" t="s">
        <v>197</v>
      </c>
      <c r="N1757" s="90" t="s">
        <v>197</v>
      </c>
      <c r="O1757" s="222"/>
      <c r="Q1757" s="208" t="str">
        <f t="shared" si="27"/>
        <v>KWAW (L)Other</v>
      </c>
      <c r="R1757" s="204" t="s">
        <v>969</v>
      </c>
      <c r="S1757" s="204" t="s">
        <v>343</v>
      </c>
      <c r="T1757" s="205">
        <v>2.8605</v>
      </c>
      <c r="U1757" s="205">
        <v>3.6993</v>
      </c>
    </row>
    <row r="1758" spans="2:21" ht="12.75" customHeight="1" x14ac:dyDescent="0.3">
      <c r="B1758" s="222" t="s">
        <v>967</v>
      </c>
      <c r="C1758" s="222" t="s">
        <v>1177</v>
      </c>
      <c r="D1758" s="222" t="s">
        <v>356</v>
      </c>
      <c r="E1758" s="223">
        <v>1</v>
      </c>
      <c r="F1758" s="223">
        <v>1</v>
      </c>
      <c r="G1758" s="224">
        <v>29</v>
      </c>
      <c r="H1758" s="222">
        <v>27</v>
      </c>
      <c r="I1758" s="222">
        <v>4</v>
      </c>
      <c r="J1758" s="222">
        <v>1265</v>
      </c>
      <c r="K1758" s="222" t="s">
        <v>403</v>
      </c>
      <c r="L1758" s="222">
        <v>3</v>
      </c>
      <c r="M1758" s="222" t="s">
        <v>197</v>
      </c>
      <c r="N1758" s="90" t="s">
        <v>197</v>
      </c>
      <c r="O1758" s="222"/>
      <c r="Q1758" s="208" t="str">
        <f t="shared" si="27"/>
        <v>KWAW (T)Enterprise</v>
      </c>
      <c r="R1758" s="204" t="s">
        <v>967</v>
      </c>
      <c r="S1758" s="204" t="s">
        <v>356</v>
      </c>
      <c r="T1758" s="205">
        <v>1.3978999999999999</v>
      </c>
      <c r="U1758" s="205">
        <v>1.4903999999999999</v>
      </c>
    </row>
    <row r="1759" spans="2:21" ht="12.75" customHeight="1" x14ac:dyDescent="0.3">
      <c r="B1759" s="222" t="s">
        <v>967</v>
      </c>
      <c r="C1759" s="222" t="s">
        <v>1177</v>
      </c>
      <c r="D1759" s="222" t="s">
        <v>367</v>
      </c>
      <c r="E1759" s="223">
        <v>1</v>
      </c>
      <c r="F1759" s="223">
        <v>1</v>
      </c>
      <c r="G1759" s="224">
        <v>29</v>
      </c>
      <c r="H1759" s="222">
        <v>31</v>
      </c>
      <c r="I1759" s="222">
        <v>4</v>
      </c>
      <c r="J1759" s="222">
        <v>1265</v>
      </c>
      <c r="K1759" s="222" t="s">
        <v>403</v>
      </c>
      <c r="L1759" s="222">
        <v>3</v>
      </c>
      <c r="M1759" s="222" t="s">
        <v>197</v>
      </c>
      <c r="N1759" s="90" t="s">
        <v>197</v>
      </c>
      <c r="O1759" s="222"/>
      <c r="Q1759" s="208" t="str">
        <f t="shared" si="27"/>
        <v>KWAW (T)European Automotive</v>
      </c>
      <c r="R1759" s="204" t="s">
        <v>967</v>
      </c>
      <c r="S1759" s="204" t="s">
        <v>367</v>
      </c>
      <c r="T1759" s="205">
        <v>1.3900999999999999</v>
      </c>
      <c r="U1759" s="205">
        <v>1.5449999999999999</v>
      </c>
    </row>
    <row r="1760" spans="2:21" ht="12.75" customHeight="1" x14ac:dyDescent="0.3">
      <c r="B1760" s="222" t="s">
        <v>967</v>
      </c>
      <c r="C1760" s="222" t="s">
        <v>1177</v>
      </c>
      <c r="D1760" s="222" t="s">
        <v>343</v>
      </c>
      <c r="E1760" s="223">
        <v>137</v>
      </c>
      <c r="F1760" s="223">
        <v>3.9730000000000003</v>
      </c>
      <c r="G1760" s="224">
        <v>29</v>
      </c>
      <c r="H1760" s="222">
        <v>25</v>
      </c>
      <c r="I1760" s="222">
        <v>4</v>
      </c>
      <c r="J1760" s="222">
        <v>1265</v>
      </c>
      <c r="K1760" s="222" t="s">
        <v>403</v>
      </c>
      <c r="L1760" s="222">
        <v>3</v>
      </c>
      <c r="M1760" s="222" t="s">
        <v>197</v>
      </c>
      <c r="N1760" s="90" t="s">
        <v>197</v>
      </c>
      <c r="O1760" s="222"/>
      <c r="Q1760" s="208" t="str">
        <f t="shared" si="27"/>
        <v>KWAW (T)Other</v>
      </c>
      <c r="R1760" s="204" t="s">
        <v>967</v>
      </c>
      <c r="S1760" s="204" t="s">
        <v>343</v>
      </c>
      <c r="T1760" s="205">
        <v>1.3119000000000001</v>
      </c>
      <c r="U1760" s="205">
        <v>1.4632000000000001</v>
      </c>
    </row>
    <row r="1761" spans="2:21" ht="12.75" customHeight="1" x14ac:dyDescent="0.3">
      <c r="B1761" s="222" t="s">
        <v>971</v>
      </c>
      <c r="C1761" s="222" t="s">
        <v>26</v>
      </c>
      <c r="D1761" s="222" t="s">
        <v>356</v>
      </c>
      <c r="E1761" s="223">
        <v>1</v>
      </c>
      <c r="F1761" s="223">
        <v>1</v>
      </c>
      <c r="G1761" s="224">
        <v>65</v>
      </c>
      <c r="H1761" s="222">
        <v>27</v>
      </c>
      <c r="I1761" s="222">
        <v>4</v>
      </c>
      <c r="J1761" s="222">
        <v>1265</v>
      </c>
      <c r="K1761" s="222" t="s">
        <v>404</v>
      </c>
      <c r="L1761" s="222">
        <v>3</v>
      </c>
      <c r="M1761" s="222" t="s">
        <v>197</v>
      </c>
      <c r="N1761" s="90" t="s">
        <v>197</v>
      </c>
      <c r="O1761" s="222"/>
      <c r="Q1761" s="208" t="str">
        <f t="shared" si="27"/>
        <v>KWBW (L)Enterprise</v>
      </c>
      <c r="R1761" s="204" t="s">
        <v>971</v>
      </c>
      <c r="S1761" s="204" t="s">
        <v>356</v>
      </c>
      <c r="T1761" s="205">
        <v>2.7237</v>
      </c>
      <c r="U1761" s="205">
        <v>3.6850999999999998</v>
      </c>
    </row>
    <row r="1762" spans="2:21" ht="12.75" customHeight="1" x14ac:dyDescent="0.3">
      <c r="B1762" s="222" t="s">
        <v>971</v>
      </c>
      <c r="C1762" s="222" t="s">
        <v>26</v>
      </c>
      <c r="D1762" s="222" t="s">
        <v>343</v>
      </c>
      <c r="E1762" s="223">
        <v>1</v>
      </c>
      <c r="F1762" s="223">
        <v>1</v>
      </c>
      <c r="G1762" s="224">
        <v>38.290358361774743</v>
      </c>
      <c r="H1762" s="222">
        <v>25</v>
      </c>
      <c r="I1762" s="222">
        <v>4</v>
      </c>
      <c r="J1762" s="222">
        <v>1265</v>
      </c>
      <c r="K1762" s="222" t="s">
        <v>404</v>
      </c>
      <c r="L1762" s="222">
        <v>3</v>
      </c>
      <c r="M1762" s="222" t="s">
        <v>197</v>
      </c>
      <c r="N1762" s="90" t="s">
        <v>197</v>
      </c>
      <c r="O1762" s="222"/>
      <c r="Q1762" s="208" t="str">
        <f t="shared" si="27"/>
        <v>KWBW (L)Other</v>
      </c>
      <c r="R1762" s="204" t="s">
        <v>971</v>
      </c>
      <c r="S1762" s="204" t="s">
        <v>343</v>
      </c>
      <c r="T1762" s="205">
        <v>2.8607</v>
      </c>
      <c r="U1762" s="205">
        <v>3.6072000000000002</v>
      </c>
    </row>
    <row r="1763" spans="2:21" ht="12.75" customHeight="1" x14ac:dyDescent="0.3">
      <c r="B1763" s="222" t="s">
        <v>970</v>
      </c>
      <c r="C1763" s="222" t="s">
        <v>1177</v>
      </c>
      <c r="D1763" s="222" t="s">
        <v>351</v>
      </c>
      <c r="E1763" s="223">
        <v>1</v>
      </c>
      <c r="F1763" s="223">
        <v>1</v>
      </c>
      <c r="G1763" s="224">
        <v>29</v>
      </c>
      <c r="H1763" s="222">
        <v>33</v>
      </c>
      <c r="I1763" s="222">
        <v>4</v>
      </c>
      <c r="J1763" s="222">
        <v>1265</v>
      </c>
      <c r="K1763" s="222" t="s">
        <v>403</v>
      </c>
      <c r="L1763" s="222">
        <v>3</v>
      </c>
      <c r="M1763" s="222" t="s">
        <v>197</v>
      </c>
      <c r="N1763" s="90" t="s">
        <v>197</v>
      </c>
      <c r="O1763" s="222"/>
      <c r="Q1763" s="208" t="str">
        <f t="shared" si="27"/>
        <v>KWBW (T)Domestic Intermodal</v>
      </c>
      <c r="R1763" s="204" t="s">
        <v>970</v>
      </c>
      <c r="S1763" s="204" t="s">
        <v>351</v>
      </c>
      <c r="T1763" s="205">
        <v>1.3994</v>
      </c>
      <c r="U1763" s="205">
        <v>1.5725</v>
      </c>
    </row>
    <row r="1764" spans="2:21" ht="12.75" customHeight="1" x14ac:dyDescent="0.3">
      <c r="B1764" s="222" t="s">
        <v>970</v>
      </c>
      <c r="C1764" s="222" t="s">
        <v>1177</v>
      </c>
      <c r="D1764" s="222" t="s">
        <v>356</v>
      </c>
      <c r="E1764" s="223">
        <v>114</v>
      </c>
      <c r="F1764" s="223">
        <v>3.306</v>
      </c>
      <c r="G1764" s="224">
        <v>29</v>
      </c>
      <c r="H1764" s="222">
        <v>27</v>
      </c>
      <c r="I1764" s="222">
        <v>4</v>
      </c>
      <c r="J1764" s="222">
        <v>1265</v>
      </c>
      <c r="K1764" s="222" t="s">
        <v>403</v>
      </c>
      <c r="L1764" s="222">
        <v>3</v>
      </c>
      <c r="M1764" s="222" t="s">
        <v>197</v>
      </c>
      <c r="N1764" s="90" t="s">
        <v>197</v>
      </c>
      <c r="O1764" s="222"/>
      <c r="Q1764" s="208" t="str">
        <f t="shared" si="27"/>
        <v>KWBW (T)Enterprise</v>
      </c>
      <c r="R1764" s="204" t="s">
        <v>970</v>
      </c>
      <c r="S1764" s="204" t="s">
        <v>356</v>
      </c>
      <c r="T1764" s="205">
        <v>1.3978999999999999</v>
      </c>
      <c r="U1764" s="205">
        <v>1.4903999999999999</v>
      </c>
    </row>
    <row r="1765" spans="2:21" ht="12.75" customHeight="1" x14ac:dyDescent="0.3">
      <c r="B1765" s="222" t="s">
        <v>970</v>
      </c>
      <c r="C1765" s="222" t="s">
        <v>1177</v>
      </c>
      <c r="D1765" s="222" t="s">
        <v>367</v>
      </c>
      <c r="E1765" s="223">
        <v>1</v>
      </c>
      <c r="F1765" s="223">
        <v>1</v>
      </c>
      <c r="G1765" s="224">
        <v>29</v>
      </c>
      <c r="H1765" s="222">
        <v>31</v>
      </c>
      <c r="I1765" s="222">
        <v>4</v>
      </c>
      <c r="J1765" s="222">
        <v>1265</v>
      </c>
      <c r="K1765" s="222" t="s">
        <v>403</v>
      </c>
      <c r="L1765" s="222">
        <v>3</v>
      </c>
      <c r="M1765" s="222" t="s">
        <v>197</v>
      </c>
      <c r="N1765" s="90" t="s">
        <v>197</v>
      </c>
      <c r="O1765" s="222"/>
      <c r="Q1765" s="208" t="str">
        <f t="shared" si="27"/>
        <v>KWBW (T)European Automotive</v>
      </c>
      <c r="R1765" s="204" t="s">
        <v>970</v>
      </c>
      <c r="S1765" s="204" t="s">
        <v>367</v>
      </c>
      <c r="T1765" s="205">
        <v>1.3900999999999999</v>
      </c>
      <c r="U1765" s="205">
        <v>1.5449999999999999</v>
      </c>
    </row>
    <row r="1766" spans="2:21" ht="12.75" customHeight="1" x14ac:dyDescent="0.3">
      <c r="B1766" s="222" t="s">
        <v>970</v>
      </c>
      <c r="C1766" s="222" t="s">
        <v>1177</v>
      </c>
      <c r="D1766" s="222" t="s">
        <v>372</v>
      </c>
      <c r="E1766" s="223">
        <v>1</v>
      </c>
      <c r="F1766" s="223">
        <v>1</v>
      </c>
      <c r="G1766" s="224">
        <v>29</v>
      </c>
      <c r="H1766" s="222">
        <v>31</v>
      </c>
      <c r="I1766" s="222">
        <v>4</v>
      </c>
      <c r="J1766" s="222">
        <v>1265</v>
      </c>
      <c r="K1766" s="222" t="s">
        <v>403</v>
      </c>
      <c r="L1766" s="222">
        <v>3</v>
      </c>
      <c r="M1766" s="222" t="s">
        <v>197</v>
      </c>
      <c r="N1766" s="90" t="s">
        <v>197</v>
      </c>
      <c r="O1766" s="222"/>
      <c r="Q1766" s="208" t="str">
        <f t="shared" si="27"/>
        <v>KWBW (T)European Conventional</v>
      </c>
      <c r="R1766" s="204" t="s">
        <v>970</v>
      </c>
      <c r="S1766" s="204" t="s">
        <v>372</v>
      </c>
      <c r="T1766" s="205">
        <v>1.4160999999999999</v>
      </c>
      <c r="U1766" s="205">
        <v>1.5449999999999999</v>
      </c>
    </row>
    <row r="1767" spans="2:21" ht="12.75" customHeight="1" x14ac:dyDescent="0.3">
      <c r="B1767" s="222" t="s">
        <v>970</v>
      </c>
      <c r="C1767" s="222" t="s">
        <v>1177</v>
      </c>
      <c r="D1767" s="222" t="s">
        <v>343</v>
      </c>
      <c r="E1767" s="223">
        <v>226</v>
      </c>
      <c r="F1767" s="223">
        <v>6.5540000000000003</v>
      </c>
      <c r="G1767" s="224">
        <v>29</v>
      </c>
      <c r="H1767" s="222">
        <v>25</v>
      </c>
      <c r="I1767" s="222">
        <v>4</v>
      </c>
      <c r="J1767" s="222">
        <v>1265</v>
      </c>
      <c r="K1767" s="222" t="s">
        <v>403</v>
      </c>
      <c r="L1767" s="222">
        <v>3</v>
      </c>
      <c r="M1767" s="222" t="s">
        <v>197</v>
      </c>
      <c r="N1767" s="90" t="s">
        <v>197</v>
      </c>
      <c r="O1767" s="222"/>
      <c r="Q1767" s="208" t="str">
        <f t="shared" si="27"/>
        <v>KWBW (T)Other</v>
      </c>
      <c r="R1767" s="204" t="s">
        <v>970</v>
      </c>
      <c r="S1767" s="204" t="s">
        <v>343</v>
      </c>
      <c r="T1767" s="205">
        <v>1.3119000000000001</v>
      </c>
      <c r="U1767" s="205">
        <v>1.4632000000000001</v>
      </c>
    </row>
    <row r="1768" spans="2:21" ht="12.75" customHeight="1" x14ac:dyDescent="0.3">
      <c r="B1768" s="222" t="s">
        <v>973</v>
      </c>
      <c r="C1768" s="222" t="s">
        <v>26</v>
      </c>
      <c r="D1768" s="222" t="s">
        <v>343</v>
      </c>
      <c r="E1768" s="223">
        <v>413</v>
      </c>
      <c r="F1768" s="223">
        <v>45.74</v>
      </c>
      <c r="G1768" s="224">
        <v>148.75769230769231</v>
      </c>
      <c r="H1768" s="222">
        <v>25</v>
      </c>
      <c r="I1768" s="222">
        <v>8</v>
      </c>
      <c r="J1768" s="222">
        <v>1475</v>
      </c>
      <c r="K1768" s="222" t="s">
        <v>103</v>
      </c>
      <c r="L1768" s="222">
        <v>5</v>
      </c>
      <c r="M1768" s="222" t="s">
        <v>197</v>
      </c>
      <c r="N1768" s="90" t="s">
        <v>197</v>
      </c>
      <c r="O1768" s="222"/>
      <c r="Q1768" s="208" t="str">
        <f t="shared" si="27"/>
        <v>KXAC (L)Other</v>
      </c>
      <c r="R1768" s="204" t="s">
        <v>973</v>
      </c>
      <c r="S1768" s="204" t="s">
        <v>343</v>
      </c>
      <c r="T1768" s="205">
        <v>2.0377000000000001</v>
      </c>
      <c r="U1768" s="205">
        <v>2.6949000000000001</v>
      </c>
    </row>
    <row r="1769" spans="2:21" ht="12.75" customHeight="1" x14ac:dyDescent="0.3">
      <c r="B1769" s="222" t="s">
        <v>972</v>
      </c>
      <c r="C1769" s="222" t="s">
        <v>1177</v>
      </c>
      <c r="D1769" s="222" t="s">
        <v>343</v>
      </c>
      <c r="E1769" s="223">
        <v>1746</v>
      </c>
      <c r="F1769" s="223">
        <v>94.284000000000006</v>
      </c>
      <c r="G1769" s="224">
        <v>54</v>
      </c>
      <c r="H1769" s="222">
        <v>25</v>
      </c>
      <c r="I1769" s="222">
        <v>8</v>
      </c>
      <c r="J1769" s="222">
        <v>1475</v>
      </c>
      <c r="K1769" s="222" t="s">
        <v>104</v>
      </c>
      <c r="L1769" s="222">
        <v>5</v>
      </c>
      <c r="M1769" s="222" t="s">
        <v>197</v>
      </c>
      <c r="N1769" s="90" t="s">
        <v>197</v>
      </c>
      <c r="O1769" s="222"/>
      <c r="Q1769" s="208" t="str">
        <f t="shared" si="27"/>
        <v>KXAC (T)Other</v>
      </c>
      <c r="R1769" s="204" t="s">
        <v>972</v>
      </c>
      <c r="S1769" s="204" t="s">
        <v>343</v>
      </c>
      <c r="T1769" s="205">
        <v>0.98199999999999998</v>
      </c>
      <c r="U1769" s="205">
        <v>0.96919999999999995</v>
      </c>
    </row>
    <row r="1770" spans="2:21" ht="12.75" customHeight="1" x14ac:dyDescent="0.3">
      <c r="B1770" s="222" t="s">
        <v>975</v>
      </c>
      <c r="C1770" s="222" t="s">
        <v>26</v>
      </c>
      <c r="D1770" s="222" t="s">
        <v>347</v>
      </c>
      <c r="E1770" s="223">
        <v>1</v>
      </c>
      <c r="F1770" s="223">
        <v>1</v>
      </c>
      <c r="G1770" s="224">
        <v>90.582894914339676</v>
      </c>
      <c r="H1770" s="222">
        <v>24</v>
      </c>
      <c r="I1770" s="222">
        <v>4</v>
      </c>
      <c r="J1770" s="222">
        <v>2062</v>
      </c>
      <c r="K1770" s="222" t="s">
        <v>105</v>
      </c>
      <c r="L1770" s="222">
        <v>4</v>
      </c>
      <c r="M1770" s="222" t="s">
        <v>197</v>
      </c>
      <c r="N1770" s="90" t="s">
        <v>197</v>
      </c>
      <c r="O1770" s="222"/>
      <c r="Q1770" s="208" t="str">
        <f t="shared" si="27"/>
        <v>MBAB (L)Coal ESI</v>
      </c>
      <c r="R1770" s="204" t="s">
        <v>975</v>
      </c>
      <c r="S1770" s="204" t="s">
        <v>347</v>
      </c>
      <c r="T1770" s="205">
        <v>3.3464</v>
      </c>
      <c r="U1770" s="205">
        <v>5.1839000000000004</v>
      </c>
    </row>
    <row r="1771" spans="2:21" ht="12.75" customHeight="1" x14ac:dyDescent="0.3">
      <c r="B1771" s="222" t="s">
        <v>975</v>
      </c>
      <c r="C1771" s="222" t="s">
        <v>26</v>
      </c>
      <c r="D1771" s="222" t="s">
        <v>364</v>
      </c>
      <c r="E1771" s="223">
        <v>12371</v>
      </c>
      <c r="F1771" s="223">
        <v>1173.1369999999999</v>
      </c>
      <c r="G1771" s="224">
        <v>86.770831810807266</v>
      </c>
      <c r="H1771" s="222">
        <v>25</v>
      </c>
      <c r="I1771" s="222">
        <v>4</v>
      </c>
      <c r="J1771" s="222">
        <v>2062</v>
      </c>
      <c r="K1771" s="222" t="s">
        <v>105</v>
      </c>
      <c r="L1771" s="222">
        <v>4</v>
      </c>
      <c r="M1771" s="222" t="s">
        <v>197</v>
      </c>
      <c r="N1771" s="90" t="s">
        <v>197</v>
      </c>
      <c r="O1771" s="222"/>
      <c r="Q1771" s="208" t="str">
        <f t="shared" si="27"/>
        <v>MBAB (L)Coal Other</v>
      </c>
      <c r="R1771" s="204" t="s">
        <v>975</v>
      </c>
      <c r="S1771" s="204" t="s">
        <v>364</v>
      </c>
      <c r="T1771" s="205">
        <v>3.3519999999999999</v>
      </c>
      <c r="U1771" s="205">
        <v>4.9055</v>
      </c>
    </row>
    <row r="1772" spans="2:21" ht="12.75" customHeight="1" x14ac:dyDescent="0.3">
      <c r="B1772" s="222" t="s">
        <v>975</v>
      </c>
      <c r="C1772" s="222" t="s">
        <v>26</v>
      </c>
      <c r="D1772" s="222" t="s">
        <v>345</v>
      </c>
      <c r="E1772" s="223">
        <v>434734</v>
      </c>
      <c r="F1772" s="223">
        <v>43070.131000000001</v>
      </c>
      <c r="G1772" s="224">
        <v>87.098847955731742</v>
      </c>
      <c r="H1772" s="222">
        <v>29</v>
      </c>
      <c r="I1772" s="222">
        <v>4</v>
      </c>
      <c r="J1772" s="222">
        <v>2062</v>
      </c>
      <c r="K1772" s="222" t="s">
        <v>105</v>
      </c>
      <c r="L1772" s="222">
        <v>4</v>
      </c>
      <c r="M1772" s="222" t="s">
        <v>197</v>
      </c>
      <c r="N1772" s="90" t="s">
        <v>197</v>
      </c>
      <c r="O1772" s="222"/>
      <c r="Q1772" s="208" t="str">
        <f t="shared" si="27"/>
        <v>MBAB (L)Construction Materials</v>
      </c>
      <c r="R1772" s="204" t="s">
        <v>975</v>
      </c>
      <c r="S1772" s="204" t="s">
        <v>345</v>
      </c>
      <c r="T1772" s="205">
        <v>3.4150999999999998</v>
      </c>
      <c r="U1772" s="205">
        <v>5.0857999999999999</v>
      </c>
    </row>
    <row r="1773" spans="2:21" ht="12.75" customHeight="1" x14ac:dyDescent="0.3">
      <c r="B1773" s="225" t="s">
        <v>975</v>
      </c>
      <c r="C1773" s="225" t="s">
        <v>26</v>
      </c>
      <c r="D1773" s="225" t="s">
        <v>371</v>
      </c>
      <c r="E1773" s="227">
        <v>7127</v>
      </c>
      <c r="F1773" s="227">
        <v>571.11400000000003</v>
      </c>
      <c r="G1773" s="226">
        <v>90.532499999999999</v>
      </c>
      <c r="H1773" s="225">
        <v>24</v>
      </c>
      <c r="I1773" s="225">
        <v>4</v>
      </c>
      <c r="J1773" s="225">
        <v>2062</v>
      </c>
      <c r="K1773" s="225" t="s">
        <v>105</v>
      </c>
      <c r="L1773" s="225">
        <v>4</v>
      </c>
      <c r="M1773" s="225" t="s">
        <v>197</v>
      </c>
      <c r="N1773" s="234" t="s">
        <v>197</v>
      </c>
      <c r="O1773" s="236" t="s">
        <v>472</v>
      </c>
      <c r="Q1773" s="208" t="str">
        <f t="shared" si="27"/>
        <v>MBAB (L)Domestic Waste</v>
      </c>
      <c r="R1773" s="204" t="s">
        <v>975</v>
      </c>
      <c r="S1773" s="204" t="s">
        <v>371</v>
      </c>
      <c r="T1773" s="205">
        <v>3.4319999999999999</v>
      </c>
      <c r="U1773" s="205">
        <v>5.1795</v>
      </c>
    </row>
    <row r="1774" spans="2:21" ht="12.75" customHeight="1" x14ac:dyDescent="0.3">
      <c r="B1774" s="222" t="s">
        <v>975</v>
      </c>
      <c r="C1774" s="222" t="s">
        <v>26</v>
      </c>
      <c r="D1774" s="222" t="s">
        <v>348</v>
      </c>
      <c r="E1774" s="223">
        <v>51817</v>
      </c>
      <c r="F1774" s="223">
        <v>4907.3150000000005</v>
      </c>
      <c r="G1774" s="224">
        <v>87.480073655136138</v>
      </c>
      <c r="H1774" s="222">
        <v>18</v>
      </c>
      <c r="I1774" s="222">
        <v>4</v>
      </c>
      <c r="J1774" s="222">
        <v>2062</v>
      </c>
      <c r="K1774" s="222" t="s">
        <v>105</v>
      </c>
      <c r="L1774" s="222">
        <v>4</v>
      </c>
      <c r="M1774" s="222" t="s">
        <v>197</v>
      </c>
      <c r="N1774" s="90" t="s">
        <v>197</v>
      </c>
      <c r="O1774" s="222"/>
      <c r="Q1774" s="208" t="str">
        <f t="shared" si="27"/>
        <v>MBAB (L)Industrial Minerals</v>
      </c>
      <c r="R1774" s="204" t="s">
        <v>975</v>
      </c>
      <c r="S1774" s="204" t="s">
        <v>348</v>
      </c>
      <c r="T1774" s="205">
        <v>3.3666</v>
      </c>
      <c r="U1774" s="205">
        <v>4.7126999999999999</v>
      </c>
    </row>
    <row r="1775" spans="2:21" ht="12.75" customHeight="1" x14ac:dyDescent="0.3">
      <c r="B1775" s="222" t="s">
        <v>975</v>
      </c>
      <c r="C1775" s="222" t="s">
        <v>26</v>
      </c>
      <c r="D1775" s="222" t="s">
        <v>353</v>
      </c>
      <c r="E1775" s="223">
        <v>1238505</v>
      </c>
      <c r="F1775" s="223">
        <v>106774.18799999999</v>
      </c>
      <c r="G1775" s="224">
        <v>83.2712693869573</v>
      </c>
      <c r="H1775" s="222">
        <v>25</v>
      </c>
      <c r="I1775" s="222">
        <v>4</v>
      </c>
      <c r="J1775" s="222">
        <v>2062</v>
      </c>
      <c r="K1775" s="222" t="s">
        <v>105</v>
      </c>
      <c r="L1775" s="222">
        <v>4</v>
      </c>
      <c r="M1775" s="222" t="s">
        <v>197</v>
      </c>
      <c r="N1775" s="90" t="s">
        <v>197</v>
      </c>
      <c r="O1775" s="222"/>
      <c r="Q1775" s="208" t="str">
        <f t="shared" si="27"/>
        <v>MBAB (L)Steel</v>
      </c>
      <c r="R1775" s="204" t="s">
        <v>975</v>
      </c>
      <c r="S1775" s="204" t="s">
        <v>353</v>
      </c>
      <c r="T1775" s="205">
        <v>3.3378000000000001</v>
      </c>
      <c r="U1775" s="205">
        <v>4.6475999999999997</v>
      </c>
    </row>
    <row r="1776" spans="2:21" ht="12.75" customHeight="1" x14ac:dyDescent="0.3">
      <c r="B1776" s="222" t="s">
        <v>974</v>
      </c>
      <c r="C1776" s="222" t="s">
        <v>1177</v>
      </c>
      <c r="D1776" s="222" t="s">
        <v>347</v>
      </c>
      <c r="E1776" s="223">
        <v>697</v>
      </c>
      <c r="F1776" s="223">
        <v>20.91</v>
      </c>
      <c r="G1776" s="224">
        <v>30</v>
      </c>
      <c r="H1776" s="222">
        <v>24</v>
      </c>
      <c r="I1776" s="222">
        <v>4</v>
      </c>
      <c r="J1776" s="222">
        <v>2062</v>
      </c>
      <c r="K1776" s="222" t="s">
        <v>106</v>
      </c>
      <c r="L1776" s="222">
        <v>4</v>
      </c>
      <c r="M1776" s="222" t="s">
        <v>197</v>
      </c>
      <c r="N1776" s="90" t="s">
        <v>197</v>
      </c>
      <c r="O1776" s="222"/>
      <c r="Q1776" s="208" t="str">
        <f t="shared" si="27"/>
        <v>MBAB (T)Coal ESI</v>
      </c>
      <c r="R1776" s="204" t="s">
        <v>974</v>
      </c>
      <c r="S1776" s="204" t="s">
        <v>347</v>
      </c>
      <c r="T1776" s="205">
        <v>1.3097000000000001</v>
      </c>
      <c r="U1776" s="205">
        <v>1.4357</v>
      </c>
    </row>
    <row r="1777" spans="2:21" ht="12.75" customHeight="1" x14ac:dyDescent="0.3">
      <c r="B1777" s="222" t="s">
        <v>974</v>
      </c>
      <c r="C1777" s="222" t="s">
        <v>1177</v>
      </c>
      <c r="D1777" s="222" t="s">
        <v>364</v>
      </c>
      <c r="E1777" s="223">
        <v>2992</v>
      </c>
      <c r="F1777" s="223">
        <v>89.76</v>
      </c>
      <c r="G1777" s="224">
        <v>30</v>
      </c>
      <c r="H1777" s="222">
        <v>25</v>
      </c>
      <c r="I1777" s="222">
        <v>4</v>
      </c>
      <c r="J1777" s="222">
        <v>2062</v>
      </c>
      <c r="K1777" s="222" t="s">
        <v>106</v>
      </c>
      <c r="L1777" s="222">
        <v>4</v>
      </c>
      <c r="M1777" s="222" t="s">
        <v>197</v>
      </c>
      <c r="N1777" s="90" t="s">
        <v>197</v>
      </c>
      <c r="O1777" s="222"/>
      <c r="Q1777" s="208" t="str">
        <f t="shared" si="27"/>
        <v>MBAB (T)Coal Other</v>
      </c>
      <c r="R1777" s="204" t="s">
        <v>974</v>
      </c>
      <c r="S1777" s="204" t="s">
        <v>364</v>
      </c>
      <c r="T1777" s="205">
        <v>1.321</v>
      </c>
      <c r="U1777" s="205">
        <v>1.4623999999999999</v>
      </c>
    </row>
    <row r="1778" spans="2:21" ht="12.75" customHeight="1" x14ac:dyDescent="0.3">
      <c r="B1778" s="222" t="s">
        <v>974</v>
      </c>
      <c r="C1778" s="222" t="s">
        <v>1177</v>
      </c>
      <c r="D1778" s="222" t="s">
        <v>345</v>
      </c>
      <c r="E1778" s="223">
        <v>448413</v>
      </c>
      <c r="F1778" s="223">
        <v>13452.39</v>
      </c>
      <c r="G1778" s="224">
        <v>30</v>
      </c>
      <c r="H1778" s="222">
        <v>29</v>
      </c>
      <c r="I1778" s="222">
        <v>4</v>
      </c>
      <c r="J1778" s="222">
        <v>2062</v>
      </c>
      <c r="K1778" s="222" t="s">
        <v>106</v>
      </c>
      <c r="L1778" s="222">
        <v>4</v>
      </c>
      <c r="M1778" s="222" t="s">
        <v>197</v>
      </c>
      <c r="N1778" s="90" t="s">
        <v>197</v>
      </c>
      <c r="O1778" s="222"/>
      <c r="Q1778" s="208" t="str">
        <f t="shared" si="27"/>
        <v>MBAB (T)Construction Materials</v>
      </c>
      <c r="R1778" s="204" t="s">
        <v>974</v>
      </c>
      <c r="S1778" s="204" t="s">
        <v>345</v>
      </c>
      <c r="T1778" s="205">
        <v>1.3547</v>
      </c>
      <c r="U1778" s="205">
        <v>1.5693999999999999</v>
      </c>
    </row>
    <row r="1779" spans="2:21" ht="12.75" customHeight="1" x14ac:dyDescent="0.3">
      <c r="B1779" s="225" t="s">
        <v>974</v>
      </c>
      <c r="C1779" s="225" t="s">
        <v>1177</v>
      </c>
      <c r="D1779" s="225" t="s">
        <v>371</v>
      </c>
      <c r="E1779" s="227">
        <v>10981</v>
      </c>
      <c r="F1779" s="227">
        <v>329.43</v>
      </c>
      <c r="G1779" s="226">
        <v>30</v>
      </c>
      <c r="H1779" s="225">
        <v>24</v>
      </c>
      <c r="I1779" s="225">
        <v>4</v>
      </c>
      <c r="J1779" s="225">
        <v>2062</v>
      </c>
      <c r="K1779" s="225" t="s">
        <v>106</v>
      </c>
      <c r="L1779" s="225">
        <v>4</v>
      </c>
      <c r="M1779" s="225" t="s">
        <v>197</v>
      </c>
      <c r="N1779" s="234" t="s">
        <v>197</v>
      </c>
      <c r="O1779" s="236" t="s">
        <v>472</v>
      </c>
      <c r="Q1779" s="208" t="str">
        <f t="shared" si="27"/>
        <v>MBAB (T)Domestic Waste</v>
      </c>
      <c r="R1779" s="204" t="s">
        <v>974</v>
      </c>
      <c r="S1779" s="204" t="s">
        <v>371</v>
      </c>
      <c r="T1779" s="205">
        <v>1.3985000000000001</v>
      </c>
      <c r="U1779" s="205">
        <v>1.4357</v>
      </c>
    </row>
    <row r="1780" spans="2:21" ht="12.75" customHeight="1" x14ac:dyDescent="0.3">
      <c r="B1780" s="222" t="s">
        <v>974</v>
      </c>
      <c r="C1780" s="222" t="s">
        <v>1177</v>
      </c>
      <c r="D1780" s="222" t="s">
        <v>356</v>
      </c>
      <c r="E1780" s="223">
        <v>11389</v>
      </c>
      <c r="F1780" s="223">
        <v>341.67</v>
      </c>
      <c r="G1780" s="224">
        <v>30</v>
      </c>
      <c r="H1780" s="222">
        <v>27</v>
      </c>
      <c r="I1780" s="222">
        <v>4</v>
      </c>
      <c r="J1780" s="222">
        <v>2062</v>
      </c>
      <c r="K1780" s="222" t="s">
        <v>106</v>
      </c>
      <c r="L1780" s="222">
        <v>4</v>
      </c>
      <c r="M1780" s="222" t="s">
        <v>197</v>
      </c>
      <c r="N1780" s="90" t="s">
        <v>197</v>
      </c>
      <c r="O1780" s="222"/>
      <c r="Q1780" s="208" t="str">
        <f t="shared" si="27"/>
        <v>MBAB (T)Enterprise</v>
      </c>
      <c r="R1780" s="204" t="s">
        <v>974</v>
      </c>
      <c r="S1780" s="204" t="s">
        <v>356</v>
      </c>
      <c r="T1780" s="205">
        <v>1.4213</v>
      </c>
      <c r="U1780" s="205">
        <v>1.5158</v>
      </c>
    </row>
    <row r="1781" spans="2:21" ht="12.75" customHeight="1" x14ac:dyDescent="0.3">
      <c r="B1781" s="222" t="s">
        <v>974</v>
      </c>
      <c r="C1781" s="222" t="s">
        <v>1177</v>
      </c>
      <c r="D1781" s="222" t="s">
        <v>348</v>
      </c>
      <c r="E1781" s="223">
        <v>52241</v>
      </c>
      <c r="F1781" s="223">
        <v>1567.23</v>
      </c>
      <c r="G1781" s="224">
        <v>30</v>
      </c>
      <c r="H1781" s="222">
        <v>18</v>
      </c>
      <c r="I1781" s="222">
        <v>4</v>
      </c>
      <c r="J1781" s="222">
        <v>2062</v>
      </c>
      <c r="K1781" s="222" t="s">
        <v>106</v>
      </c>
      <c r="L1781" s="222">
        <v>4</v>
      </c>
      <c r="M1781" s="222" t="s">
        <v>197</v>
      </c>
      <c r="N1781" s="90" t="s">
        <v>197</v>
      </c>
      <c r="O1781" s="222"/>
      <c r="Q1781" s="208" t="str">
        <f t="shared" si="27"/>
        <v>MBAB (T)Industrial Minerals</v>
      </c>
      <c r="R1781" s="204" t="s">
        <v>974</v>
      </c>
      <c r="S1781" s="204" t="s">
        <v>348</v>
      </c>
      <c r="T1781" s="205">
        <v>1.2557</v>
      </c>
      <c r="U1781" s="205">
        <v>1.276</v>
      </c>
    </row>
    <row r="1782" spans="2:21" ht="12.75" customHeight="1" x14ac:dyDescent="0.3">
      <c r="B1782" s="222" t="s">
        <v>974</v>
      </c>
      <c r="C1782" s="222" t="s">
        <v>1177</v>
      </c>
      <c r="D1782" s="222" t="s">
        <v>343</v>
      </c>
      <c r="E1782" s="223">
        <v>2764</v>
      </c>
      <c r="F1782" s="223">
        <v>82.92</v>
      </c>
      <c r="G1782" s="224">
        <v>30</v>
      </c>
      <c r="H1782" s="222">
        <v>25</v>
      </c>
      <c r="I1782" s="222">
        <v>4</v>
      </c>
      <c r="J1782" s="222">
        <v>2062</v>
      </c>
      <c r="K1782" s="222" t="s">
        <v>106</v>
      </c>
      <c r="L1782" s="222">
        <v>4</v>
      </c>
      <c r="M1782" s="222" t="s">
        <v>197</v>
      </c>
      <c r="N1782" s="90" t="s">
        <v>197</v>
      </c>
      <c r="O1782" s="222"/>
      <c r="Q1782" s="208" t="str">
        <f t="shared" si="27"/>
        <v>MBAB (T)Other</v>
      </c>
      <c r="R1782" s="204" t="s">
        <v>974</v>
      </c>
      <c r="S1782" s="204" t="s">
        <v>343</v>
      </c>
      <c r="T1782" s="205">
        <v>1.3186</v>
      </c>
      <c r="U1782" s="205">
        <v>1.4623999999999999</v>
      </c>
    </row>
    <row r="1783" spans="2:21" ht="12.75" customHeight="1" x14ac:dyDescent="0.3">
      <c r="B1783" s="222" t="s">
        <v>974</v>
      </c>
      <c r="C1783" s="222" t="s">
        <v>1177</v>
      </c>
      <c r="D1783" s="222" t="s">
        <v>353</v>
      </c>
      <c r="E1783" s="223">
        <v>1274434</v>
      </c>
      <c r="F1783" s="223">
        <v>38233.020000000004</v>
      </c>
      <c r="G1783" s="224">
        <v>30</v>
      </c>
      <c r="H1783" s="222">
        <v>25</v>
      </c>
      <c r="I1783" s="222">
        <v>4</v>
      </c>
      <c r="J1783" s="222">
        <v>2062</v>
      </c>
      <c r="K1783" s="222" t="s">
        <v>106</v>
      </c>
      <c r="L1783" s="222">
        <v>4</v>
      </c>
      <c r="M1783" s="222" t="s">
        <v>197</v>
      </c>
      <c r="N1783" s="90" t="s">
        <v>197</v>
      </c>
      <c r="O1783" s="222"/>
      <c r="Q1783" s="208" t="str">
        <f t="shared" si="27"/>
        <v>MBAB (T)Steel</v>
      </c>
      <c r="R1783" s="204" t="s">
        <v>974</v>
      </c>
      <c r="S1783" s="204" t="s">
        <v>353</v>
      </c>
      <c r="T1783" s="205">
        <v>1.3186</v>
      </c>
      <c r="U1783" s="205">
        <v>1.4623999999999999</v>
      </c>
    </row>
    <row r="1784" spans="2:21" ht="12.75" customHeight="1" x14ac:dyDescent="0.3">
      <c r="B1784" s="222" t="s">
        <v>977</v>
      </c>
      <c r="C1784" s="222" t="s">
        <v>26</v>
      </c>
      <c r="D1784" s="222" t="s">
        <v>347</v>
      </c>
      <c r="E1784" s="223">
        <v>1</v>
      </c>
      <c r="F1784" s="223">
        <v>1</v>
      </c>
      <c r="G1784" s="224">
        <v>90.768404083825885</v>
      </c>
      <c r="H1784" s="222">
        <v>24</v>
      </c>
      <c r="I1784" s="222">
        <v>4</v>
      </c>
      <c r="J1784" s="222">
        <v>2062</v>
      </c>
      <c r="K1784" s="222" t="s">
        <v>105</v>
      </c>
      <c r="L1784" s="222">
        <v>4</v>
      </c>
      <c r="M1784" s="222" t="s">
        <v>197</v>
      </c>
      <c r="N1784" s="90" t="s">
        <v>197</v>
      </c>
      <c r="O1784" s="222"/>
      <c r="Q1784" s="208" t="str">
        <f t="shared" si="27"/>
        <v>MBAC (L)Coal ESI</v>
      </c>
      <c r="R1784" s="204" t="s">
        <v>977</v>
      </c>
      <c r="S1784" s="204" t="s">
        <v>347</v>
      </c>
      <c r="T1784" s="205">
        <v>3.3504</v>
      </c>
      <c r="U1784" s="205">
        <v>5.2003000000000004</v>
      </c>
    </row>
    <row r="1785" spans="2:21" ht="12.75" customHeight="1" x14ac:dyDescent="0.3">
      <c r="B1785" s="222" t="s">
        <v>977</v>
      </c>
      <c r="C1785" s="222" t="s">
        <v>26</v>
      </c>
      <c r="D1785" s="222" t="s">
        <v>364</v>
      </c>
      <c r="E1785" s="223">
        <v>5026</v>
      </c>
      <c r="F1785" s="223">
        <v>480.31600000000003</v>
      </c>
      <c r="G1785" s="224">
        <v>87.486575575522366</v>
      </c>
      <c r="H1785" s="222">
        <v>25</v>
      </c>
      <c r="I1785" s="222">
        <v>4</v>
      </c>
      <c r="J1785" s="222">
        <v>2062</v>
      </c>
      <c r="K1785" s="222" t="s">
        <v>105</v>
      </c>
      <c r="L1785" s="222">
        <v>4</v>
      </c>
      <c r="M1785" s="222" t="s">
        <v>197</v>
      </c>
      <c r="N1785" s="90" t="s">
        <v>197</v>
      </c>
      <c r="O1785" s="222"/>
      <c r="Q1785" s="208" t="str">
        <f t="shared" si="27"/>
        <v>MBAC (L)Coal Other</v>
      </c>
      <c r="R1785" s="204" t="s">
        <v>977</v>
      </c>
      <c r="S1785" s="204" t="s">
        <v>364</v>
      </c>
      <c r="T1785" s="205">
        <v>3.3708999999999998</v>
      </c>
      <c r="U1785" s="205">
        <v>4.9622999999999999</v>
      </c>
    </row>
    <row r="1786" spans="2:21" ht="12.75" customHeight="1" x14ac:dyDescent="0.3">
      <c r="B1786" s="222" t="s">
        <v>977</v>
      </c>
      <c r="C1786" s="222" t="s">
        <v>26</v>
      </c>
      <c r="D1786" s="222" t="s">
        <v>345</v>
      </c>
      <c r="E1786" s="223">
        <v>175812</v>
      </c>
      <c r="F1786" s="223">
        <v>17391.641</v>
      </c>
      <c r="G1786" s="224">
        <v>87.293243200951395</v>
      </c>
      <c r="H1786" s="222">
        <v>29</v>
      </c>
      <c r="I1786" s="222">
        <v>4</v>
      </c>
      <c r="J1786" s="222">
        <v>2062</v>
      </c>
      <c r="K1786" s="222" t="s">
        <v>105</v>
      </c>
      <c r="L1786" s="222">
        <v>4</v>
      </c>
      <c r="M1786" s="222" t="s">
        <v>197</v>
      </c>
      <c r="N1786" s="90" t="s">
        <v>197</v>
      </c>
      <c r="O1786" s="222"/>
      <c r="Q1786" s="208" t="str">
        <f t="shared" si="27"/>
        <v>MBAC (L)Construction Materials</v>
      </c>
      <c r="R1786" s="204" t="s">
        <v>977</v>
      </c>
      <c r="S1786" s="204" t="s">
        <v>345</v>
      </c>
      <c r="T1786" s="205">
        <v>3.42</v>
      </c>
      <c r="U1786" s="205">
        <v>5.1020000000000003</v>
      </c>
    </row>
    <row r="1787" spans="2:21" ht="12.75" customHeight="1" x14ac:dyDescent="0.3">
      <c r="B1787" s="222" t="s">
        <v>977</v>
      </c>
      <c r="C1787" s="222" t="s">
        <v>26</v>
      </c>
      <c r="D1787" s="222" t="s">
        <v>348</v>
      </c>
      <c r="E1787" s="223">
        <v>9021</v>
      </c>
      <c r="F1787" s="223">
        <v>854.34900000000005</v>
      </c>
      <c r="G1787" s="224">
        <v>81.223527109023294</v>
      </c>
      <c r="H1787" s="222">
        <v>18</v>
      </c>
      <c r="I1787" s="222">
        <v>4</v>
      </c>
      <c r="J1787" s="222">
        <v>2062</v>
      </c>
      <c r="K1787" s="222" t="s">
        <v>105</v>
      </c>
      <c r="L1787" s="222">
        <v>4</v>
      </c>
      <c r="M1787" s="222" t="s">
        <v>197</v>
      </c>
      <c r="N1787" s="90" t="s">
        <v>197</v>
      </c>
      <c r="O1787" s="222"/>
      <c r="Q1787" s="208" t="str">
        <f t="shared" si="27"/>
        <v>MBAC (L)Industrial Minerals</v>
      </c>
      <c r="R1787" s="204" t="s">
        <v>977</v>
      </c>
      <c r="S1787" s="204" t="s">
        <v>348</v>
      </c>
      <c r="T1787" s="205">
        <v>3.2229000000000001</v>
      </c>
      <c r="U1787" s="205">
        <v>4.2949999999999999</v>
      </c>
    </row>
    <row r="1788" spans="2:21" ht="12.75" customHeight="1" x14ac:dyDescent="0.3">
      <c r="B1788" s="222" t="s">
        <v>977</v>
      </c>
      <c r="C1788" s="222" t="s">
        <v>26</v>
      </c>
      <c r="D1788" s="222" t="s">
        <v>353</v>
      </c>
      <c r="E1788" s="223">
        <v>577023</v>
      </c>
      <c r="F1788" s="223">
        <v>49234.315999999999</v>
      </c>
      <c r="G1788" s="224">
        <v>83.161531512403883</v>
      </c>
      <c r="H1788" s="222">
        <v>25</v>
      </c>
      <c r="I1788" s="222">
        <v>4</v>
      </c>
      <c r="J1788" s="222">
        <v>2062</v>
      </c>
      <c r="K1788" s="222" t="s">
        <v>105</v>
      </c>
      <c r="L1788" s="222">
        <v>4</v>
      </c>
      <c r="M1788" s="222" t="s">
        <v>197</v>
      </c>
      <c r="N1788" s="90" t="s">
        <v>197</v>
      </c>
      <c r="O1788" s="222"/>
      <c r="Q1788" s="208" t="str">
        <f t="shared" si="27"/>
        <v>MBAC (L)Steel</v>
      </c>
      <c r="R1788" s="204" t="s">
        <v>977</v>
      </c>
      <c r="S1788" s="204" t="s">
        <v>353</v>
      </c>
      <c r="T1788" s="205">
        <v>3.3296000000000001</v>
      </c>
      <c r="U1788" s="205">
        <v>4.6399999999999997</v>
      </c>
    </row>
    <row r="1789" spans="2:21" ht="12.75" customHeight="1" x14ac:dyDescent="0.3">
      <c r="B1789" s="222" t="s">
        <v>976</v>
      </c>
      <c r="C1789" s="222" t="s">
        <v>1177</v>
      </c>
      <c r="D1789" s="222" t="s">
        <v>347</v>
      </c>
      <c r="E1789" s="223">
        <v>123</v>
      </c>
      <c r="F1789" s="223">
        <v>3.69</v>
      </c>
      <c r="G1789" s="224">
        <v>30</v>
      </c>
      <c r="H1789" s="222">
        <v>24</v>
      </c>
      <c r="I1789" s="222">
        <v>4</v>
      </c>
      <c r="J1789" s="222">
        <v>2062</v>
      </c>
      <c r="K1789" s="222" t="s">
        <v>106</v>
      </c>
      <c r="L1789" s="222">
        <v>4</v>
      </c>
      <c r="M1789" s="222" t="s">
        <v>197</v>
      </c>
      <c r="N1789" s="90" t="s">
        <v>197</v>
      </c>
      <c r="O1789" s="222"/>
      <c r="Q1789" s="208" t="str">
        <f t="shared" si="27"/>
        <v>MBAC (T)Coal ESI</v>
      </c>
      <c r="R1789" s="204" t="s">
        <v>976</v>
      </c>
      <c r="S1789" s="204" t="s">
        <v>347</v>
      </c>
      <c r="T1789" s="205">
        <v>1.3176000000000001</v>
      </c>
      <c r="U1789" s="205">
        <v>1.4357</v>
      </c>
    </row>
    <row r="1790" spans="2:21" ht="12.75" customHeight="1" x14ac:dyDescent="0.3">
      <c r="B1790" s="222" t="s">
        <v>976</v>
      </c>
      <c r="C1790" s="222" t="s">
        <v>1177</v>
      </c>
      <c r="D1790" s="222" t="s">
        <v>364</v>
      </c>
      <c r="E1790" s="223">
        <v>1476</v>
      </c>
      <c r="F1790" s="223">
        <v>44.28</v>
      </c>
      <c r="G1790" s="224">
        <v>30</v>
      </c>
      <c r="H1790" s="222">
        <v>25</v>
      </c>
      <c r="I1790" s="222">
        <v>4</v>
      </c>
      <c r="J1790" s="222">
        <v>2062</v>
      </c>
      <c r="K1790" s="222" t="s">
        <v>106</v>
      </c>
      <c r="L1790" s="222">
        <v>4</v>
      </c>
      <c r="M1790" s="222" t="s">
        <v>197</v>
      </c>
      <c r="N1790" s="90" t="s">
        <v>197</v>
      </c>
      <c r="O1790" s="222"/>
      <c r="Q1790" s="208" t="str">
        <f t="shared" si="27"/>
        <v>MBAC (T)Coal Other</v>
      </c>
      <c r="R1790" s="204" t="s">
        <v>976</v>
      </c>
      <c r="S1790" s="204" t="s">
        <v>364</v>
      </c>
      <c r="T1790" s="205">
        <v>1.3240000000000001</v>
      </c>
      <c r="U1790" s="205">
        <v>1.4623999999999999</v>
      </c>
    </row>
    <row r="1791" spans="2:21" ht="12.75" customHeight="1" x14ac:dyDescent="0.3">
      <c r="B1791" s="222" t="s">
        <v>976</v>
      </c>
      <c r="C1791" s="222" t="s">
        <v>1177</v>
      </c>
      <c r="D1791" s="222" t="s">
        <v>345</v>
      </c>
      <c r="E1791" s="223">
        <v>182414</v>
      </c>
      <c r="F1791" s="223">
        <v>5472.42</v>
      </c>
      <c r="G1791" s="224">
        <v>30</v>
      </c>
      <c r="H1791" s="222">
        <v>29</v>
      </c>
      <c r="I1791" s="222">
        <v>4</v>
      </c>
      <c r="J1791" s="222">
        <v>2062</v>
      </c>
      <c r="K1791" s="222" t="s">
        <v>106</v>
      </c>
      <c r="L1791" s="222">
        <v>4</v>
      </c>
      <c r="M1791" s="222" t="s">
        <v>197</v>
      </c>
      <c r="N1791" s="90" t="s">
        <v>197</v>
      </c>
      <c r="O1791" s="222"/>
      <c r="Q1791" s="208" t="str">
        <f t="shared" si="27"/>
        <v>MBAC (T)Construction Materials</v>
      </c>
      <c r="R1791" s="204" t="s">
        <v>976</v>
      </c>
      <c r="S1791" s="204" t="s">
        <v>345</v>
      </c>
      <c r="T1791" s="205">
        <v>1.3627</v>
      </c>
      <c r="U1791" s="205">
        <v>1.5693999999999999</v>
      </c>
    </row>
    <row r="1792" spans="2:21" ht="12.75" customHeight="1" x14ac:dyDescent="0.3">
      <c r="B1792" s="222" t="s">
        <v>976</v>
      </c>
      <c r="C1792" s="222" t="s">
        <v>1177</v>
      </c>
      <c r="D1792" s="222" t="s">
        <v>356</v>
      </c>
      <c r="E1792" s="223">
        <v>3999</v>
      </c>
      <c r="F1792" s="223">
        <v>119.97</v>
      </c>
      <c r="G1792" s="224">
        <v>30</v>
      </c>
      <c r="H1792" s="222">
        <v>27</v>
      </c>
      <c r="I1792" s="222">
        <v>4</v>
      </c>
      <c r="J1792" s="222">
        <v>2062</v>
      </c>
      <c r="K1792" s="222" t="s">
        <v>106</v>
      </c>
      <c r="L1792" s="222">
        <v>4</v>
      </c>
      <c r="M1792" s="222" t="s">
        <v>197</v>
      </c>
      <c r="N1792" s="90" t="s">
        <v>197</v>
      </c>
      <c r="O1792" s="222"/>
      <c r="Q1792" s="208" t="str">
        <f t="shared" si="27"/>
        <v>MBAC (T)Enterprise</v>
      </c>
      <c r="R1792" s="204" t="s">
        <v>976</v>
      </c>
      <c r="S1792" s="204" t="s">
        <v>356</v>
      </c>
      <c r="T1792" s="205">
        <v>1.4303999999999999</v>
      </c>
      <c r="U1792" s="205">
        <v>1.5158</v>
      </c>
    </row>
    <row r="1793" spans="2:21" ht="12.75" customHeight="1" x14ac:dyDescent="0.3">
      <c r="B1793" s="222" t="s">
        <v>976</v>
      </c>
      <c r="C1793" s="222" t="s">
        <v>1177</v>
      </c>
      <c r="D1793" s="222" t="s">
        <v>348</v>
      </c>
      <c r="E1793" s="223">
        <v>11784</v>
      </c>
      <c r="F1793" s="223">
        <v>353.52</v>
      </c>
      <c r="G1793" s="224">
        <v>30</v>
      </c>
      <c r="H1793" s="222">
        <v>18</v>
      </c>
      <c r="I1793" s="222">
        <v>4</v>
      </c>
      <c r="J1793" s="222">
        <v>2062</v>
      </c>
      <c r="K1793" s="222" t="s">
        <v>106</v>
      </c>
      <c r="L1793" s="222">
        <v>4</v>
      </c>
      <c r="M1793" s="222" t="s">
        <v>197</v>
      </c>
      <c r="N1793" s="90" t="s">
        <v>197</v>
      </c>
      <c r="O1793" s="222"/>
      <c r="Q1793" s="208" t="str">
        <f t="shared" si="27"/>
        <v>MBAC (T)Industrial Minerals</v>
      </c>
      <c r="R1793" s="204" t="s">
        <v>976</v>
      </c>
      <c r="S1793" s="204" t="s">
        <v>348</v>
      </c>
      <c r="T1793" s="205">
        <v>1.2638</v>
      </c>
      <c r="U1793" s="205">
        <v>1.276</v>
      </c>
    </row>
    <row r="1794" spans="2:21" ht="12.75" customHeight="1" x14ac:dyDescent="0.3">
      <c r="B1794" s="222" t="s">
        <v>976</v>
      </c>
      <c r="C1794" s="222" t="s">
        <v>1177</v>
      </c>
      <c r="D1794" s="222" t="s">
        <v>343</v>
      </c>
      <c r="E1794" s="223">
        <v>1078</v>
      </c>
      <c r="F1794" s="223">
        <v>32.340000000000003</v>
      </c>
      <c r="G1794" s="224">
        <v>30</v>
      </c>
      <c r="H1794" s="222">
        <v>25</v>
      </c>
      <c r="I1794" s="222">
        <v>4</v>
      </c>
      <c r="J1794" s="222">
        <v>2062</v>
      </c>
      <c r="K1794" s="222" t="s">
        <v>106</v>
      </c>
      <c r="L1794" s="222">
        <v>4</v>
      </c>
      <c r="M1794" s="222" t="s">
        <v>197</v>
      </c>
      <c r="N1794" s="90" t="s">
        <v>197</v>
      </c>
      <c r="O1794" s="222"/>
      <c r="Q1794" s="208" t="str">
        <f t="shared" si="27"/>
        <v>MBAC (T)Other</v>
      </c>
      <c r="R1794" s="204" t="s">
        <v>976</v>
      </c>
      <c r="S1794" s="204" t="s">
        <v>343</v>
      </c>
      <c r="T1794" s="205">
        <v>1.3267</v>
      </c>
      <c r="U1794" s="205">
        <v>1.4623999999999999</v>
      </c>
    </row>
    <row r="1795" spans="2:21" ht="12.75" customHeight="1" x14ac:dyDescent="0.3">
      <c r="B1795" s="222" t="s">
        <v>976</v>
      </c>
      <c r="C1795" s="222" t="s">
        <v>1177</v>
      </c>
      <c r="D1795" s="222" t="s">
        <v>353</v>
      </c>
      <c r="E1795" s="223">
        <v>587040</v>
      </c>
      <c r="F1795" s="223">
        <v>17611.2</v>
      </c>
      <c r="G1795" s="224">
        <v>30</v>
      </c>
      <c r="H1795" s="222">
        <v>25</v>
      </c>
      <c r="I1795" s="222">
        <v>4</v>
      </c>
      <c r="J1795" s="222">
        <v>2062</v>
      </c>
      <c r="K1795" s="222" t="s">
        <v>106</v>
      </c>
      <c r="L1795" s="222">
        <v>4</v>
      </c>
      <c r="M1795" s="222" t="s">
        <v>197</v>
      </c>
      <c r="N1795" s="90" t="s">
        <v>197</v>
      </c>
      <c r="O1795" s="222"/>
      <c r="Q1795" s="208" t="str">
        <f t="shared" si="27"/>
        <v>MBAC (T)Steel</v>
      </c>
      <c r="R1795" s="204" t="s">
        <v>976</v>
      </c>
      <c r="S1795" s="204" t="s">
        <v>353</v>
      </c>
      <c r="T1795" s="205">
        <v>1.3267</v>
      </c>
      <c r="U1795" s="205">
        <v>1.4623999999999999</v>
      </c>
    </row>
    <row r="1796" spans="2:21" ht="12.75" customHeight="1" x14ac:dyDescent="0.3">
      <c r="B1796" s="222" t="s">
        <v>979</v>
      </c>
      <c r="C1796" s="222" t="s">
        <v>26</v>
      </c>
      <c r="D1796" s="222" t="s">
        <v>345</v>
      </c>
      <c r="E1796" s="223">
        <v>1</v>
      </c>
      <c r="F1796" s="223">
        <v>1</v>
      </c>
      <c r="G1796" s="224">
        <v>90.5</v>
      </c>
      <c r="H1796" s="222">
        <v>29</v>
      </c>
      <c r="I1796" s="222">
        <v>4</v>
      </c>
      <c r="J1796" s="222">
        <v>2062</v>
      </c>
      <c r="K1796" s="222" t="s">
        <v>105</v>
      </c>
      <c r="L1796" s="222">
        <v>4</v>
      </c>
      <c r="M1796" s="222" t="s">
        <v>197</v>
      </c>
      <c r="N1796" s="90" t="s">
        <v>197</v>
      </c>
      <c r="O1796" s="222"/>
      <c r="Q1796" s="208" t="str">
        <f t="shared" si="27"/>
        <v>MCAA (L)Construction Materials</v>
      </c>
      <c r="R1796" s="204" t="s">
        <v>979</v>
      </c>
      <c r="S1796" s="204" t="s">
        <v>345</v>
      </c>
      <c r="T1796" s="205">
        <v>3.5739999999999998</v>
      </c>
      <c r="U1796" s="205">
        <v>5.3845999999999998</v>
      </c>
    </row>
    <row r="1797" spans="2:21" ht="12.75" customHeight="1" x14ac:dyDescent="0.3">
      <c r="B1797" s="222" t="s">
        <v>978</v>
      </c>
      <c r="C1797" s="222" t="s">
        <v>1177</v>
      </c>
      <c r="D1797" s="222" t="s">
        <v>345</v>
      </c>
      <c r="E1797" s="223">
        <v>1</v>
      </c>
      <c r="F1797" s="223">
        <v>1</v>
      </c>
      <c r="G1797" s="224">
        <v>29.190889370932759</v>
      </c>
      <c r="H1797" s="222">
        <v>29</v>
      </c>
      <c r="I1797" s="222">
        <v>4</v>
      </c>
      <c r="J1797" s="222">
        <v>2062</v>
      </c>
      <c r="K1797" s="222" t="s">
        <v>106</v>
      </c>
      <c r="L1797" s="222">
        <v>4</v>
      </c>
      <c r="M1797" s="222" t="s">
        <v>197</v>
      </c>
      <c r="N1797" s="90" t="s">
        <v>197</v>
      </c>
      <c r="O1797" s="222"/>
      <c r="Q1797" s="208" t="str">
        <f t="shared" ref="Q1797:Q1860" si="28">R1797&amp;S1797</f>
        <v>MCAA (T)Construction Materials</v>
      </c>
      <c r="R1797" s="204" t="s">
        <v>978</v>
      </c>
      <c r="S1797" s="204" t="s">
        <v>345</v>
      </c>
      <c r="T1797" s="205">
        <v>1.3506</v>
      </c>
      <c r="U1797" s="205">
        <v>1.5696000000000001</v>
      </c>
    </row>
    <row r="1798" spans="2:21" ht="12.75" customHeight="1" x14ac:dyDescent="0.3">
      <c r="B1798" s="222" t="s">
        <v>978</v>
      </c>
      <c r="C1798" s="222" t="s">
        <v>1177</v>
      </c>
      <c r="D1798" s="222" t="s">
        <v>356</v>
      </c>
      <c r="E1798" s="223">
        <v>1970</v>
      </c>
      <c r="F1798" s="223">
        <v>56.283000000000001</v>
      </c>
      <c r="G1798" s="224">
        <v>28.470319634703195</v>
      </c>
      <c r="H1798" s="222">
        <v>27</v>
      </c>
      <c r="I1798" s="222">
        <v>4</v>
      </c>
      <c r="J1798" s="222">
        <v>2062</v>
      </c>
      <c r="K1798" s="222" t="s">
        <v>106</v>
      </c>
      <c r="L1798" s="222">
        <v>4</v>
      </c>
      <c r="M1798" s="222" t="s">
        <v>197</v>
      </c>
      <c r="N1798" s="90" t="s">
        <v>197</v>
      </c>
      <c r="O1798" s="222"/>
      <c r="Q1798" s="208" t="str">
        <f t="shared" si="28"/>
        <v>MCAA (T)Enterprise</v>
      </c>
      <c r="R1798" s="204" t="s">
        <v>978</v>
      </c>
      <c r="S1798" s="204" t="s">
        <v>356</v>
      </c>
      <c r="T1798" s="205">
        <v>1.4124000000000001</v>
      </c>
      <c r="U1798" s="205">
        <v>1.5148999999999999</v>
      </c>
    </row>
    <row r="1799" spans="2:21" ht="12.75" customHeight="1" x14ac:dyDescent="0.3">
      <c r="B1799" s="222" t="s">
        <v>978</v>
      </c>
      <c r="C1799" s="222" t="s">
        <v>1177</v>
      </c>
      <c r="D1799" s="222" t="s">
        <v>343</v>
      </c>
      <c r="E1799" s="223">
        <v>22</v>
      </c>
      <c r="F1799" s="223">
        <v>0.64900000000000002</v>
      </c>
      <c r="G1799" s="224">
        <v>28.5</v>
      </c>
      <c r="H1799" s="222">
        <v>25</v>
      </c>
      <c r="I1799" s="222">
        <v>4</v>
      </c>
      <c r="J1799" s="222">
        <v>2062</v>
      </c>
      <c r="K1799" s="222" t="s">
        <v>106</v>
      </c>
      <c r="L1799" s="222">
        <v>4</v>
      </c>
      <c r="M1799" s="222" t="s">
        <v>197</v>
      </c>
      <c r="N1799" s="90" t="s">
        <v>197</v>
      </c>
      <c r="O1799" s="222"/>
      <c r="Q1799" s="208" t="str">
        <f t="shared" si="28"/>
        <v>MCAA (T)Other</v>
      </c>
      <c r="R1799" s="204" t="s">
        <v>978</v>
      </c>
      <c r="S1799" s="204" t="s">
        <v>343</v>
      </c>
      <c r="T1799" s="205">
        <v>1.3147</v>
      </c>
      <c r="U1799" s="205">
        <v>1.4591000000000001</v>
      </c>
    </row>
    <row r="1800" spans="2:21" ht="12.75" customHeight="1" x14ac:dyDescent="0.3">
      <c r="B1800" s="222" t="s">
        <v>981</v>
      </c>
      <c r="C1800" s="222" t="s">
        <v>26</v>
      </c>
      <c r="D1800" s="222" t="s">
        <v>345</v>
      </c>
      <c r="E1800" s="223">
        <v>1</v>
      </c>
      <c r="F1800" s="223">
        <v>1</v>
      </c>
      <c r="G1800" s="224">
        <v>89.5</v>
      </c>
      <c r="H1800" s="222">
        <v>29</v>
      </c>
      <c r="I1800" s="222">
        <v>4</v>
      </c>
      <c r="J1800" s="222">
        <v>2062</v>
      </c>
      <c r="K1800" s="222" t="s">
        <v>105</v>
      </c>
      <c r="L1800" s="222">
        <v>4</v>
      </c>
      <c r="M1800" s="222" t="s">
        <v>197</v>
      </c>
      <c r="N1800" s="90" t="s">
        <v>197</v>
      </c>
      <c r="O1800" s="222"/>
      <c r="Q1800" s="208" t="str">
        <f t="shared" si="28"/>
        <v>MDAA (L)Construction Materials</v>
      </c>
      <c r="R1800" s="204" t="s">
        <v>981</v>
      </c>
      <c r="S1800" s="204" t="s">
        <v>345</v>
      </c>
      <c r="T1800" s="205">
        <v>3.5417000000000001</v>
      </c>
      <c r="U1800" s="205">
        <v>5.2931999999999997</v>
      </c>
    </row>
    <row r="1801" spans="2:21" ht="12.75" customHeight="1" x14ac:dyDescent="0.3">
      <c r="B1801" s="222" t="s">
        <v>980</v>
      </c>
      <c r="C1801" s="222" t="s">
        <v>1177</v>
      </c>
      <c r="D1801" s="222" t="s">
        <v>345</v>
      </c>
      <c r="E1801" s="223">
        <v>1</v>
      </c>
      <c r="F1801" s="223">
        <v>1</v>
      </c>
      <c r="G1801" s="224">
        <v>28</v>
      </c>
      <c r="H1801" s="222">
        <v>29</v>
      </c>
      <c r="I1801" s="222">
        <v>4</v>
      </c>
      <c r="J1801" s="222">
        <v>2062</v>
      </c>
      <c r="K1801" s="222" t="s">
        <v>106</v>
      </c>
      <c r="L1801" s="222">
        <v>4</v>
      </c>
      <c r="M1801" s="222" t="s">
        <v>197</v>
      </c>
      <c r="N1801" s="90" t="s">
        <v>197</v>
      </c>
      <c r="O1801" s="222"/>
      <c r="Q1801" s="208" t="str">
        <f t="shared" si="28"/>
        <v>MDAA (T)Construction Materials</v>
      </c>
      <c r="R1801" s="204" t="s">
        <v>980</v>
      </c>
      <c r="S1801" s="204" t="s">
        <v>345</v>
      </c>
      <c r="T1801" s="205">
        <v>1.3528</v>
      </c>
      <c r="U1801" s="205">
        <v>1.5723</v>
      </c>
    </row>
    <row r="1802" spans="2:21" ht="12.75" customHeight="1" x14ac:dyDescent="0.3">
      <c r="B1802" s="222" t="s">
        <v>980</v>
      </c>
      <c r="C1802" s="222" t="s">
        <v>1177</v>
      </c>
      <c r="D1802" s="222" t="s">
        <v>356</v>
      </c>
      <c r="E1802" s="223">
        <v>2955</v>
      </c>
      <c r="F1802" s="223">
        <v>82.74</v>
      </c>
      <c r="G1802" s="224">
        <v>28</v>
      </c>
      <c r="H1802" s="222">
        <v>27</v>
      </c>
      <c r="I1802" s="222">
        <v>4</v>
      </c>
      <c r="J1802" s="222">
        <v>2062</v>
      </c>
      <c r="K1802" s="222" t="s">
        <v>106</v>
      </c>
      <c r="L1802" s="222">
        <v>4</v>
      </c>
      <c r="M1802" s="222" t="s">
        <v>197</v>
      </c>
      <c r="N1802" s="90" t="s">
        <v>197</v>
      </c>
      <c r="O1802" s="222"/>
      <c r="Q1802" s="208" t="str">
        <f t="shared" si="28"/>
        <v>MDAA (T)Enterprise</v>
      </c>
      <c r="R1802" s="204" t="s">
        <v>980</v>
      </c>
      <c r="S1802" s="204" t="s">
        <v>356</v>
      </c>
      <c r="T1802" s="205">
        <v>1.4157</v>
      </c>
      <c r="U1802" s="205">
        <v>1.5155000000000001</v>
      </c>
    </row>
    <row r="1803" spans="2:21" ht="12.75" customHeight="1" x14ac:dyDescent="0.3">
      <c r="B1803" s="222" t="s">
        <v>980</v>
      </c>
      <c r="C1803" s="222" t="s">
        <v>1177</v>
      </c>
      <c r="D1803" s="222" t="s">
        <v>343</v>
      </c>
      <c r="E1803" s="223">
        <v>33</v>
      </c>
      <c r="F1803" s="223">
        <v>0.92400000000000004</v>
      </c>
      <c r="G1803" s="224">
        <v>28</v>
      </c>
      <c r="H1803" s="222">
        <v>25</v>
      </c>
      <c r="I1803" s="222">
        <v>4</v>
      </c>
      <c r="J1803" s="222">
        <v>2062</v>
      </c>
      <c r="K1803" s="222" t="s">
        <v>106</v>
      </c>
      <c r="L1803" s="222">
        <v>4</v>
      </c>
      <c r="M1803" s="222" t="s">
        <v>197</v>
      </c>
      <c r="N1803" s="90" t="s">
        <v>197</v>
      </c>
      <c r="O1803" s="222"/>
      <c r="Q1803" s="208" t="str">
        <f t="shared" si="28"/>
        <v>MDAA (T)Other</v>
      </c>
      <c r="R1803" s="204" t="s">
        <v>980</v>
      </c>
      <c r="S1803" s="204" t="s">
        <v>343</v>
      </c>
      <c r="T1803" s="205">
        <v>1.3145</v>
      </c>
      <c r="U1803" s="205">
        <v>1.4589000000000001</v>
      </c>
    </row>
    <row r="1804" spans="2:21" ht="12.75" customHeight="1" x14ac:dyDescent="0.3">
      <c r="B1804" s="222" t="s">
        <v>983</v>
      </c>
      <c r="C1804" s="222" t="s">
        <v>26</v>
      </c>
      <c r="D1804" s="222" t="s">
        <v>347</v>
      </c>
      <c r="E1804" s="223">
        <v>19819</v>
      </c>
      <c r="F1804" s="223">
        <v>882.74700000000007</v>
      </c>
      <c r="G1804" s="224">
        <v>42.00889284735544</v>
      </c>
      <c r="H1804" s="222">
        <v>24</v>
      </c>
      <c r="I1804" s="222">
        <v>2</v>
      </c>
      <c r="J1804" s="222">
        <v>1614</v>
      </c>
      <c r="K1804" s="222" t="s">
        <v>108</v>
      </c>
      <c r="L1804" s="222">
        <v>2</v>
      </c>
      <c r="M1804" s="222" t="s">
        <v>197</v>
      </c>
      <c r="N1804" s="90" t="s">
        <v>197</v>
      </c>
      <c r="O1804" s="222"/>
      <c r="Q1804" s="208" t="str">
        <f t="shared" si="28"/>
        <v>MEAA (L)Coal ESI</v>
      </c>
      <c r="R1804" s="204" t="s">
        <v>983</v>
      </c>
      <c r="S1804" s="204" t="s">
        <v>347</v>
      </c>
      <c r="T1804" s="205">
        <v>2.6549999999999998</v>
      </c>
      <c r="U1804" s="205">
        <v>4.1851000000000003</v>
      </c>
    </row>
    <row r="1805" spans="2:21" ht="12.75" customHeight="1" x14ac:dyDescent="0.3">
      <c r="B1805" s="222" t="s">
        <v>983</v>
      </c>
      <c r="C1805" s="222" t="s">
        <v>26</v>
      </c>
      <c r="D1805" s="222" t="s">
        <v>364</v>
      </c>
      <c r="E1805" s="223">
        <v>1025850</v>
      </c>
      <c r="F1805" s="223">
        <v>44347.590000000004</v>
      </c>
      <c r="G1805" s="224">
        <v>42.60379341184759</v>
      </c>
      <c r="H1805" s="222">
        <v>25</v>
      </c>
      <c r="I1805" s="222">
        <v>2</v>
      </c>
      <c r="J1805" s="222">
        <v>1614</v>
      </c>
      <c r="K1805" s="222" t="s">
        <v>108</v>
      </c>
      <c r="L1805" s="222">
        <v>2</v>
      </c>
      <c r="M1805" s="222" t="s">
        <v>197</v>
      </c>
      <c r="N1805" s="90" t="s">
        <v>197</v>
      </c>
      <c r="O1805" s="222"/>
      <c r="Q1805" s="208" t="str">
        <f t="shared" si="28"/>
        <v>MEAA (L)Coal Other</v>
      </c>
      <c r="R1805" s="204" t="s">
        <v>983</v>
      </c>
      <c r="S1805" s="204" t="s">
        <v>364</v>
      </c>
      <c r="T1805" s="205">
        <v>2.8001999999999998</v>
      </c>
      <c r="U1805" s="205">
        <v>4.3308</v>
      </c>
    </row>
    <row r="1806" spans="2:21" ht="12.75" customHeight="1" x14ac:dyDescent="0.3">
      <c r="B1806" s="222" t="s">
        <v>983</v>
      </c>
      <c r="C1806" s="222" t="s">
        <v>26</v>
      </c>
      <c r="D1806" s="222" t="s">
        <v>345</v>
      </c>
      <c r="E1806" s="223">
        <v>295761</v>
      </c>
      <c r="F1806" s="223">
        <v>13341.261</v>
      </c>
      <c r="G1806" s="224">
        <v>44.41892614875232</v>
      </c>
      <c r="H1806" s="222">
        <v>29</v>
      </c>
      <c r="I1806" s="222">
        <v>2</v>
      </c>
      <c r="J1806" s="222">
        <v>1614</v>
      </c>
      <c r="K1806" s="222" t="s">
        <v>108</v>
      </c>
      <c r="L1806" s="222">
        <v>2</v>
      </c>
      <c r="M1806" s="222" t="s">
        <v>197</v>
      </c>
      <c r="N1806" s="90" t="s">
        <v>197</v>
      </c>
      <c r="O1806" s="222"/>
      <c r="Q1806" s="208" t="str">
        <f t="shared" si="28"/>
        <v>MEAA (L)Construction Materials</v>
      </c>
      <c r="R1806" s="204" t="s">
        <v>983</v>
      </c>
      <c r="S1806" s="204" t="s">
        <v>345</v>
      </c>
      <c r="T1806" s="205">
        <v>2.9615</v>
      </c>
      <c r="U1806" s="205">
        <v>4.8627000000000002</v>
      </c>
    </row>
    <row r="1807" spans="2:21" ht="12.75" customHeight="1" x14ac:dyDescent="0.3">
      <c r="B1807" s="222" t="s">
        <v>983</v>
      </c>
      <c r="C1807" s="222" t="s">
        <v>26</v>
      </c>
      <c r="D1807" s="222" t="s">
        <v>348</v>
      </c>
      <c r="E1807" s="223">
        <v>1</v>
      </c>
      <c r="F1807" s="223">
        <v>1</v>
      </c>
      <c r="G1807" s="224">
        <v>39.791249370822136</v>
      </c>
      <c r="H1807" s="222">
        <v>18</v>
      </c>
      <c r="I1807" s="222">
        <v>2</v>
      </c>
      <c r="J1807" s="222">
        <v>1614</v>
      </c>
      <c r="K1807" s="222" t="s">
        <v>108</v>
      </c>
      <c r="L1807" s="222">
        <v>2</v>
      </c>
      <c r="M1807" s="222" t="s">
        <v>197</v>
      </c>
      <c r="N1807" s="90" t="s">
        <v>197</v>
      </c>
      <c r="O1807" s="222"/>
      <c r="Q1807" s="208" t="str">
        <f t="shared" si="28"/>
        <v>MEAA (L)Industrial Minerals</v>
      </c>
      <c r="R1807" s="204" t="s">
        <v>983</v>
      </c>
      <c r="S1807" s="204" t="s">
        <v>348</v>
      </c>
      <c r="T1807" s="205">
        <v>2.5602</v>
      </c>
      <c r="U1807" s="205">
        <v>3.6297999999999999</v>
      </c>
    </row>
    <row r="1808" spans="2:21" ht="12.75" customHeight="1" x14ac:dyDescent="0.3">
      <c r="B1808" s="222" t="s">
        <v>983</v>
      </c>
      <c r="C1808" s="222" t="s">
        <v>26</v>
      </c>
      <c r="D1808" s="222" t="s">
        <v>353</v>
      </c>
      <c r="E1808" s="223">
        <v>84075</v>
      </c>
      <c r="F1808" s="223">
        <v>3749.0240000000003</v>
      </c>
      <c r="G1808" s="224">
        <v>36</v>
      </c>
      <c r="H1808" s="222">
        <v>25</v>
      </c>
      <c r="I1808" s="222">
        <v>2</v>
      </c>
      <c r="J1808" s="222">
        <v>1614</v>
      </c>
      <c r="K1808" s="222" t="s">
        <v>108</v>
      </c>
      <c r="L1808" s="222">
        <v>2</v>
      </c>
      <c r="M1808" s="222" t="s">
        <v>197</v>
      </c>
      <c r="N1808" s="90" t="s">
        <v>197</v>
      </c>
      <c r="O1808" s="222"/>
      <c r="Q1808" s="208" t="str">
        <f t="shared" si="28"/>
        <v>MEAA (L)Steel</v>
      </c>
      <c r="R1808" s="204" t="s">
        <v>983</v>
      </c>
      <c r="S1808" s="204" t="s">
        <v>353</v>
      </c>
      <c r="T1808" s="205">
        <v>2.4508999999999999</v>
      </c>
      <c r="U1808" s="205">
        <v>3.3178000000000001</v>
      </c>
    </row>
    <row r="1809" spans="2:21" ht="12.75" customHeight="1" x14ac:dyDescent="0.3">
      <c r="B1809" s="222" t="s">
        <v>982</v>
      </c>
      <c r="C1809" s="222" t="s">
        <v>1177</v>
      </c>
      <c r="D1809" s="222" t="s">
        <v>347</v>
      </c>
      <c r="E1809" s="223">
        <v>551</v>
      </c>
      <c r="F1809" s="223">
        <v>8.2650000000000006</v>
      </c>
      <c r="G1809" s="224">
        <v>14.999981312137145</v>
      </c>
      <c r="H1809" s="222">
        <v>24</v>
      </c>
      <c r="I1809" s="222">
        <v>2</v>
      </c>
      <c r="J1809" s="222">
        <v>1614</v>
      </c>
      <c r="K1809" s="222" t="s">
        <v>107</v>
      </c>
      <c r="L1809" s="222">
        <v>2</v>
      </c>
      <c r="M1809" s="222" t="s">
        <v>197</v>
      </c>
      <c r="N1809" s="90" t="s">
        <v>197</v>
      </c>
      <c r="O1809" s="222"/>
      <c r="Q1809" s="208" t="str">
        <f t="shared" si="28"/>
        <v>MEAA (T)Coal ESI</v>
      </c>
      <c r="R1809" s="204" t="s">
        <v>982</v>
      </c>
      <c r="S1809" s="204" t="s">
        <v>347</v>
      </c>
      <c r="T1809" s="205">
        <v>1.2298</v>
      </c>
      <c r="U1809" s="205">
        <v>1.4895</v>
      </c>
    </row>
    <row r="1810" spans="2:21" ht="12.75" customHeight="1" x14ac:dyDescent="0.3">
      <c r="B1810" s="222" t="s">
        <v>982</v>
      </c>
      <c r="C1810" s="222" t="s">
        <v>1177</v>
      </c>
      <c r="D1810" s="222" t="s">
        <v>364</v>
      </c>
      <c r="E1810" s="223">
        <v>1100430</v>
      </c>
      <c r="F1810" s="223">
        <v>16504.501</v>
      </c>
      <c r="G1810" s="224">
        <v>14.983539793282825</v>
      </c>
      <c r="H1810" s="222">
        <v>25</v>
      </c>
      <c r="I1810" s="222">
        <v>2</v>
      </c>
      <c r="J1810" s="222">
        <v>1614</v>
      </c>
      <c r="K1810" s="222" t="s">
        <v>107</v>
      </c>
      <c r="L1810" s="222">
        <v>2</v>
      </c>
      <c r="M1810" s="222" t="s">
        <v>197</v>
      </c>
      <c r="N1810" s="90" t="s">
        <v>197</v>
      </c>
      <c r="O1810" s="222"/>
      <c r="Q1810" s="208" t="str">
        <f t="shared" si="28"/>
        <v>MEAA (T)Coal Other</v>
      </c>
      <c r="R1810" s="204" t="s">
        <v>982</v>
      </c>
      <c r="S1810" s="204" t="s">
        <v>364</v>
      </c>
      <c r="T1810" s="205">
        <v>1.2365999999999999</v>
      </c>
      <c r="U1810" s="205">
        <v>1.5098</v>
      </c>
    </row>
    <row r="1811" spans="2:21" ht="12.75" customHeight="1" x14ac:dyDescent="0.3">
      <c r="B1811" s="222" t="s">
        <v>982</v>
      </c>
      <c r="C1811" s="222" t="s">
        <v>1177</v>
      </c>
      <c r="D1811" s="222" t="s">
        <v>345</v>
      </c>
      <c r="E1811" s="223">
        <v>314459</v>
      </c>
      <c r="F1811" s="223">
        <v>4716.8460000000005</v>
      </c>
      <c r="G1811" s="224">
        <v>15</v>
      </c>
      <c r="H1811" s="222">
        <v>29</v>
      </c>
      <c r="I1811" s="222">
        <v>2</v>
      </c>
      <c r="J1811" s="222">
        <v>1614</v>
      </c>
      <c r="K1811" s="222" t="s">
        <v>107</v>
      </c>
      <c r="L1811" s="222">
        <v>2</v>
      </c>
      <c r="M1811" s="222" t="s">
        <v>197</v>
      </c>
      <c r="N1811" s="90" t="s">
        <v>197</v>
      </c>
      <c r="O1811" s="222"/>
      <c r="Q1811" s="208" t="str">
        <f t="shared" si="28"/>
        <v>MEAA (T)Construction Materials</v>
      </c>
      <c r="R1811" s="204" t="s">
        <v>982</v>
      </c>
      <c r="S1811" s="204" t="s">
        <v>345</v>
      </c>
      <c r="T1811" s="205">
        <v>1.2643</v>
      </c>
      <c r="U1811" s="205">
        <v>1.5925</v>
      </c>
    </row>
    <row r="1812" spans="2:21" ht="12.75" customHeight="1" x14ac:dyDescent="0.3">
      <c r="B1812" s="222" t="s">
        <v>982</v>
      </c>
      <c r="C1812" s="222" t="s">
        <v>1177</v>
      </c>
      <c r="D1812" s="222" t="s">
        <v>356</v>
      </c>
      <c r="E1812" s="223">
        <v>44364</v>
      </c>
      <c r="F1812" s="223">
        <v>664.97800000000007</v>
      </c>
      <c r="G1812" s="224">
        <v>15</v>
      </c>
      <c r="H1812" s="222">
        <v>27</v>
      </c>
      <c r="I1812" s="222">
        <v>2</v>
      </c>
      <c r="J1812" s="222">
        <v>1614</v>
      </c>
      <c r="K1812" s="222" t="s">
        <v>107</v>
      </c>
      <c r="L1812" s="222">
        <v>2</v>
      </c>
      <c r="M1812" s="222" t="s">
        <v>197</v>
      </c>
      <c r="N1812" s="90" t="s">
        <v>197</v>
      </c>
      <c r="O1812" s="222"/>
      <c r="Q1812" s="208" t="str">
        <f t="shared" si="28"/>
        <v>MEAA (T)Enterprise</v>
      </c>
      <c r="R1812" s="204" t="s">
        <v>982</v>
      </c>
      <c r="S1812" s="204" t="s">
        <v>356</v>
      </c>
      <c r="T1812" s="205">
        <v>1.3298000000000001</v>
      </c>
      <c r="U1812" s="205">
        <v>1.5511999999999999</v>
      </c>
    </row>
    <row r="1813" spans="2:21" ht="12.75" customHeight="1" x14ac:dyDescent="0.3">
      <c r="B1813" s="222" t="s">
        <v>982</v>
      </c>
      <c r="C1813" s="222" t="s">
        <v>1177</v>
      </c>
      <c r="D1813" s="222" t="s">
        <v>348</v>
      </c>
      <c r="E1813" s="223">
        <v>6310</v>
      </c>
      <c r="F1813" s="223">
        <v>94.65</v>
      </c>
      <c r="G1813" s="224">
        <v>15</v>
      </c>
      <c r="H1813" s="222">
        <v>18</v>
      </c>
      <c r="I1813" s="222">
        <v>2</v>
      </c>
      <c r="J1813" s="222">
        <v>1614</v>
      </c>
      <c r="K1813" s="222" t="s">
        <v>107</v>
      </c>
      <c r="L1813" s="222">
        <v>2</v>
      </c>
      <c r="M1813" s="222" t="s">
        <v>197</v>
      </c>
      <c r="N1813" s="90" t="s">
        <v>197</v>
      </c>
      <c r="O1813" s="222"/>
      <c r="Q1813" s="208" t="str">
        <f t="shared" si="28"/>
        <v>MEAA (T)Industrial Minerals</v>
      </c>
      <c r="R1813" s="204" t="s">
        <v>982</v>
      </c>
      <c r="S1813" s="204" t="s">
        <v>348</v>
      </c>
      <c r="T1813" s="205">
        <v>1.1919999999999999</v>
      </c>
      <c r="U1813" s="205">
        <v>1.3668</v>
      </c>
    </row>
    <row r="1814" spans="2:21" ht="12.75" customHeight="1" x14ac:dyDescent="0.3">
      <c r="B1814" s="222" t="s">
        <v>982</v>
      </c>
      <c r="C1814" s="222" t="s">
        <v>1177</v>
      </c>
      <c r="D1814" s="222" t="s">
        <v>343</v>
      </c>
      <c r="E1814" s="223">
        <v>3575</v>
      </c>
      <c r="F1814" s="223">
        <v>53.625</v>
      </c>
      <c r="G1814" s="224">
        <v>15</v>
      </c>
      <c r="H1814" s="222">
        <v>25</v>
      </c>
      <c r="I1814" s="222">
        <v>2</v>
      </c>
      <c r="J1814" s="222">
        <v>1614</v>
      </c>
      <c r="K1814" s="222" t="s">
        <v>107</v>
      </c>
      <c r="L1814" s="222">
        <v>2</v>
      </c>
      <c r="M1814" s="222" t="s">
        <v>197</v>
      </c>
      <c r="N1814" s="90" t="s">
        <v>197</v>
      </c>
      <c r="O1814" s="222"/>
      <c r="Q1814" s="208" t="str">
        <f t="shared" si="28"/>
        <v>MEAA (T)Other</v>
      </c>
      <c r="R1814" s="204" t="s">
        <v>982</v>
      </c>
      <c r="S1814" s="204" t="s">
        <v>343</v>
      </c>
      <c r="T1814" s="205">
        <v>1.2365999999999999</v>
      </c>
      <c r="U1814" s="205">
        <v>1.51</v>
      </c>
    </row>
    <row r="1815" spans="2:21" ht="12.75" customHeight="1" x14ac:dyDescent="0.3">
      <c r="B1815" s="222" t="s">
        <v>982</v>
      </c>
      <c r="C1815" s="222" t="s">
        <v>1177</v>
      </c>
      <c r="D1815" s="222" t="s">
        <v>353</v>
      </c>
      <c r="E1815" s="223">
        <v>96493</v>
      </c>
      <c r="F1815" s="223">
        <v>1447.395</v>
      </c>
      <c r="G1815" s="224">
        <v>15</v>
      </c>
      <c r="H1815" s="222">
        <v>25</v>
      </c>
      <c r="I1815" s="222">
        <v>2</v>
      </c>
      <c r="J1815" s="222">
        <v>1614</v>
      </c>
      <c r="K1815" s="222" t="s">
        <v>107</v>
      </c>
      <c r="L1815" s="222">
        <v>2</v>
      </c>
      <c r="M1815" s="222" t="s">
        <v>197</v>
      </c>
      <c r="N1815" s="90" t="s">
        <v>197</v>
      </c>
      <c r="O1815" s="222"/>
      <c r="Q1815" s="208" t="str">
        <f t="shared" si="28"/>
        <v>MEAA (T)Steel</v>
      </c>
      <c r="R1815" s="204" t="s">
        <v>982</v>
      </c>
      <c r="S1815" s="204" t="s">
        <v>353</v>
      </c>
      <c r="T1815" s="205">
        <v>1.2366999999999999</v>
      </c>
      <c r="U1815" s="205">
        <v>1.51</v>
      </c>
    </row>
    <row r="1816" spans="2:21" ht="12.75" customHeight="1" x14ac:dyDescent="0.3">
      <c r="B1816" s="222" t="s">
        <v>985</v>
      </c>
      <c r="C1816" s="222" t="s">
        <v>26</v>
      </c>
      <c r="D1816" s="222" t="s">
        <v>345</v>
      </c>
      <c r="E1816" s="223">
        <v>273</v>
      </c>
      <c r="F1816" s="223">
        <v>8.61</v>
      </c>
      <c r="G1816" s="224">
        <v>40.666769651763254</v>
      </c>
      <c r="H1816" s="222">
        <v>29</v>
      </c>
      <c r="I1816" s="222">
        <v>2</v>
      </c>
      <c r="J1816" s="222">
        <v>1614</v>
      </c>
      <c r="K1816" s="222" t="s">
        <v>108</v>
      </c>
      <c r="L1816" s="222">
        <v>2</v>
      </c>
      <c r="M1816" s="222" t="s">
        <v>197</v>
      </c>
      <c r="N1816" s="90" t="s">
        <v>197</v>
      </c>
      <c r="O1816" s="222"/>
      <c r="Q1816" s="208" t="str">
        <f t="shared" si="28"/>
        <v>MFAA (L)Construction Materials</v>
      </c>
      <c r="R1816" s="204" t="s">
        <v>985</v>
      </c>
      <c r="S1816" s="204" t="s">
        <v>345</v>
      </c>
      <c r="T1816" s="205">
        <v>2.7193999999999998</v>
      </c>
      <c r="U1816" s="205">
        <v>4.1360999999999999</v>
      </c>
    </row>
    <row r="1817" spans="2:21" ht="12.75" customHeight="1" x14ac:dyDescent="0.3">
      <c r="B1817" s="222" t="s">
        <v>985</v>
      </c>
      <c r="C1817" s="222" t="s">
        <v>26</v>
      </c>
      <c r="D1817" s="222" t="s">
        <v>356</v>
      </c>
      <c r="E1817" s="223">
        <v>1</v>
      </c>
      <c r="F1817" s="223">
        <v>1</v>
      </c>
      <c r="G1817" s="224">
        <v>28.739382239382241</v>
      </c>
      <c r="H1817" s="222">
        <v>27</v>
      </c>
      <c r="I1817" s="222">
        <v>2</v>
      </c>
      <c r="J1817" s="222">
        <v>1614</v>
      </c>
      <c r="K1817" s="222" t="s">
        <v>108</v>
      </c>
      <c r="L1817" s="222">
        <v>2</v>
      </c>
      <c r="M1817" s="222" t="s">
        <v>197</v>
      </c>
      <c r="N1817" s="90" t="s">
        <v>197</v>
      </c>
      <c r="O1817" s="222"/>
      <c r="Q1817" s="208" t="str">
        <f t="shared" si="28"/>
        <v>MFAA (L)Enterprise</v>
      </c>
      <c r="R1817" s="204" t="s">
        <v>985</v>
      </c>
      <c r="S1817" s="204" t="s">
        <v>356</v>
      </c>
      <c r="T1817" s="205">
        <v>2.3932000000000002</v>
      </c>
      <c r="U1817" s="205">
        <v>2.6533000000000002</v>
      </c>
    </row>
    <row r="1818" spans="2:21" ht="12.75" customHeight="1" x14ac:dyDescent="0.3">
      <c r="B1818" s="222" t="s">
        <v>985</v>
      </c>
      <c r="C1818" s="222" t="s">
        <v>26</v>
      </c>
      <c r="D1818" s="222" t="s">
        <v>343</v>
      </c>
      <c r="E1818" s="223">
        <v>39</v>
      </c>
      <c r="F1818" s="223">
        <v>1.7160000000000002</v>
      </c>
      <c r="G1818" s="224">
        <v>33</v>
      </c>
      <c r="H1818" s="222">
        <v>25</v>
      </c>
      <c r="I1818" s="222">
        <v>2</v>
      </c>
      <c r="J1818" s="222">
        <v>1614</v>
      </c>
      <c r="K1818" s="222" t="s">
        <v>108</v>
      </c>
      <c r="L1818" s="222">
        <v>2</v>
      </c>
      <c r="M1818" s="222" t="s">
        <v>197</v>
      </c>
      <c r="N1818" s="90" t="s">
        <v>197</v>
      </c>
      <c r="O1818" s="222"/>
      <c r="Q1818" s="208" t="str">
        <f t="shared" si="28"/>
        <v>MFAA (L)Other</v>
      </c>
      <c r="R1818" s="204" t="s">
        <v>985</v>
      </c>
      <c r="S1818" s="204" t="s">
        <v>343</v>
      </c>
      <c r="T1818" s="205">
        <v>2.3530000000000002</v>
      </c>
      <c r="U1818" s="205">
        <v>2.9802</v>
      </c>
    </row>
    <row r="1819" spans="2:21" ht="12.75" customHeight="1" x14ac:dyDescent="0.3">
      <c r="B1819" s="222" t="s">
        <v>984</v>
      </c>
      <c r="C1819" s="222" t="s">
        <v>1177</v>
      </c>
      <c r="D1819" s="222" t="s">
        <v>345</v>
      </c>
      <c r="E1819" s="223">
        <v>392</v>
      </c>
      <c r="F1819" s="223">
        <v>5.4880000000000004</v>
      </c>
      <c r="G1819" s="224">
        <v>14</v>
      </c>
      <c r="H1819" s="222">
        <v>29</v>
      </c>
      <c r="I1819" s="222">
        <v>2</v>
      </c>
      <c r="J1819" s="222">
        <v>1614</v>
      </c>
      <c r="K1819" s="222" t="s">
        <v>107</v>
      </c>
      <c r="L1819" s="222">
        <v>2</v>
      </c>
      <c r="M1819" s="222" t="s">
        <v>197</v>
      </c>
      <c r="N1819" s="90" t="s">
        <v>197</v>
      </c>
      <c r="O1819" s="222"/>
      <c r="Q1819" s="208" t="str">
        <f t="shared" si="28"/>
        <v>MFAA (T)Construction Materials</v>
      </c>
      <c r="R1819" s="204" t="s">
        <v>984</v>
      </c>
      <c r="S1819" s="204" t="s">
        <v>345</v>
      </c>
      <c r="T1819" s="205">
        <v>1.2526999999999999</v>
      </c>
      <c r="U1819" s="205">
        <v>1.5873999999999999</v>
      </c>
    </row>
    <row r="1820" spans="2:21" ht="12.75" customHeight="1" x14ac:dyDescent="0.3">
      <c r="B1820" s="222" t="s">
        <v>984</v>
      </c>
      <c r="C1820" s="222" t="s">
        <v>1177</v>
      </c>
      <c r="D1820" s="222" t="s">
        <v>355</v>
      </c>
      <c r="E1820" s="223">
        <v>1</v>
      </c>
      <c r="F1820" s="223">
        <v>1</v>
      </c>
      <c r="G1820" s="224">
        <v>14</v>
      </c>
      <c r="H1820" s="222">
        <v>25</v>
      </c>
      <c r="I1820" s="222">
        <v>2</v>
      </c>
      <c r="J1820" s="222">
        <v>1614</v>
      </c>
      <c r="K1820" s="222" t="s">
        <v>107</v>
      </c>
      <c r="L1820" s="222">
        <v>2</v>
      </c>
      <c r="M1820" s="222" t="s">
        <v>197</v>
      </c>
      <c r="N1820" s="90" t="s">
        <v>197</v>
      </c>
      <c r="O1820" s="222"/>
      <c r="Q1820" s="208" t="str">
        <f t="shared" si="28"/>
        <v>MFAA (T)Domestic Automotive</v>
      </c>
      <c r="R1820" s="204" t="s">
        <v>984</v>
      </c>
      <c r="S1820" s="204" t="s">
        <v>355</v>
      </c>
      <c r="T1820" s="205">
        <v>1.2747999999999999</v>
      </c>
      <c r="U1820" s="205">
        <v>1.5004999999999999</v>
      </c>
    </row>
    <row r="1821" spans="2:21" ht="12.75" customHeight="1" x14ac:dyDescent="0.3">
      <c r="B1821" s="222" t="s">
        <v>984</v>
      </c>
      <c r="C1821" s="222" t="s">
        <v>1177</v>
      </c>
      <c r="D1821" s="222" t="s">
        <v>356</v>
      </c>
      <c r="E1821" s="223">
        <v>769</v>
      </c>
      <c r="F1821" s="223">
        <v>10.766</v>
      </c>
      <c r="G1821" s="224">
        <v>14</v>
      </c>
      <c r="H1821" s="222">
        <v>27</v>
      </c>
      <c r="I1821" s="222">
        <v>2</v>
      </c>
      <c r="J1821" s="222">
        <v>1614</v>
      </c>
      <c r="K1821" s="222" t="s">
        <v>107</v>
      </c>
      <c r="L1821" s="222">
        <v>2</v>
      </c>
      <c r="M1821" s="222" t="s">
        <v>197</v>
      </c>
      <c r="N1821" s="90" t="s">
        <v>197</v>
      </c>
      <c r="O1821" s="222"/>
      <c r="Q1821" s="208" t="str">
        <f t="shared" si="28"/>
        <v>MFAA (T)Enterprise</v>
      </c>
      <c r="R1821" s="204" t="s">
        <v>984</v>
      </c>
      <c r="S1821" s="204" t="s">
        <v>356</v>
      </c>
      <c r="T1821" s="205">
        <v>1.3143</v>
      </c>
      <c r="U1821" s="205">
        <v>1.5439000000000001</v>
      </c>
    </row>
    <row r="1822" spans="2:21" ht="12.75" customHeight="1" x14ac:dyDescent="0.3">
      <c r="B1822" s="222" t="s">
        <v>984</v>
      </c>
      <c r="C1822" s="222" t="s">
        <v>1177</v>
      </c>
      <c r="D1822" s="222" t="s">
        <v>343</v>
      </c>
      <c r="E1822" s="223">
        <v>1191</v>
      </c>
      <c r="F1822" s="223">
        <v>16.673999999999999</v>
      </c>
      <c r="G1822" s="224">
        <v>14</v>
      </c>
      <c r="H1822" s="222">
        <v>25</v>
      </c>
      <c r="I1822" s="222">
        <v>2</v>
      </c>
      <c r="J1822" s="222">
        <v>1614</v>
      </c>
      <c r="K1822" s="222" t="s">
        <v>107</v>
      </c>
      <c r="L1822" s="222">
        <v>2</v>
      </c>
      <c r="M1822" s="222" t="s">
        <v>197</v>
      </c>
      <c r="N1822" s="90" t="s">
        <v>197</v>
      </c>
      <c r="O1822" s="222"/>
      <c r="Q1822" s="208" t="str">
        <f t="shared" si="28"/>
        <v>MFAA (T)Other</v>
      </c>
      <c r="R1822" s="204" t="s">
        <v>984</v>
      </c>
      <c r="S1822" s="204" t="s">
        <v>343</v>
      </c>
      <c r="T1822" s="205">
        <v>1.2235</v>
      </c>
      <c r="U1822" s="205">
        <v>1.5004999999999999</v>
      </c>
    </row>
    <row r="1823" spans="2:21" ht="12.75" customHeight="1" x14ac:dyDescent="0.3">
      <c r="B1823" s="222" t="s">
        <v>987</v>
      </c>
      <c r="C1823" s="222" t="s">
        <v>26</v>
      </c>
      <c r="D1823" s="222" t="s">
        <v>345</v>
      </c>
      <c r="E1823" s="223">
        <v>2653</v>
      </c>
      <c r="F1823" s="223">
        <v>86.438000000000002</v>
      </c>
      <c r="G1823" s="224">
        <v>40.543336111665468</v>
      </c>
      <c r="H1823" s="222">
        <v>29</v>
      </c>
      <c r="I1823" s="222">
        <v>2</v>
      </c>
      <c r="J1823" s="222">
        <v>1646</v>
      </c>
      <c r="K1823" s="222" t="s">
        <v>108</v>
      </c>
      <c r="L1823" s="222">
        <v>2</v>
      </c>
      <c r="M1823" s="222" t="s">
        <v>197</v>
      </c>
      <c r="N1823" s="90" t="s">
        <v>197</v>
      </c>
      <c r="O1823" s="222"/>
      <c r="Q1823" s="208" t="str">
        <f t="shared" si="28"/>
        <v>MHAA (L)Construction Materials</v>
      </c>
      <c r="R1823" s="204" t="s">
        <v>987</v>
      </c>
      <c r="S1823" s="204" t="s">
        <v>345</v>
      </c>
      <c r="T1823" s="205">
        <v>2.8424</v>
      </c>
      <c r="U1823" s="205">
        <v>4.117</v>
      </c>
    </row>
    <row r="1824" spans="2:21" ht="12.75" customHeight="1" x14ac:dyDescent="0.3">
      <c r="B1824" s="222" t="s">
        <v>987</v>
      </c>
      <c r="C1824" s="222" t="s">
        <v>26</v>
      </c>
      <c r="D1824" s="222" t="s">
        <v>355</v>
      </c>
      <c r="E1824" s="223">
        <v>1</v>
      </c>
      <c r="F1824" s="223">
        <v>0</v>
      </c>
      <c r="G1824" s="224">
        <v>29.111111111111111</v>
      </c>
      <c r="H1824" s="222">
        <v>25</v>
      </c>
      <c r="I1824" s="222">
        <v>2</v>
      </c>
      <c r="J1824" s="222">
        <v>1646</v>
      </c>
      <c r="K1824" s="222" t="s">
        <v>108</v>
      </c>
      <c r="L1824" s="222">
        <v>2</v>
      </c>
      <c r="M1824" s="222" t="s">
        <v>197</v>
      </c>
      <c r="N1824" s="90" t="s">
        <v>197</v>
      </c>
      <c r="O1824" s="222"/>
      <c r="Q1824" s="208" t="str">
        <f t="shared" si="28"/>
        <v>MHAA (L)Domestic Automotive</v>
      </c>
      <c r="R1824" s="204" t="s">
        <v>987</v>
      </c>
      <c r="S1824" s="204" t="s">
        <v>355</v>
      </c>
      <c r="T1824" s="205">
        <v>2.7374999999999998</v>
      </c>
      <c r="U1824" s="205">
        <v>2.6421000000000001</v>
      </c>
    </row>
    <row r="1825" spans="2:21" ht="12.75" customHeight="1" x14ac:dyDescent="0.3">
      <c r="B1825" s="222" t="s">
        <v>987</v>
      </c>
      <c r="C1825" s="222" t="s">
        <v>26</v>
      </c>
      <c r="D1825" s="222" t="s">
        <v>356</v>
      </c>
      <c r="E1825" s="223">
        <v>1</v>
      </c>
      <c r="F1825" s="223">
        <v>1</v>
      </c>
      <c r="G1825" s="224">
        <v>31.937367303609339</v>
      </c>
      <c r="H1825" s="222">
        <v>27</v>
      </c>
      <c r="I1825" s="222">
        <v>2</v>
      </c>
      <c r="J1825" s="222">
        <v>1646</v>
      </c>
      <c r="K1825" s="222" t="s">
        <v>108</v>
      </c>
      <c r="L1825" s="222">
        <v>2</v>
      </c>
      <c r="M1825" s="222" t="s">
        <v>197</v>
      </c>
      <c r="N1825" s="90" t="s">
        <v>197</v>
      </c>
      <c r="O1825" s="222"/>
      <c r="Q1825" s="208" t="str">
        <f t="shared" si="28"/>
        <v>MHAA (L)Enterprise</v>
      </c>
      <c r="R1825" s="204" t="s">
        <v>987</v>
      </c>
      <c r="S1825" s="204" t="s">
        <v>356</v>
      </c>
      <c r="T1825" s="205">
        <v>2.6301000000000001</v>
      </c>
      <c r="U1825" s="205">
        <v>2.9247000000000001</v>
      </c>
    </row>
    <row r="1826" spans="2:21" ht="12.75" customHeight="1" x14ac:dyDescent="0.3">
      <c r="B1826" s="222" t="s">
        <v>987</v>
      </c>
      <c r="C1826" s="222" t="s">
        <v>26</v>
      </c>
      <c r="D1826" s="222" t="s">
        <v>348</v>
      </c>
      <c r="E1826" s="223">
        <v>1</v>
      </c>
      <c r="F1826" s="223">
        <v>1</v>
      </c>
      <c r="G1826" s="224">
        <v>47</v>
      </c>
      <c r="H1826" s="222">
        <v>18</v>
      </c>
      <c r="I1826" s="222">
        <v>2</v>
      </c>
      <c r="J1826" s="222">
        <v>1646</v>
      </c>
      <c r="K1826" s="222" t="s">
        <v>108</v>
      </c>
      <c r="L1826" s="222">
        <v>2</v>
      </c>
      <c r="M1826" s="222" t="s">
        <v>197</v>
      </c>
      <c r="N1826" s="90" t="s">
        <v>197</v>
      </c>
      <c r="O1826" s="222"/>
      <c r="Q1826" s="208" t="str">
        <f t="shared" si="28"/>
        <v>MHAA (L)Industrial Minerals</v>
      </c>
      <c r="R1826" s="204" t="s">
        <v>987</v>
      </c>
      <c r="S1826" s="204" t="s">
        <v>348</v>
      </c>
      <c r="T1826" s="205">
        <v>3.1406000000000001</v>
      </c>
      <c r="U1826" s="205">
        <v>4.9321000000000002</v>
      </c>
    </row>
    <row r="1827" spans="2:21" ht="12.75" customHeight="1" x14ac:dyDescent="0.3">
      <c r="B1827" s="222" t="s">
        <v>987</v>
      </c>
      <c r="C1827" s="222" t="s">
        <v>26</v>
      </c>
      <c r="D1827" s="222" t="s">
        <v>343</v>
      </c>
      <c r="E1827" s="223">
        <v>104</v>
      </c>
      <c r="F1827" s="223">
        <v>3.9520000000000004</v>
      </c>
      <c r="G1827" s="224">
        <v>34</v>
      </c>
      <c r="H1827" s="222">
        <v>25</v>
      </c>
      <c r="I1827" s="222">
        <v>2</v>
      </c>
      <c r="J1827" s="222">
        <v>1646</v>
      </c>
      <c r="K1827" s="222" t="s">
        <v>108</v>
      </c>
      <c r="L1827" s="222">
        <v>2</v>
      </c>
      <c r="M1827" s="222" t="s">
        <v>197</v>
      </c>
      <c r="N1827" s="90" t="s">
        <v>197</v>
      </c>
      <c r="O1827" s="222"/>
      <c r="Q1827" s="208" t="str">
        <f t="shared" si="28"/>
        <v>MHAA (L)Other</v>
      </c>
      <c r="R1827" s="204" t="s">
        <v>987</v>
      </c>
      <c r="S1827" s="204" t="s">
        <v>343</v>
      </c>
      <c r="T1827" s="205">
        <v>2.5190999999999999</v>
      </c>
      <c r="U1827" s="205">
        <v>3.0867</v>
      </c>
    </row>
    <row r="1828" spans="2:21" ht="12.75" customHeight="1" x14ac:dyDescent="0.3">
      <c r="B1828" s="222" t="s">
        <v>987</v>
      </c>
      <c r="C1828" s="222" t="s">
        <v>26</v>
      </c>
      <c r="D1828" s="222" t="s">
        <v>353</v>
      </c>
      <c r="E1828" s="223">
        <v>4</v>
      </c>
      <c r="F1828" s="223">
        <v>0.188</v>
      </c>
      <c r="G1828" s="224">
        <v>37.394285714285722</v>
      </c>
      <c r="H1828" s="222">
        <v>25</v>
      </c>
      <c r="I1828" s="222">
        <v>2</v>
      </c>
      <c r="J1828" s="222">
        <v>1646</v>
      </c>
      <c r="K1828" s="222" t="s">
        <v>108</v>
      </c>
      <c r="L1828" s="222">
        <v>2</v>
      </c>
      <c r="M1828" s="222" t="s">
        <v>197</v>
      </c>
      <c r="N1828" s="90" t="s">
        <v>197</v>
      </c>
      <c r="O1828" s="222"/>
      <c r="Q1828" s="208" t="str">
        <f t="shared" si="28"/>
        <v>MHAA (L)Steel</v>
      </c>
      <c r="R1828" s="204" t="s">
        <v>987</v>
      </c>
      <c r="S1828" s="204" t="s">
        <v>353</v>
      </c>
      <c r="T1828" s="205">
        <v>2.6701000000000001</v>
      </c>
      <c r="U1828" s="205">
        <v>3.5005999999999999</v>
      </c>
    </row>
    <row r="1829" spans="2:21" ht="12.75" customHeight="1" x14ac:dyDescent="0.3">
      <c r="B1829" s="222" t="s">
        <v>986</v>
      </c>
      <c r="C1829" s="222" t="s">
        <v>1177</v>
      </c>
      <c r="D1829" s="222" t="s">
        <v>347</v>
      </c>
      <c r="E1829" s="223">
        <v>1</v>
      </c>
      <c r="F1829" s="223">
        <v>1</v>
      </c>
      <c r="G1829" s="224">
        <v>14.999117387466901</v>
      </c>
      <c r="H1829" s="222">
        <v>24</v>
      </c>
      <c r="I1829" s="222">
        <v>2</v>
      </c>
      <c r="J1829" s="222">
        <v>1646</v>
      </c>
      <c r="K1829" s="222" t="s">
        <v>107</v>
      </c>
      <c r="L1829" s="222">
        <v>2</v>
      </c>
      <c r="M1829" s="222" t="s">
        <v>197</v>
      </c>
      <c r="N1829" s="90" t="s">
        <v>197</v>
      </c>
      <c r="O1829" s="222"/>
      <c r="Q1829" s="208" t="str">
        <f t="shared" si="28"/>
        <v>MHAA (T)Coal ESI</v>
      </c>
      <c r="R1829" s="204" t="s">
        <v>986</v>
      </c>
      <c r="S1829" s="204" t="s">
        <v>347</v>
      </c>
      <c r="T1829" s="205">
        <v>1.3003</v>
      </c>
      <c r="U1829" s="205">
        <v>1.4924999999999999</v>
      </c>
    </row>
    <row r="1830" spans="2:21" ht="12.75" customHeight="1" x14ac:dyDescent="0.3">
      <c r="B1830" s="222" t="s">
        <v>986</v>
      </c>
      <c r="C1830" s="222" t="s">
        <v>1177</v>
      </c>
      <c r="D1830" s="222" t="s">
        <v>345</v>
      </c>
      <c r="E1830" s="223">
        <v>1999</v>
      </c>
      <c r="F1830" s="223">
        <v>28.298000000000002</v>
      </c>
      <c r="G1830" s="224">
        <v>14.336861828605763</v>
      </c>
      <c r="H1830" s="222">
        <v>29</v>
      </c>
      <c r="I1830" s="222">
        <v>2</v>
      </c>
      <c r="J1830" s="222">
        <v>1646</v>
      </c>
      <c r="K1830" s="222" t="s">
        <v>107</v>
      </c>
      <c r="L1830" s="222">
        <v>2</v>
      </c>
      <c r="M1830" s="222" t="s">
        <v>197</v>
      </c>
      <c r="N1830" s="90" t="s">
        <v>197</v>
      </c>
      <c r="O1830" s="222"/>
      <c r="Q1830" s="208" t="str">
        <f t="shared" si="28"/>
        <v>MHAA (T)Construction Materials</v>
      </c>
      <c r="R1830" s="204" t="s">
        <v>986</v>
      </c>
      <c r="S1830" s="204" t="s">
        <v>345</v>
      </c>
      <c r="T1830" s="205">
        <v>1.3363</v>
      </c>
      <c r="U1830" s="205">
        <v>1.5946</v>
      </c>
    </row>
    <row r="1831" spans="2:21" ht="12.75" customHeight="1" x14ac:dyDescent="0.3">
      <c r="B1831" s="222" t="s">
        <v>986</v>
      </c>
      <c r="C1831" s="222" t="s">
        <v>1177</v>
      </c>
      <c r="D1831" s="222" t="s">
        <v>355</v>
      </c>
      <c r="E1831" s="223">
        <v>1</v>
      </c>
      <c r="F1831" s="223">
        <v>0</v>
      </c>
      <c r="G1831" s="224">
        <v>14.29944607363962</v>
      </c>
      <c r="H1831" s="222">
        <v>25</v>
      </c>
      <c r="I1831" s="222">
        <v>2</v>
      </c>
      <c r="J1831" s="222">
        <v>1646</v>
      </c>
      <c r="K1831" s="222" t="s">
        <v>107</v>
      </c>
      <c r="L1831" s="222">
        <v>2</v>
      </c>
      <c r="M1831" s="222" t="s">
        <v>197</v>
      </c>
      <c r="N1831" s="90" t="s">
        <v>197</v>
      </c>
      <c r="O1831" s="222"/>
      <c r="Q1831" s="208" t="str">
        <f t="shared" si="28"/>
        <v>MHAA (T)Domestic Automotive</v>
      </c>
      <c r="R1831" s="204" t="s">
        <v>986</v>
      </c>
      <c r="S1831" s="204" t="s">
        <v>355</v>
      </c>
      <c r="T1831" s="205">
        <v>1.3671</v>
      </c>
      <c r="U1831" s="205">
        <v>1.5065</v>
      </c>
    </row>
    <row r="1832" spans="2:21" ht="12.75" customHeight="1" x14ac:dyDescent="0.3">
      <c r="B1832" s="222" t="s">
        <v>986</v>
      </c>
      <c r="C1832" s="222" t="s">
        <v>1177</v>
      </c>
      <c r="D1832" s="222" t="s">
        <v>356</v>
      </c>
      <c r="E1832" s="223">
        <v>2112</v>
      </c>
      <c r="F1832" s="223">
        <v>31.438000000000002</v>
      </c>
      <c r="G1832" s="224">
        <v>14.468173431734318</v>
      </c>
      <c r="H1832" s="222">
        <v>27</v>
      </c>
      <c r="I1832" s="222">
        <v>2</v>
      </c>
      <c r="J1832" s="222">
        <v>1646</v>
      </c>
      <c r="K1832" s="222" t="s">
        <v>107</v>
      </c>
      <c r="L1832" s="222">
        <v>2</v>
      </c>
      <c r="M1832" s="222" t="s">
        <v>197</v>
      </c>
      <c r="N1832" s="90" t="s">
        <v>197</v>
      </c>
      <c r="O1832" s="222"/>
      <c r="Q1832" s="208" t="str">
        <f t="shared" si="28"/>
        <v>MHAA (T)Enterprise</v>
      </c>
      <c r="R1832" s="204" t="s">
        <v>986</v>
      </c>
      <c r="S1832" s="204" t="s">
        <v>356</v>
      </c>
      <c r="T1832" s="205">
        <v>1.4094</v>
      </c>
      <c r="U1832" s="205">
        <v>1.5515000000000001</v>
      </c>
    </row>
    <row r="1833" spans="2:21" ht="12.75" customHeight="1" x14ac:dyDescent="0.3">
      <c r="B1833" s="222" t="s">
        <v>986</v>
      </c>
      <c r="C1833" s="222" t="s">
        <v>1177</v>
      </c>
      <c r="D1833" s="222" t="s">
        <v>343</v>
      </c>
      <c r="E1833" s="223">
        <v>2066</v>
      </c>
      <c r="F1833" s="223">
        <v>29.769000000000002</v>
      </c>
      <c r="G1833" s="224">
        <v>14.391780596277385</v>
      </c>
      <c r="H1833" s="222">
        <v>25</v>
      </c>
      <c r="I1833" s="222">
        <v>2</v>
      </c>
      <c r="J1833" s="222">
        <v>1646</v>
      </c>
      <c r="K1833" s="222" t="s">
        <v>107</v>
      </c>
      <c r="L1833" s="222">
        <v>2</v>
      </c>
      <c r="M1833" s="222" t="s">
        <v>197</v>
      </c>
      <c r="N1833" s="90" t="s">
        <v>197</v>
      </c>
      <c r="O1833" s="222"/>
      <c r="Q1833" s="208" t="str">
        <f t="shared" si="28"/>
        <v>MHAA (T)Other</v>
      </c>
      <c r="R1833" s="204" t="s">
        <v>986</v>
      </c>
      <c r="S1833" s="204" t="s">
        <v>343</v>
      </c>
      <c r="T1833" s="205">
        <v>1.3069</v>
      </c>
      <c r="U1833" s="205">
        <v>1.5072000000000001</v>
      </c>
    </row>
    <row r="1834" spans="2:21" ht="12.75" customHeight="1" x14ac:dyDescent="0.3">
      <c r="B1834" s="222" t="s">
        <v>989</v>
      </c>
      <c r="C1834" s="222" t="s">
        <v>26</v>
      </c>
      <c r="D1834" s="222" t="s">
        <v>345</v>
      </c>
      <c r="E1834" s="223">
        <v>932718</v>
      </c>
      <c r="F1834" s="223">
        <v>69223.660999999993</v>
      </c>
      <c r="G1834" s="224">
        <v>86.696826236723425</v>
      </c>
      <c r="H1834" s="222">
        <v>29</v>
      </c>
      <c r="I1834" s="222">
        <v>4</v>
      </c>
      <c r="J1834" s="222">
        <v>1300</v>
      </c>
      <c r="K1834" s="222" t="s">
        <v>110</v>
      </c>
      <c r="L1834" s="222">
        <v>6</v>
      </c>
      <c r="M1834" s="222" t="s">
        <v>197</v>
      </c>
      <c r="N1834" s="90" t="s">
        <v>197</v>
      </c>
      <c r="O1834" s="222"/>
      <c r="Q1834" s="208" t="str">
        <f t="shared" si="28"/>
        <v>MJAA (L)Construction Materials</v>
      </c>
      <c r="R1834" s="204" t="s">
        <v>989</v>
      </c>
      <c r="S1834" s="204" t="s">
        <v>345</v>
      </c>
      <c r="T1834" s="205">
        <v>2.4398</v>
      </c>
      <c r="U1834" s="205">
        <v>3.7105000000000001</v>
      </c>
    </row>
    <row r="1835" spans="2:21" ht="12.75" customHeight="1" x14ac:dyDescent="0.3">
      <c r="B1835" s="222" t="s">
        <v>988</v>
      </c>
      <c r="C1835" s="222" t="s">
        <v>1177</v>
      </c>
      <c r="D1835" s="222" t="s">
        <v>345</v>
      </c>
      <c r="E1835" s="223">
        <v>1047875</v>
      </c>
      <c r="F1835" s="223">
        <v>24101.077000000001</v>
      </c>
      <c r="G1835" s="224">
        <v>23</v>
      </c>
      <c r="H1835" s="222">
        <v>29</v>
      </c>
      <c r="I1835" s="222">
        <v>4</v>
      </c>
      <c r="J1835" s="222">
        <v>1300</v>
      </c>
      <c r="K1835" s="222" t="s">
        <v>109</v>
      </c>
      <c r="L1835" s="222">
        <v>6</v>
      </c>
      <c r="M1835" s="222" t="s">
        <v>197</v>
      </c>
      <c r="N1835" s="90" t="s">
        <v>197</v>
      </c>
      <c r="O1835" s="222"/>
      <c r="Q1835" s="208" t="str">
        <f t="shared" si="28"/>
        <v>MJAA (T)Construction Materials</v>
      </c>
      <c r="R1835" s="204" t="s">
        <v>988</v>
      </c>
      <c r="S1835" s="204" t="s">
        <v>345</v>
      </c>
      <c r="T1835" s="205">
        <v>1.0091000000000001</v>
      </c>
      <c r="U1835" s="205">
        <v>1.0784</v>
      </c>
    </row>
    <row r="1836" spans="2:21" ht="12.75" customHeight="1" x14ac:dyDescent="0.3">
      <c r="B1836" s="222" t="s">
        <v>991</v>
      </c>
      <c r="C1836" s="222" t="s">
        <v>26</v>
      </c>
      <c r="D1836" s="222" t="s">
        <v>347</v>
      </c>
      <c r="E1836" s="223">
        <v>1</v>
      </c>
      <c r="F1836" s="223">
        <v>1</v>
      </c>
      <c r="G1836" s="224">
        <v>86.53433945756781</v>
      </c>
      <c r="H1836" s="222">
        <v>24</v>
      </c>
      <c r="I1836" s="222">
        <v>4</v>
      </c>
      <c r="J1836" s="222">
        <v>1535</v>
      </c>
      <c r="K1836" s="222" t="s">
        <v>105</v>
      </c>
      <c r="L1836" s="222">
        <v>5</v>
      </c>
      <c r="M1836" s="222" t="s">
        <v>197</v>
      </c>
      <c r="N1836" s="90" t="s">
        <v>197</v>
      </c>
      <c r="O1836" s="222"/>
      <c r="Q1836" s="208" t="str">
        <f t="shared" si="28"/>
        <v>MLAA (L)Coal ESI</v>
      </c>
      <c r="R1836" s="204" t="s">
        <v>991</v>
      </c>
      <c r="S1836" s="204" t="s">
        <v>347</v>
      </c>
      <c r="T1836" s="205">
        <v>2.9649000000000001</v>
      </c>
      <c r="U1836" s="205">
        <v>4.7043999999999997</v>
      </c>
    </row>
    <row r="1837" spans="2:21" ht="12.75" customHeight="1" x14ac:dyDescent="0.3">
      <c r="B1837" s="222" t="s">
        <v>991</v>
      </c>
      <c r="C1837" s="222" t="s">
        <v>26</v>
      </c>
      <c r="D1837" s="222" t="s">
        <v>345</v>
      </c>
      <c r="E1837" s="223">
        <v>2168</v>
      </c>
      <c r="F1837" s="223">
        <v>117.971</v>
      </c>
      <c r="G1837" s="224">
        <v>83.704619561995329</v>
      </c>
      <c r="H1837" s="222">
        <v>29</v>
      </c>
      <c r="I1837" s="222">
        <v>4</v>
      </c>
      <c r="J1837" s="222">
        <v>1535</v>
      </c>
      <c r="K1837" s="222" t="s">
        <v>105</v>
      </c>
      <c r="L1837" s="222">
        <v>5</v>
      </c>
      <c r="M1837" s="222" t="s">
        <v>197</v>
      </c>
      <c r="N1837" s="90" t="s">
        <v>197</v>
      </c>
      <c r="O1837" s="222"/>
      <c r="Q1837" s="208" t="str">
        <f t="shared" si="28"/>
        <v>MLAA (L)Construction Materials</v>
      </c>
      <c r="R1837" s="204" t="s">
        <v>991</v>
      </c>
      <c r="S1837" s="204" t="s">
        <v>345</v>
      </c>
      <c r="T1837" s="205">
        <v>3.0491000000000001</v>
      </c>
      <c r="U1837" s="205">
        <v>4.6645000000000003</v>
      </c>
    </row>
    <row r="1838" spans="2:21" ht="12.75" customHeight="1" x14ac:dyDescent="0.3">
      <c r="B1838" s="222" t="s">
        <v>991</v>
      </c>
      <c r="C1838" s="222" t="s">
        <v>26</v>
      </c>
      <c r="D1838" s="222" t="s">
        <v>343</v>
      </c>
      <c r="E1838" s="223">
        <v>246</v>
      </c>
      <c r="F1838" s="223">
        <v>18.819000000000003</v>
      </c>
      <c r="G1838" s="224">
        <v>90</v>
      </c>
      <c r="H1838" s="222">
        <v>25</v>
      </c>
      <c r="I1838" s="222">
        <v>4</v>
      </c>
      <c r="J1838" s="222">
        <v>1535</v>
      </c>
      <c r="K1838" s="222" t="s">
        <v>105</v>
      </c>
      <c r="L1838" s="222">
        <v>5</v>
      </c>
      <c r="M1838" s="222" t="s">
        <v>197</v>
      </c>
      <c r="N1838" s="90" t="s">
        <v>197</v>
      </c>
      <c r="O1838" s="222"/>
      <c r="Q1838" s="208" t="str">
        <f t="shared" si="28"/>
        <v>MLAA (L)Other</v>
      </c>
      <c r="R1838" s="204" t="s">
        <v>991</v>
      </c>
      <c r="S1838" s="204" t="s">
        <v>343</v>
      </c>
      <c r="T1838" s="205">
        <v>3.1875</v>
      </c>
      <c r="U1838" s="205">
        <v>5.0129000000000001</v>
      </c>
    </row>
    <row r="1839" spans="2:21" ht="12.75" customHeight="1" x14ac:dyDescent="0.3">
      <c r="B1839" s="222" t="s">
        <v>991</v>
      </c>
      <c r="C1839" s="222" t="s">
        <v>26</v>
      </c>
      <c r="D1839" s="222" t="s">
        <v>353</v>
      </c>
      <c r="E1839" s="223">
        <v>1</v>
      </c>
      <c r="F1839" s="223">
        <v>0</v>
      </c>
      <c r="G1839" s="224">
        <v>90</v>
      </c>
      <c r="H1839" s="222">
        <v>25</v>
      </c>
      <c r="I1839" s="222">
        <v>4</v>
      </c>
      <c r="J1839" s="222">
        <v>1535</v>
      </c>
      <c r="K1839" s="222" t="s">
        <v>105</v>
      </c>
      <c r="L1839" s="222">
        <v>5</v>
      </c>
      <c r="M1839" s="222" t="s">
        <v>197</v>
      </c>
      <c r="N1839" s="90" t="s">
        <v>197</v>
      </c>
      <c r="O1839" s="222"/>
      <c r="Q1839" s="208" t="str">
        <f t="shared" si="28"/>
        <v>MLAA (L)Steel</v>
      </c>
      <c r="R1839" s="204" t="s">
        <v>991</v>
      </c>
      <c r="S1839" s="204" t="s">
        <v>353</v>
      </c>
      <c r="T1839" s="205">
        <v>3.1457999999999999</v>
      </c>
      <c r="U1839" s="205">
        <v>5.0129000000000001</v>
      </c>
    </row>
    <row r="1840" spans="2:21" ht="12.75" customHeight="1" x14ac:dyDescent="0.3">
      <c r="B1840" s="222" t="s">
        <v>990</v>
      </c>
      <c r="C1840" s="222" t="s">
        <v>1177</v>
      </c>
      <c r="D1840" s="222" t="s">
        <v>347</v>
      </c>
      <c r="E1840" s="223">
        <v>1</v>
      </c>
      <c r="F1840" s="223">
        <v>0</v>
      </c>
      <c r="G1840" s="224">
        <v>24.678065531549574</v>
      </c>
      <c r="H1840" s="222">
        <v>24</v>
      </c>
      <c r="I1840" s="222">
        <v>4</v>
      </c>
      <c r="J1840" s="222">
        <v>1535</v>
      </c>
      <c r="K1840" s="222" t="s">
        <v>106</v>
      </c>
      <c r="L1840" s="222">
        <v>5</v>
      </c>
      <c r="M1840" s="222" t="s">
        <v>197</v>
      </c>
      <c r="N1840" s="90" t="s">
        <v>197</v>
      </c>
      <c r="O1840" s="222"/>
      <c r="Q1840" s="208" t="str">
        <f t="shared" si="28"/>
        <v>MLAA (T)Coal ESI</v>
      </c>
      <c r="R1840" s="204" t="s">
        <v>990</v>
      </c>
      <c r="S1840" s="204" t="s">
        <v>347</v>
      </c>
      <c r="T1840" s="205">
        <v>1.2239</v>
      </c>
      <c r="U1840" s="205">
        <v>1.3512</v>
      </c>
    </row>
    <row r="1841" spans="2:21" ht="12.75" customHeight="1" x14ac:dyDescent="0.3">
      <c r="B1841" s="222" t="s">
        <v>990</v>
      </c>
      <c r="C1841" s="222" t="s">
        <v>1177</v>
      </c>
      <c r="D1841" s="222" t="s">
        <v>345</v>
      </c>
      <c r="E1841" s="223">
        <v>4708</v>
      </c>
      <c r="F1841" s="223">
        <v>108.28400000000001</v>
      </c>
      <c r="G1841" s="224">
        <v>24.700108765710603</v>
      </c>
      <c r="H1841" s="222">
        <v>29</v>
      </c>
      <c r="I1841" s="222">
        <v>4</v>
      </c>
      <c r="J1841" s="222">
        <v>1535</v>
      </c>
      <c r="K1841" s="222" t="s">
        <v>106</v>
      </c>
      <c r="L1841" s="222">
        <v>5</v>
      </c>
      <c r="M1841" s="222" t="s">
        <v>197</v>
      </c>
      <c r="N1841" s="90" t="s">
        <v>197</v>
      </c>
      <c r="O1841" s="222"/>
      <c r="Q1841" s="208" t="str">
        <f t="shared" si="28"/>
        <v>MLAA (T)Construction Materials</v>
      </c>
      <c r="R1841" s="204" t="s">
        <v>990</v>
      </c>
      <c r="S1841" s="204" t="s">
        <v>345</v>
      </c>
      <c r="T1841" s="205">
        <v>1.2601</v>
      </c>
      <c r="U1841" s="205">
        <v>1.4496</v>
      </c>
    </row>
    <row r="1842" spans="2:21" ht="12.75" customHeight="1" x14ac:dyDescent="0.3">
      <c r="B1842" s="222" t="s">
        <v>990</v>
      </c>
      <c r="C1842" s="222" t="s">
        <v>1177</v>
      </c>
      <c r="D1842" s="222" t="s">
        <v>343</v>
      </c>
      <c r="E1842" s="223">
        <v>2720</v>
      </c>
      <c r="F1842" s="223">
        <v>62.56</v>
      </c>
      <c r="G1842" s="224">
        <v>24.281830601092896</v>
      </c>
      <c r="H1842" s="222">
        <v>25</v>
      </c>
      <c r="I1842" s="222">
        <v>4</v>
      </c>
      <c r="J1842" s="222">
        <v>1535</v>
      </c>
      <c r="K1842" s="222" t="s">
        <v>106</v>
      </c>
      <c r="L1842" s="222">
        <v>5</v>
      </c>
      <c r="M1842" s="222" t="s">
        <v>197</v>
      </c>
      <c r="N1842" s="90" t="s">
        <v>197</v>
      </c>
      <c r="O1842" s="222"/>
      <c r="Q1842" s="208" t="str">
        <f t="shared" si="28"/>
        <v>MLAA (T)Other</v>
      </c>
      <c r="R1842" s="204" t="s">
        <v>990</v>
      </c>
      <c r="S1842" s="204" t="s">
        <v>343</v>
      </c>
      <c r="T1842" s="205">
        <v>1.2456</v>
      </c>
      <c r="U1842" s="205">
        <v>1.3732</v>
      </c>
    </row>
    <row r="1843" spans="2:21" ht="12.75" customHeight="1" x14ac:dyDescent="0.3">
      <c r="B1843" s="222" t="s">
        <v>990</v>
      </c>
      <c r="C1843" s="222" t="s">
        <v>1177</v>
      </c>
      <c r="D1843" s="222" t="s">
        <v>353</v>
      </c>
      <c r="E1843" s="223">
        <v>1</v>
      </c>
      <c r="F1843" s="223">
        <v>1</v>
      </c>
      <c r="G1843" s="224">
        <v>23</v>
      </c>
      <c r="H1843" s="222">
        <v>25</v>
      </c>
      <c r="I1843" s="222">
        <v>4</v>
      </c>
      <c r="J1843" s="222">
        <v>1535</v>
      </c>
      <c r="K1843" s="222" t="s">
        <v>106</v>
      </c>
      <c r="L1843" s="222">
        <v>5</v>
      </c>
      <c r="M1843" s="222" t="s">
        <v>197</v>
      </c>
      <c r="N1843" s="90" t="s">
        <v>197</v>
      </c>
      <c r="O1843" s="222"/>
      <c r="Q1843" s="208" t="str">
        <f t="shared" si="28"/>
        <v>MLAA (T)Steel</v>
      </c>
      <c r="R1843" s="204" t="s">
        <v>990</v>
      </c>
      <c r="S1843" s="204" t="s">
        <v>353</v>
      </c>
      <c r="T1843" s="205">
        <v>1.2353000000000001</v>
      </c>
      <c r="U1843" s="205">
        <v>1.3832</v>
      </c>
    </row>
    <row r="1844" spans="2:21" ht="12.75" customHeight="1" x14ac:dyDescent="0.3">
      <c r="B1844" s="222" t="s">
        <v>993</v>
      </c>
      <c r="C1844" s="222" t="s">
        <v>26</v>
      </c>
      <c r="D1844" s="222" t="s">
        <v>345</v>
      </c>
      <c r="E1844" s="223">
        <v>1</v>
      </c>
      <c r="F1844" s="223">
        <v>0</v>
      </c>
      <c r="G1844" s="224">
        <v>68.57386363636364</v>
      </c>
      <c r="H1844" s="222">
        <v>29</v>
      </c>
      <c r="I1844" s="222">
        <v>4</v>
      </c>
      <c r="J1844" s="222">
        <v>1535</v>
      </c>
      <c r="K1844" s="222" t="s">
        <v>105</v>
      </c>
      <c r="L1844" s="222">
        <v>5</v>
      </c>
      <c r="M1844" s="222" t="s">
        <v>197</v>
      </c>
      <c r="N1844" s="90" t="s">
        <v>197</v>
      </c>
      <c r="O1844" s="222"/>
      <c r="Q1844" s="208" t="str">
        <f t="shared" si="28"/>
        <v>MLAB (L)Construction Materials</v>
      </c>
      <c r="R1844" s="204" t="s">
        <v>993</v>
      </c>
      <c r="S1844" s="204" t="s">
        <v>345</v>
      </c>
      <c r="T1844" s="205">
        <v>2.4314</v>
      </c>
      <c r="U1844" s="205">
        <v>3.8643999999999998</v>
      </c>
    </row>
    <row r="1845" spans="2:21" ht="12.75" customHeight="1" x14ac:dyDescent="0.3">
      <c r="B1845" s="222" t="s">
        <v>993</v>
      </c>
      <c r="C1845" s="222" t="s">
        <v>26</v>
      </c>
      <c r="D1845" s="222" t="s">
        <v>356</v>
      </c>
      <c r="E1845" s="223">
        <v>1</v>
      </c>
      <c r="F1845" s="223">
        <v>1</v>
      </c>
      <c r="G1845" s="224">
        <v>76.168067226890756</v>
      </c>
      <c r="H1845" s="222">
        <v>27</v>
      </c>
      <c r="I1845" s="222">
        <v>4</v>
      </c>
      <c r="J1845" s="222">
        <v>1535</v>
      </c>
      <c r="K1845" s="222" t="s">
        <v>105</v>
      </c>
      <c r="L1845" s="222">
        <v>5</v>
      </c>
      <c r="M1845" s="222" t="s">
        <v>197</v>
      </c>
      <c r="N1845" s="90" t="s">
        <v>197</v>
      </c>
      <c r="O1845" s="222"/>
      <c r="Q1845" s="208" t="str">
        <f t="shared" si="28"/>
        <v>MLAB (L)Enterprise</v>
      </c>
      <c r="R1845" s="204" t="s">
        <v>993</v>
      </c>
      <c r="S1845" s="204" t="s">
        <v>356</v>
      </c>
      <c r="T1845" s="205">
        <v>2.6576</v>
      </c>
      <c r="U1845" s="205">
        <v>4.1459999999999999</v>
      </c>
    </row>
    <row r="1846" spans="2:21" ht="12.75" customHeight="1" x14ac:dyDescent="0.3">
      <c r="B1846" s="222" t="s">
        <v>992</v>
      </c>
      <c r="C1846" s="222" t="s">
        <v>1177</v>
      </c>
      <c r="D1846" s="222" t="s">
        <v>345</v>
      </c>
      <c r="E1846" s="223">
        <v>3</v>
      </c>
      <c r="F1846" s="223">
        <v>7.2000000000000008E-2</v>
      </c>
      <c r="G1846" s="224">
        <v>24</v>
      </c>
      <c r="H1846" s="222">
        <v>29</v>
      </c>
      <c r="I1846" s="222">
        <v>4</v>
      </c>
      <c r="J1846" s="222">
        <v>1535</v>
      </c>
      <c r="K1846" s="222" t="s">
        <v>106</v>
      </c>
      <c r="L1846" s="222">
        <v>5</v>
      </c>
      <c r="M1846" s="222" t="s">
        <v>197</v>
      </c>
      <c r="N1846" s="90" t="s">
        <v>197</v>
      </c>
      <c r="O1846" s="222"/>
      <c r="Q1846" s="208" t="str">
        <f t="shared" si="28"/>
        <v>MLAB (T)Construction Materials</v>
      </c>
      <c r="R1846" s="204" t="s">
        <v>992</v>
      </c>
      <c r="S1846" s="204" t="s">
        <v>345</v>
      </c>
      <c r="T1846" s="205">
        <v>1.153</v>
      </c>
      <c r="U1846" s="205">
        <v>1.4559</v>
      </c>
    </row>
    <row r="1847" spans="2:21" ht="12.75" customHeight="1" x14ac:dyDescent="0.3">
      <c r="B1847" s="225" t="s">
        <v>1029</v>
      </c>
      <c r="C1847" s="225" t="s">
        <v>26</v>
      </c>
      <c r="D1847" s="225" t="s">
        <v>345</v>
      </c>
      <c r="E1847" s="227">
        <v>1339519</v>
      </c>
      <c r="F1847" s="227">
        <v>134037.07699999999</v>
      </c>
      <c r="G1847" s="226">
        <v>100.44</v>
      </c>
      <c r="H1847" s="225">
        <v>29</v>
      </c>
      <c r="I1847" s="225">
        <v>4</v>
      </c>
      <c r="J1847" s="225">
        <v>1330</v>
      </c>
      <c r="K1847" s="225" t="s">
        <v>407</v>
      </c>
      <c r="L1847" s="225">
        <v>6</v>
      </c>
      <c r="M1847" s="225" t="s">
        <v>197</v>
      </c>
      <c r="N1847" s="234" t="s">
        <v>197</v>
      </c>
      <c r="O1847" s="236" t="s">
        <v>472</v>
      </c>
      <c r="Q1847" s="208" t="str">
        <f t="shared" si="28"/>
        <v>MMAA (L)Construction Materials</v>
      </c>
      <c r="R1847" s="204" t="s">
        <v>1029</v>
      </c>
      <c r="S1847" s="204" t="s">
        <v>345</v>
      </c>
      <c r="T1847" s="205">
        <v>2.9954999999999998</v>
      </c>
      <c r="U1847" s="205">
        <v>5.1703999999999999</v>
      </c>
    </row>
    <row r="1848" spans="2:21" ht="12.75" customHeight="1" x14ac:dyDescent="0.3">
      <c r="B1848" s="225" t="s">
        <v>1030</v>
      </c>
      <c r="C1848" s="225" t="s">
        <v>1177</v>
      </c>
      <c r="D1848" s="225" t="s">
        <v>345</v>
      </c>
      <c r="E1848" s="227">
        <v>1139426</v>
      </c>
      <c r="F1848" s="227">
        <v>27346.224000000002</v>
      </c>
      <c r="G1848" s="226">
        <v>24</v>
      </c>
      <c r="H1848" s="225">
        <v>29</v>
      </c>
      <c r="I1848" s="225">
        <v>4</v>
      </c>
      <c r="J1848" s="225">
        <v>1330</v>
      </c>
      <c r="K1848" s="225" t="s">
        <v>406</v>
      </c>
      <c r="L1848" s="225">
        <v>6</v>
      </c>
      <c r="M1848" s="225" t="s">
        <v>197</v>
      </c>
      <c r="N1848" s="234" t="s">
        <v>197</v>
      </c>
      <c r="O1848" s="236" t="s">
        <v>472</v>
      </c>
      <c r="Q1848" s="208" t="str">
        <f t="shared" si="28"/>
        <v>MMAA (T)Construction Materials</v>
      </c>
      <c r="R1848" s="204" t="s">
        <v>1030</v>
      </c>
      <c r="S1848" s="204" t="s">
        <v>345</v>
      </c>
      <c r="T1848" s="205">
        <v>1.026</v>
      </c>
      <c r="U1848" s="205">
        <v>1.0873999999999999</v>
      </c>
    </row>
    <row r="1849" spans="2:21" ht="12.75" customHeight="1" x14ac:dyDescent="0.3">
      <c r="B1849" s="222" t="s">
        <v>995</v>
      </c>
      <c r="C1849" s="222" t="s">
        <v>26</v>
      </c>
      <c r="D1849" s="222" t="s">
        <v>345</v>
      </c>
      <c r="E1849" s="223">
        <v>1</v>
      </c>
      <c r="F1849" s="223">
        <v>1</v>
      </c>
      <c r="G1849" s="224">
        <v>93.264591439688715</v>
      </c>
      <c r="H1849" s="222">
        <v>29</v>
      </c>
      <c r="I1849" s="222">
        <v>4</v>
      </c>
      <c r="J1849" s="222">
        <v>2062</v>
      </c>
      <c r="K1849" s="222" t="s">
        <v>105</v>
      </c>
      <c r="L1849" s="222">
        <v>4</v>
      </c>
      <c r="M1849" s="222" t="s">
        <v>197</v>
      </c>
      <c r="N1849" s="90" t="s">
        <v>197</v>
      </c>
      <c r="O1849" s="222"/>
      <c r="Q1849" s="208" t="str">
        <f t="shared" si="28"/>
        <v>MOAA (L)Construction Materials</v>
      </c>
      <c r="R1849" s="204" t="s">
        <v>995</v>
      </c>
      <c r="S1849" s="204" t="s">
        <v>345</v>
      </c>
      <c r="T1849" s="205">
        <v>3.5928</v>
      </c>
      <c r="U1849" s="205">
        <v>5.6529999999999996</v>
      </c>
    </row>
    <row r="1850" spans="2:21" ht="12.75" customHeight="1" x14ac:dyDescent="0.3">
      <c r="B1850" s="222" t="s">
        <v>994</v>
      </c>
      <c r="C1850" s="222" t="s">
        <v>1177</v>
      </c>
      <c r="D1850" s="222" t="s">
        <v>345</v>
      </c>
      <c r="E1850" s="223">
        <v>1</v>
      </c>
      <c r="F1850" s="223">
        <v>1</v>
      </c>
      <c r="G1850" s="224">
        <v>28</v>
      </c>
      <c r="H1850" s="222">
        <v>29</v>
      </c>
      <c r="I1850" s="222">
        <v>4</v>
      </c>
      <c r="J1850" s="222">
        <v>2062</v>
      </c>
      <c r="K1850" s="222" t="s">
        <v>106</v>
      </c>
      <c r="L1850" s="222">
        <v>4</v>
      </c>
      <c r="M1850" s="222" t="s">
        <v>197</v>
      </c>
      <c r="N1850" s="90" t="s">
        <v>197</v>
      </c>
      <c r="O1850" s="222"/>
      <c r="Q1850" s="208" t="str">
        <f t="shared" si="28"/>
        <v>MOAA (T)Construction Materials</v>
      </c>
      <c r="R1850" s="204" t="s">
        <v>994</v>
      </c>
      <c r="S1850" s="204" t="s">
        <v>345</v>
      </c>
      <c r="T1850" s="205">
        <v>1.3528</v>
      </c>
      <c r="U1850" s="205">
        <v>1.5723</v>
      </c>
    </row>
    <row r="1851" spans="2:21" ht="12.75" customHeight="1" x14ac:dyDescent="0.3">
      <c r="B1851" s="222" t="s">
        <v>994</v>
      </c>
      <c r="C1851" s="222" t="s">
        <v>1177</v>
      </c>
      <c r="D1851" s="222" t="s">
        <v>356</v>
      </c>
      <c r="E1851" s="223">
        <v>1</v>
      </c>
      <c r="F1851" s="223">
        <v>1</v>
      </c>
      <c r="G1851" s="224">
        <v>28</v>
      </c>
      <c r="H1851" s="222">
        <v>27</v>
      </c>
      <c r="I1851" s="222">
        <v>4</v>
      </c>
      <c r="J1851" s="222">
        <v>2062</v>
      </c>
      <c r="K1851" s="222" t="s">
        <v>106</v>
      </c>
      <c r="L1851" s="222">
        <v>4</v>
      </c>
      <c r="M1851" s="222" t="s">
        <v>197</v>
      </c>
      <c r="N1851" s="90" t="s">
        <v>197</v>
      </c>
      <c r="O1851" s="222"/>
      <c r="Q1851" s="208" t="str">
        <f t="shared" si="28"/>
        <v>MOAA (T)Enterprise</v>
      </c>
      <c r="R1851" s="204" t="s">
        <v>994</v>
      </c>
      <c r="S1851" s="204" t="s">
        <v>356</v>
      </c>
      <c r="T1851" s="205">
        <v>1.4157</v>
      </c>
      <c r="U1851" s="205">
        <v>1.5155000000000001</v>
      </c>
    </row>
    <row r="1852" spans="2:21" ht="12.75" customHeight="1" x14ac:dyDescent="0.3">
      <c r="B1852" s="222" t="s">
        <v>994</v>
      </c>
      <c r="C1852" s="222" t="s">
        <v>1177</v>
      </c>
      <c r="D1852" s="222" t="s">
        <v>343</v>
      </c>
      <c r="E1852" s="223">
        <v>1</v>
      </c>
      <c r="F1852" s="223">
        <v>0</v>
      </c>
      <c r="G1852" s="224">
        <v>28</v>
      </c>
      <c r="H1852" s="222">
        <v>25</v>
      </c>
      <c r="I1852" s="222">
        <v>4</v>
      </c>
      <c r="J1852" s="222">
        <v>2062</v>
      </c>
      <c r="K1852" s="222" t="s">
        <v>106</v>
      </c>
      <c r="L1852" s="222">
        <v>4</v>
      </c>
      <c r="M1852" s="222" t="s">
        <v>197</v>
      </c>
      <c r="N1852" s="90" t="s">
        <v>197</v>
      </c>
      <c r="O1852" s="222"/>
      <c r="Q1852" s="208" t="str">
        <f t="shared" si="28"/>
        <v>MOAA (T)Other</v>
      </c>
      <c r="R1852" s="204" t="s">
        <v>994</v>
      </c>
      <c r="S1852" s="204" t="s">
        <v>343</v>
      </c>
      <c r="T1852" s="205">
        <v>1.3145</v>
      </c>
      <c r="U1852" s="205">
        <v>1.4589000000000001</v>
      </c>
    </row>
    <row r="1853" spans="2:21" ht="12.75" customHeight="1" x14ac:dyDescent="0.3">
      <c r="B1853" s="222" t="s">
        <v>997</v>
      </c>
      <c r="C1853" s="222" t="s">
        <v>26</v>
      </c>
      <c r="D1853" s="222" t="s">
        <v>345</v>
      </c>
      <c r="E1853" s="223">
        <v>1</v>
      </c>
      <c r="F1853" s="223">
        <v>1</v>
      </c>
      <c r="G1853" s="224">
        <v>83.964305177111711</v>
      </c>
      <c r="H1853" s="222">
        <v>29</v>
      </c>
      <c r="I1853" s="222">
        <v>4</v>
      </c>
      <c r="J1853" s="222">
        <v>1535</v>
      </c>
      <c r="K1853" s="222" t="s">
        <v>105</v>
      </c>
      <c r="L1853" s="222">
        <v>4</v>
      </c>
      <c r="M1853" s="222" t="s">
        <v>197</v>
      </c>
      <c r="N1853" s="90" t="s">
        <v>197</v>
      </c>
      <c r="O1853" s="222"/>
      <c r="Q1853" s="208" t="str">
        <f t="shared" si="28"/>
        <v>MRAA (L)Construction Materials</v>
      </c>
      <c r="R1853" s="204" t="s">
        <v>997</v>
      </c>
      <c r="S1853" s="204" t="s">
        <v>345</v>
      </c>
      <c r="T1853" s="205">
        <v>3.0968</v>
      </c>
      <c r="U1853" s="205">
        <v>4.8063000000000002</v>
      </c>
    </row>
    <row r="1854" spans="2:21" ht="12.75" customHeight="1" x14ac:dyDescent="0.3">
      <c r="B1854" s="222" t="s">
        <v>997</v>
      </c>
      <c r="C1854" s="222" t="s">
        <v>26</v>
      </c>
      <c r="D1854" s="222" t="s">
        <v>353</v>
      </c>
      <c r="E1854" s="223">
        <v>1</v>
      </c>
      <c r="F1854" s="223">
        <v>1</v>
      </c>
      <c r="G1854" s="224">
        <v>90</v>
      </c>
      <c r="H1854" s="222">
        <v>25</v>
      </c>
      <c r="I1854" s="222">
        <v>4</v>
      </c>
      <c r="J1854" s="222">
        <v>1535</v>
      </c>
      <c r="K1854" s="222" t="s">
        <v>105</v>
      </c>
      <c r="L1854" s="222">
        <v>4</v>
      </c>
      <c r="M1854" s="222" t="s">
        <v>197</v>
      </c>
      <c r="N1854" s="90" t="s">
        <v>197</v>
      </c>
      <c r="O1854" s="222"/>
      <c r="Q1854" s="208" t="str">
        <f t="shared" si="28"/>
        <v>MRAA (L)Steel</v>
      </c>
      <c r="R1854" s="204" t="s">
        <v>997</v>
      </c>
      <c r="S1854" s="204" t="s">
        <v>353</v>
      </c>
      <c r="T1854" s="205">
        <v>3.2172999999999998</v>
      </c>
      <c r="U1854" s="205">
        <v>5.1543000000000001</v>
      </c>
    </row>
    <row r="1855" spans="2:21" ht="12.75" customHeight="1" x14ac:dyDescent="0.3">
      <c r="B1855" s="222" t="s">
        <v>996</v>
      </c>
      <c r="C1855" s="222" t="s">
        <v>1177</v>
      </c>
      <c r="D1855" s="222" t="s">
        <v>345</v>
      </c>
      <c r="E1855" s="223">
        <v>1</v>
      </c>
      <c r="F1855" s="223">
        <v>1</v>
      </c>
      <c r="G1855" s="224">
        <v>33</v>
      </c>
      <c r="H1855" s="222">
        <v>29</v>
      </c>
      <c r="I1855" s="222">
        <v>4</v>
      </c>
      <c r="J1855" s="222">
        <v>1535</v>
      </c>
      <c r="K1855" s="222" t="s">
        <v>106</v>
      </c>
      <c r="L1855" s="222">
        <v>4</v>
      </c>
      <c r="M1855" s="222" t="s">
        <v>197</v>
      </c>
      <c r="N1855" s="90" t="s">
        <v>197</v>
      </c>
      <c r="O1855" s="222"/>
      <c r="Q1855" s="208" t="str">
        <f t="shared" si="28"/>
        <v>MRAA (T)Construction Materials</v>
      </c>
      <c r="R1855" s="204" t="s">
        <v>996</v>
      </c>
      <c r="S1855" s="204" t="s">
        <v>345</v>
      </c>
      <c r="T1855" s="205">
        <v>1.3072999999999999</v>
      </c>
      <c r="U1855" s="205">
        <v>1.4951000000000001</v>
      </c>
    </row>
    <row r="1856" spans="2:21" ht="12.75" customHeight="1" x14ac:dyDescent="0.3">
      <c r="B1856" s="222" t="s">
        <v>996</v>
      </c>
      <c r="C1856" s="222" t="s">
        <v>1177</v>
      </c>
      <c r="D1856" s="222" t="s">
        <v>353</v>
      </c>
      <c r="E1856" s="223">
        <v>1</v>
      </c>
      <c r="F1856" s="223">
        <v>1</v>
      </c>
      <c r="G1856" s="224">
        <v>33</v>
      </c>
      <c r="H1856" s="222">
        <v>25</v>
      </c>
      <c r="I1856" s="222">
        <v>4</v>
      </c>
      <c r="J1856" s="222">
        <v>1535</v>
      </c>
      <c r="K1856" s="222" t="s">
        <v>106</v>
      </c>
      <c r="L1856" s="222">
        <v>4</v>
      </c>
      <c r="M1856" s="222" t="s">
        <v>197</v>
      </c>
      <c r="N1856" s="90" t="s">
        <v>197</v>
      </c>
      <c r="O1856" s="222"/>
      <c r="Q1856" s="208" t="str">
        <f t="shared" si="28"/>
        <v>MRAA (T)Steel</v>
      </c>
      <c r="R1856" s="204" t="s">
        <v>996</v>
      </c>
      <c r="S1856" s="204" t="s">
        <v>353</v>
      </c>
      <c r="T1856" s="205">
        <v>1.2853000000000001</v>
      </c>
      <c r="U1856" s="205">
        <v>1.4292</v>
      </c>
    </row>
    <row r="1857" spans="2:21" ht="12.75" customHeight="1" x14ac:dyDescent="0.3">
      <c r="B1857" s="222" t="s">
        <v>999</v>
      </c>
      <c r="C1857" s="222" t="s">
        <v>26</v>
      </c>
      <c r="D1857" s="222" t="s">
        <v>345</v>
      </c>
      <c r="E1857" s="223">
        <v>1</v>
      </c>
      <c r="F1857" s="223">
        <v>1</v>
      </c>
      <c r="G1857" s="224">
        <v>84.772582050537324</v>
      </c>
      <c r="H1857" s="222">
        <v>29</v>
      </c>
      <c r="I1857" s="222">
        <v>4</v>
      </c>
      <c r="J1857" s="222">
        <v>1535</v>
      </c>
      <c r="K1857" s="222" t="s">
        <v>105</v>
      </c>
      <c r="L1857" s="222">
        <v>4</v>
      </c>
      <c r="M1857" s="222" t="s">
        <v>197</v>
      </c>
      <c r="N1857" s="90" t="s">
        <v>197</v>
      </c>
      <c r="O1857" s="222"/>
      <c r="Q1857" s="208" t="str">
        <f t="shared" si="28"/>
        <v>MRAB (L)Construction Materials</v>
      </c>
      <c r="R1857" s="204" t="s">
        <v>999</v>
      </c>
      <c r="S1857" s="204" t="s">
        <v>345</v>
      </c>
      <c r="T1857" s="205">
        <v>3.117</v>
      </c>
      <c r="U1857" s="205">
        <v>4.8676000000000004</v>
      </c>
    </row>
    <row r="1858" spans="2:21" ht="12.75" customHeight="1" x14ac:dyDescent="0.3">
      <c r="B1858" s="222" t="s">
        <v>999</v>
      </c>
      <c r="C1858" s="222" t="s">
        <v>26</v>
      </c>
      <c r="D1858" s="222" t="s">
        <v>353</v>
      </c>
      <c r="E1858" s="223">
        <v>1</v>
      </c>
      <c r="F1858" s="223">
        <v>1</v>
      </c>
      <c r="G1858" s="224">
        <v>90</v>
      </c>
      <c r="H1858" s="222">
        <v>25</v>
      </c>
      <c r="I1858" s="222">
        <v>4</v>
      </c>
      <c r="J1858" s="222">
        <v>1535</v>
      </c>
      <c r="K1858" s="222" t="s">
        <v>105</v>
      </c>
      <c r="L1858" s="222">
        <v>4</v>
      </c>
      <c r="M1858" s="222" t="s">
        <v>197</v>
      </c>
      <c r="N1858" s="90" t="s">
        <v>197</v>
      </c>
      <c r="O1858" s="222"/>
      <c r="Q1858" s="208" t="str">
        <f t="shared" si="28"/>
        <v>MRAB (L)Steel</v>
      </c>
      <c r="R1858" s="204" t="s">
        <v>999</v>
      </c>
      <c r="S1858" s="204" t="s">
        <v>353</v>
      </c>
      <c r="T1858" s="205">
        <v>3.2172999999999998</v>
      </c>
      <c r="U1858" s="205">
        <v>5.1543000000000001</v>
      </c>
    </row>
    <row r="1859" spans="2:21" ht="12.75" customHeight="1" x14ac:dyDescent="0.3">
      <c r="B1859" s="222" t="s">
        <v>998</v>
      </c>
      <c r="C1859" s="222" t="s">
        <v>1177</v>
      </c>
      <c r="D1859" s="222" t="s">
        <v>345</v>
      </c>
      <c r="E1859" s="223">
        <v>1</v>
      </c>
      <c r="F1859" s="223">
        <v>1</v>
      </c>
      <c r="G1859" s="224">
        <v>32</v>
      </c>
      <c r="H1859" s="222">
        <v>29</v>
      </c>
      <c r="I1859" s="222">
        <v>4</v>
      </c>
      <c r="J1859" s="222">
        <v>1535</v>
      </c>
      <c r="K1859" s="222" t="s">
        <v>106</v>
      </c>
      <c r="L1859" s="222">
        <v>4</v>
      </c>
      <c r="M1859" s="222" t="s">
        <v>197</v>
      </c>
      <c r="N1859" s="90" t="s">
        <v>197</v>
      </c>
      <c r="O1859" s="222"/>
      <c r="Q1859" s="208" t="str">
        <f t="shared" si="28"/>
        <v>MRAB (T)Construction Materials</v>
      </c>
      <c r="R1859" s="204" t="s">
        <v>998</v>
      </c>
      <c r="S1859" s="204" t="s">
        <v>345</v>
      </c>
      <c r="T1859" s="205">
        <v>1.3107</v>
      </c>
      <c r="U1859" s="205">
        <v>1.4874000000000001</v>
      </c>
    </row>
    <row r="1860" spans="2:21" ht="12.75" customHeight="1" x14ac:dyDescent="0.3">
      <c r="B1860" s="222" t="s">
        <v>998</v>
      </c>
      <c r="C1860" s="222" t="s">
        <v>1177</v>
      </c>
      <c r="D1860" s="222" t="s">
        <v>353</v>
      </c>
      <c r="E1860" s="223">
        <v>1</v>
      </c>
      <c r="F1860" s="223">
        <v>1</v>
      </c>
      <c r="G1860" s="224">
        <v>32</v>
      </c>
      <c r="H1860" s="222">
        <v>25</v>
      </c>
      <c r="I1860" s="222">
        <v>4</v>
      </c>
      <c r="J1860" s="222">
        <v>1535</v>
      </c>
      <c r="K1860" s="222" t="s">
        <v>106</v>
      </c>
      <c r="L1860" s="222">
        <v>4</v>
      </c>
      <c r="M1860" s="222" t="s">
        <v>197</v>
      </c>
      <c r="N1860" s="90" t="s">
        <v>197</v>
      </c>
      <c r="O1860" s="222"/>
      <c r="Q1860" s="208" t="str">
        <f t="shared" si="28"/>
        <v>MRAB (T)Steel</v>
      </c>
      <c r="R1860" s="204" t="s">
        <v>998</v>
      </c>
      <c r="S1860" s="204" t="s">
        <v>353</v>
      </c>
      <c r="T1860" s="205">
        <v>1.2825</v>
      </c>
      <c r="U1860" s="205">
        <v>1.4201999999999999</v>
      </c>
    </row>
    <row r="1861" spans="2:21" ht="12.75" customHeight="1" x14ac:dyDescent="0.3">
      <c r="B1861" s="222" t="s">
        <v>1001</v>
      </c>
      <c r="C1861" s="222" t="s">
        <v>26</v>
      </c>
      <c r="D1861" s="222" t="s">
        <v>345</v>
      </c>
      <c r="E1861" s="223">
        <v>1</v>
      </c>
      <c r="F1861" s="223">
        <v>1</v>
      </c>
      <c r="G1861" s="224">
        <v>85.38044338875693</v>
      </c>
      <c r="H1861" s="222">
        <v>29</v>
      </c>
      <c r="I1861" s="222">
        <v>4</v>
      </c>
      <c r="J1861" s="222">
        <v>1535</v>
      </c>
      <c r="K1861" s="222" t="s">
        <v>105</v>
      </c>
      <c r="L1861" s="222">
        <v>4</v>
      </c>
      <c r="M1861" s="222" t="s">
        <v>197</v>
      </c>
      <c r="N1861" s="90" t="s">
        <v>197</v>
      </c>
      <c r="O1861" s="222"/>
      <c r="Q1861" s="208" t="str">
        <f t="shared" ref="Q1861:Q1924" si="29">R1861&amp;S1861</f>
        <v>MRAC (L)Construction Materials</v>
      </c>
      <c r="R1861" s="204" t="s">
        <v>1001</v>
      </c>
      <c r="S1861" s="204" t="s">
        <v>345</v>
      </c>
      <c r="T1861" s="205">
        <v>3.1324999999999998</v>
      </c>
      <c r="U1861" s="205">
        <v>4.9147999999999996</v>
      </c>
    </row>
    <row r="1862" spans="2:21" ht="12.75" customHeight="1" x14ac:dyDescent="0.3">
      <c r="B1862" s="222" t="s">
        <v>1001</v>
      </c>
      <c r="C1862" s="222" t="s">
        <v>26</v>
      </c>
      <c r="D1862" s="222" t="s">
        <v>353</v>
      </c>
      <c r="E1862" s="223">
        <v>1</v>
      </c>
      <c r="F1862" s="223">
        <v>1</v>
      </c>
      <c r="G1862" s="224">
        <v>75.5</v>
      </c>
      <c r="H1862" s="222">
        <v>25</v>
      </c>
      <c r="I1862" s="222">
        <v>4</v>
      </c>
      <c r="J1862" s="222">
        <v>1535</v>
      </c>
      <c r="K1862" s="222" t="s">
        <v>105</v>
      </c>
      <c r="L1862" s="222">
        <v>4</v>
      </c>
      <c r="M1862" s="222" t="s">
        <v>197</v>
      </c>
      <c r="N1862" s="90" t="s">
        <v>197</v>
      </c>
      <c r="O1862" s="222"/>
      <c r="Q1862" s="208" t="str">
        <f t="shared" si="29"/>
        <v>MRAC (L)Steel</v>
      </c>
      <c r="R1862" s="204" t="s">
        <v>1001</v>
      </c>
      <c r="S1862" s="204" t="s">
        <v>353</v>
      </c>
      <c r="T1862" s="205">
        <v>2.8877000000000002</v>
      </c>
      <c r="U1862" s="205">
        <v>4.1619999999999999</v>
      </c>
    </row>
    <row r="1863" spans="2:21" ht="12.75" customHeight="1" x14ac:dyDescent="0.3">
      <c r="B1863" s="222" t="s">
        <v>1000</v>
      </c>
      <c r="C1863" s="222" t="s">
        <v>1177</v>
      </c>
      <c r="D1863" s="222" t="s">
        <v>345</v>
      </c>
      <c r="E1863" s="223">
        <v>1</v>
      </c>
      <c r="F1863" s="223">
        <v>1</v>
      </c>
      <c r="G1863" s="224">
        <v>32</v>
      </c>
      <c r="H1863" s="222">
        <v>29</v>
      </c>
      <c r="I1863" s="222">
        <v>4</v>
      </c>
      <c r="J1863" s="222">
        <v>1535</v>
      </c>
      <c r="K1863" s="222" t="s">
        <v>106</v>
      </c>
      <c r="L1863" s="222">
        <v>4</v>
      </c>
      <c r="M1863" s="222" t="s">
        <v>197</v>
      </c>
      <c r="N1863" s="90" t="s">
        <v>197</v>
      </c>
      <c r="O1863" s="222"/>
      <c r="Q1863" s="208" t="str">
        <f t="shared" si="29"/>
        <v>MRAC (T)Construction Materials</v>
      </c>
      <c r="R1863" s="204" t="s">
        <v>1000</v>
      </c>
      <c r="S1863" s="204" t="s">
        <v>345</v>
      </c>
      <c r="T1863" s="205">
        <v>1.3107</v>
      </c>
      <c r="U1863" s="205">
        <v>1.4874000000000001</v>
      </c>
    </row>
    <row r="1864" spans="2:21" ht="12.75" customHeight="1" x14ac:dyDescent="0.3">
      <c r="B1864" s="222" t="s">
        <v>1000</v>
      </c>
      <c r="C1864" s="222" t="s">
        <v>1177</v>
      </c>
      <c r="D1864" s="222" t="s">
        <v>353</v>
      </c>
      <c r="E1864" s="223">
        <v>1</v>
      </c>
      <c r="F1864" s="223">
        <v>1</v>
      </c>
      <c r="G1864" s="224">
        <v>32</v>
      </c>
      <c r="H1864" s="222">
        <v>25</v>
      </c>
      <c r="I1864" s="222">
        <v>4</v>
      </c>
      <c r="J1864" s="222">
        <v>1535</v>
      </c>
      <c r="K1864" s="222" t="s">
        <v>106</v>
      </c>
      <c r="L1864" s="222">
        <v>4</v>
      </c>
      <c r="M1864" s="222" t="s">
        <v>197</v>
      </c>
      <c r="N1864" s="90" t="s">
        <v>197</v>
      </c>
      <c r="O1864" s="222"/>
      <c r="Q1864" s="208" t="str">
        <f t="shared" si="29"/>
        <v>MRAC (T)Steel</v>
      </c>
      <c r="R1864" s="204" t="s">
        <v>1000</v>
      </c>
      <c r="S1864" s="204" t="s">
        <v>353</v>
      </c>
      <c r="T1864" s="205">
        <v>1.2825</v>
      </c>
      <c r="U1864" s="205">
        <v>1.4201999999999999</v>
      </c>
    </row>
    <row r="1865" spans="2:21" ht="12.75" customHeight="1" x14ac:dyDescent="0.3">
      <c r="B1865" s="222" t="s">
        <v>1002</v>
      </c>
      <c r="C1865" s="222" t="s">
        <v>26</v>
      </c>
      <c r="D1865" s="222" t="s">
        <v>347</v>
      </c>
      <c r="E1865" s="223">
        <v>1</v>
      </c>
      <c r="F1865" s="223">
        <v>1</v>
      </c>
      <c r="G1865" s="224">
        <v>90</v>
      </c>
      <c r="H1865" s="222">
        <v>24</v>
      </c>
      <c r="I1865" s="222">
        <v>4</v>
      </c>
      <c r="J1865" s="222">
        <v>1535</v>
      </c>
      <c r="K1865" s="222" t="s">
        <v>105</v>
      </c>
      <c r="L1865" s="222">
        <v>4</v>
      </c>
      <c r="M1865" s="222" t="s">
        <v>197</v>
      </c>
      <c r="N1865" s="90" t="s">
        <v>197</v>
      </c>
      <c r="O1865" s="222"/>
      <c r="Q1865" s="208" t="str">
        <f t="shared" si="29"/>
        <v>MRAD (L)Coal ESI</v>
      </c>
      <c r="R1865" s="204" t="s">
        <v>1002</v>
      </c>
      <c r="S1865" s="204" t="s">
        <v>347</v>
      </c>
      <c r="T1865" s="205">
        <v>3.1254</v>
      </c>
      <c r="U1865" s="205">
        <v>5.1174999999999997</v>
      </c>
    </row>
    <row r="1866" spans="2:21" ht="12.75" customHeight="1" x14ac:dyDescent="0.3">
      <c r="B1866" s="222" t="s">
        <v>1002</v>
      </c>
      <c r="C1866" s="222" t="s">
        <v>26</v>
      </c>
      <c r="D1866" s="222" t="s">
        <v>345</v>
      </c>
      <c r="E1866" s="223">
        <v>1</v>
      </c>
      <c r="F1866" s="223">
        <v>1</v>
      </c>
      <c r="G1866" s="224">
        <v>77.782661782661791</v>
      </c>
      <c r="H1866" s="222">
        <v>29</v>
      </c>
      <c r="I1866" s="222">
        <v>4</v>
      </c>
      <c r="J1866" s="222">
        <v>1535</v>
      </c>
      <c r="K1866" s="222" t="s">
        <v>105</v>
      </c>
      <c r="L1866" s="222">
        <v>4</v>
      </c>
      <c r="M1866" s="222" t="s">
        <v>197</v>
      </c>
      <c r="N1866" s="90" t="s">
        <v>197</v>
      </c>
      <c r="O1866" s="222"/>
      <c r="Q1866" s="208" t="str">
        <f t="shared" si="29"/>
        <v>MRAD (L)Construction Materials</v>
      </c>
      <c r="R1866" s="204" t="s">
        <v>1002</v>
      </c>
      <c r="S1866" s="204" t="s">
        <v>345</v>
      </c>
      <c r="T1866" s="205">
        <v>2.9883000000000002</v>
      </c>
      <c r="U1866" s="205">
        <v>4.3939000000000004</v>
      </c>
    </row>
    <row r="1867" spans="2:21" ht="12.75" customHeight="1" x14ac:dyDescent="0.3">
      <c r="B1867" s="222" t="s">
        <v>1003</v>
      </c>
      <c r="C1867" s="222" t="s">
        <v>1177</v>
      </c>
      <c r="D1867" s="222" t="s">
        <v>345</v>
      </c>
      <c r="E1867" s="223">
        <v>1</v>
      </c>
      <c r="F1867" s="223">
        <v>1</v>
      </c>
      <c r="G1867" s="224">
        <v>35</v>
      </c>
      <c r="H1867" s="222">
        <v>29</v>
      </c>
      <c r="I1867" s="222">
        <v>4</v>
      </c>
      <c r="J1867" s="222">
        <v>1535</v>
      </c>
      <c r="K1867" s="222" t="s">
        <v>106</v>
      </c>
      <c r="L1867" s="222">
        <v>4</v>
      </c>
      <c r="M1867" s="222" t="s">
        <v>197</v>
      </c>
      <c r="N1867" s="90" t="s">
        <v>197</v>
      </c>
      <c r="O1867" s="222"/>
      <c r="Q1867" s="208" t="str">
        <f t="shared" si="29"/>
        <v>MRAD (T)Construction Materials</v>
      </c>
      <c r="R1867" s="204" t="s">
        <v>1003</v>
      </c>
      <c r="S1867" s="204" t="s">
        <v>345</v>
      </c>
      <c r="T1867" s="205">
        <v>1.3225</v>
      </c>
      <c r="U1867" s="205">
        <v>1.5149999999999999</v>
      </c>
    </row>
    <row r="1868" spans="2:21" ht="12.75" customHeight="1" x14ac:dyDescent="0.3">
      <c r="B1868" s="222" t="s">
        <v>1004</v>
      </c>
      <c r="C1868" s="222" t="s">
        <v>26</v>
      </c>
      <c r="D1868" s="222" t="s">
        <v>347</v>
      </c>
      <c r="E1868" s="223">
        <v>1</v>
      </c>
      <c r="F1868" s="223">
        <v>1</v>
      </c>
      <c r="G1868" s="224">
        <v>90</v>
      </c>
      <c r="H1868" s="222">
        <v>24</v>
      </c>
      <c r="I1868" s="222">
        <v>4</v>
      </c>
      <c r="J1868" s="222">
        <v>1535</v>
      </c>
      <c r="K1868" s="222" t="s">
        <v>105</v>
      </c>
      <c r="L1868" s="222">
        <v>4</v>
      </c>
      <c r="M1868" s="222" t="s">
        <v>197</v>
      </c>
      <c r="N1868" s="90" t="s">
        <v>197</v>
      </c>
      <c r="O1868" s="222"/>
      <c r="Q1868" s="208" t="str">
        <f t="shared" si="29"/>
        <v>MRAE (L)Coal ESI</v>
      </c>
      <c r="R1868" s="204" t="s">
        <v>1004</v>
      </c>
      <c r="S1868" s="204" t="s">
        <v>347</v>
      </c>
      <c r="T1868" s="205">
        <v>3.1254</v>
      </c>
      <c r="U1868" s="205">
        <v>5.1174999999999997</v>
      </c>
    </row>
    <row r="1869" spans="2:21" ht="12.75" customHeight="1" x14ac:dyDescent="0.3">
      <c r="B1869" s="222" t="s">
        <v>1004</v>
      </c>
      <c r="C1869" s="222" t="s">
        <v>26</v>
      </c>
      <c r="D1869" s="222" t="s">
        <v>345</v>
      </c>
      <c r="E1869" s="223">
        <v>1</v>
      </c>
      <c r="F1869" s="223">
        <v>1</v>
      </c>
      <c r="G1869" s="224">
        <v>84.703703703703709</v>
      </c>
      <c r="H1869" s="222">
        <v>29</v>
      </c>
      <c r="I1869" s="222">
        <v>4</v>
      </c>
      <c r="J1869" s="222">
        <v>1535</v>
      </c>
      <c r="K1869" s="222" t="s">
        <v>105</v>
      </c>
      <c r="L1869" s="222">
        <v>4</v>
      </c>
      <c r="M1869" s="222" t="s">
        <v>197</v>
      </c>
      <c r="N1869" s="90" t="s">
        <v>197</v>
      </c>
      <c r="O1869" s="222"/>
      <c r="Q1869" s="208" t="str">
        <f t="shared" si="29"/>
        <v>MRAE (L)Construction Materials</v>
      </c>
      <c r="R1869" s="204" t="s">
        <v>1004</v>
      </c>
      <c r="S1869" s="204" t="s">
        <v>345</v>
      </c>
      <c r="T1869" s="205">
        <v>3.1354000000000002</v>
      </c>
      <c r="U1869" s="205">
        <v>4.8623000000000003</v>
      </c>
    </row>
    <row r="1870" spans="2:21" ht="12.75" customHeight="1" x14ac:dyDescent="0.3">
      <c r="B1870" s="222" t="s">
        <v>1005</v>
      </c>
      <c r="C1870" s="222" t="s">
        <v>1177</v>
      </c>
      <c r="D1870" s="222" t="s">
        <v>345</v>
      </c>
      <c r="E1870" s="223">
        <v>1</v>
      </c>
      <c r="F1870" s="223">
        <v>1</v>
      </c>
      <c r="G1870" s="224">
        <v>33</v>
      </c>
      <c r="H1870" s="222">
        <v>29</v>
      </c>
      <c r="I1870" s="222">
        <v>4</v>
      </c>
      <c r="J1870" s="222">
        <v>1535</v>
      </c>
      <c r="K1870" s="222" t="s">
        <v>106</v>
      </c>
      <c r="L1870" s="222">
        <v>4</v>
      </c>
      <c r="M1870" s="222" t="s">
        <v>197</v>
      </c>
      <c r="N1870" s="90" t="s">
        <v>197</v>
      </c>
      <c r="O1870" s="222"/>
      <c r="Q1870" s="208" t="str">
        <f t="shared" si="29"/>
        <v>MRAE (T)Construction Materials</v>
      </c>
      <c r="R1870" s="204" t="s">
        <v>1005</v>
      </c>
      <c r="S1870" s="204" t="s">
        <v>345</v>
      </c>
      <c r="T1870" s="205">
        <v>1.3072999999999999</v>
      </c>
      <c r="U1870" s="205">
        <v>1.4951000000000001</v>
      </c>
    </row>
    <row r="1871" spans="2:21" ht="12.75" customHeight="1" x14ac:dyDescent="0.3">
      <c r="B1871" s="222" t="s">
        <v>1006</v>
      </c>
      <c r="C1871" s="222" t="s">
        <v>26</v>
      </c>
      <c r="D1871" s="222" t="s">
        <v>347</v>
      </c>
      <c r="E1871" s="223">
        <v>1</v>
      </c>
      <c r="F1871" s="223">
        <v>1</v>
      </c>
      <c r="G1871" s="224">
        <v>90</v>
      </c>
      <c r="H1871" s="222">
        <v>24</v>
      </c>
      <c r="I1871" s="222">
        <v>4</v>
      </c>
      <c r="J1871" s="222">
        <v>1535</v>
      </c>
      <c r="K1871" s="222" t="s">
        <v>105</v>
      </c>
      <c r="L1871" s="222">
        <v>4</v>
      </c>
      <c r="M1871" s="222" t="s">
        <v>197</v>
      </c>
      <c r="N1871" s="90" t="s">
        <v>197</v>
      </c>
      <c r="O1871" s="222"/>
      <c r="Q1871" s="208" t="str">
        <f t="shared" si="29"/>
        <v>MRAF (L)Coal ESI</v>
      </c>
      <c r="R1871" s="204" t="s">
        <v>1006</v>
      </c>
      <c r="S1871" s="204" t="s">
        <v>347</v>
      </c>
      <c r="T1871" s="205">
        <v>3.1254</v>
      </c>
      <c r="U1871" s="205">
        <v>5.1174999999999997</v>
      </c>
    </row>
    <row r="1872" spans="2:21" ht="12.75" customHeight="1" x14ac:dyDescent="0.3">
      <c r="B1872" s="222" t="s">
        <v>1006</v>
      </c>
      <c r="C1872" s="222" t="s">
        <v>26</v>
      </c>
      <c r="D1872" s="222" t="s">
        <v>345</v>
      </c>
      <c r="E1872" s="223">
        <v>1</v>
      </c>
      <c r="F1872" s="223">
        <v>1</v>
      </c>
      <c r="G1872" s="224">
        <v>80.777260638297875</v>
      </c>
      <c r="H1872" s="222">
        <v>29</v>
      </c>
      <c r="I1872" s="222">
        <v>4</v>
      </c>
      <c r="J1872" s="222">
        <v>1535</v>
      </c>
      <c r="K1872" s="222" t="s">
        <v>105</v>
      </c>
      <c r="L1872" s="222">
        <v>4</v>
      </c>
      <c r="M1872" s="222" t="s">
        <v>197</v>
      </c>
      <c r="N1872" s="90" t="s">
        <v>197</v>
      </c>
      <c r="O1872" s="222"/>
      <c r="Q1872" s="208" t="str">
        <f t="shared" si="29"/>
        <v>MRAF (L)Construction Materials</v>
      </c>
      <c r="R1872" s="204" t="s">
        <v>1006</v>
      </c>
      <c r="S1872" s="204" t="s">
        <v>345</v>
      </c>
      <c r="T1872" s="205">
        <v>3.0415999999999999</v>
      </c>
      <c r="U1872" s="205">
        <v>4.5815999999999999</v>
      </c>
    </row>
    <row r="1873" spans="2:21" ht="12.75" customHeight="1" x14ac:dyDescent="0.3">
      <c r="B1873" s="222" t="s">
        <v>1007</v>
      </c>
      <c r="C1873" s="222" t="s">
        <v>1177</v>
      </c>
      <c r="D1873" s="222" t="s">
        <v>345</v>
      </c>
      <c r="E1873" s="223">
        <v>1</v>
      </c>
      <c r="F1873" s="223">
        <v>1</v>
      </c>
      <c r="G1873" s="224">
        <v>33</v>
      </c>
      <c r="H1873" s="222">
        <v>29</v>
      </c>
      <c r="I1873" s="222">
        <v>4</v>
      </c>
      <c r="J1873" s="222">
        <v>1535</v>
      </c>
      <c r="K1873" s="222" t="s">
        <v>106</v>
      </c>
      <c r="L1873" s="222">
        <v>4</v>
      </c>
      <c r="M1873" s="222" t="s">
        <v>197</v>
      </c>
      <c r="N1873" s="90" t="s">
        <v>197</v>
      </c>
      <c r="O1873" s="222"/>
      <c r="Q1873" s="208" t="str">
        <f t="shared" si="29"/>
        <v>MRAF (T)Construction Materials</v>
      </c>
      <c r="R1873" s="204" t="s">
        <v>1007</v>
      </c>
      <c r="S1873" s="204" t="s">
        <v>345</v>
      </c>
      <c r="T1873" s="205">
        <v>1.3072999999999999</v>
      </c>
      <c r="U1873" s="205">
        <v>1.4951000000000001</v>
      </c>
    </row>
    <row r="1874" spans="2:21" ht="12.75" customHeight="1" x14ac:dyDescent="0.3">
      <c r="B1874" s="222" t="s">
        <v>1009</v>
      </c>
      <c r="C1874" s="222" t="s">
        <v>26</v>
      </c>
      <c r="D1874" s="222" t="s">
        <v>347</v>
      </c>
      <c r="E1874" s="223">
        <v>1</v>
      </c>
      <c r="F1874" s="223">
        <v>1</v>
      </c>
      <c r="G1874" s="224">
        <v>32.5</v>
      </c>
      <c r="H1874" s="222">
        <v>24</v>
      </c>
      <c r="I1874" s="222">
        <v>2</v>
      </c>
      <c r="J1874" s="222">
        <v>1430</v>
      </c>
      <c r="K1874" s="222" t="s">
        <v>108</v>
      </c>
      <c r="L1874" s="222">
        <v>2</v>
      </c>
      <c r="M1874" s="222" t="s">
        <v>197</v>
      </c>
      <c r="N1874" s="90" t="s">
        <v>197</v>
      </c>
      <c r="O1874" s="222"/>
      <c r="Q1874" s="208" t="str">
        <f t="shared" si="29"/>
        <v>MTAA (L)Coal ESI</v>
      </c>
      <c r="R1874" s="204" t="s">
        <v>1009</v>
      </c>
      <c r="S1874" s="204" t="s">
        <v>347</v>
      </c>
      <c r="T1874" s="205">
        <v>2.2231000000000001</v>
      </c>
      <c r="U1874" s="205">
        <v>2.8994</v>
      </c>
    </row>
    <row r="1875" spans="2:21" ht="12.75" customHeight="1" x14ac:dyDescent="0.3">
      <c r="B1875" s="222" t="s">
        <v>1009</v>
      </c>
      <c r="C1875" s="222" t="s">
        <v>26</v>
      </c>
      <c r="D1875" s="222" t="s">
        <v>345</v>
      </c>
      <c r="E1875" s="223">
        <v>482</v>
      </c>
      <c r="F1875" s="223">
        <v>15.156000000000001</v>
      </c>
      <c r="G1875" s="224">
        <v>39.406598085243495</v>
      </c>
      <c r="H1875" s="222">
        <v>29</v>
      </c>
      <c r="I1875" s="222">
        <v>2</v>
      </c>
      <c r="J1875" s="222">
        <v>1430</v>
      </c>
      <c r="K1875" s="222" t="s">
        <v>108</v>
      </c>
      <c r="L1875" s="222">
        <v>2</v>
      </c>
      <c r="M1875" s="222" t="s">
        <v>197</v>
      </c>
      <c r="N1875" s="90" t="s">
        <v>197</v>
      </c>
      <c r="O1875" s="222"/>
      <c r="Q1875" s="208" t="str">
        <f t="shared" si="29"/>
        <v>MTAA (L)Construction Materials</v>
      </c>
      <c r="R1875" s="204" t="s">
        <v>1009</v>
      </c>
      <c r="S1875" s="204" t="s">
        <v>345</v>
      </c>
      <c r="T1875" s="205">
        <v>2.6480999999999999</v>
      </c>
      <c r="U1875" s="205">
        <v>3.9119999999999999</v>
      </c>
    </row>
    <row r="1876" spans="2:21" ht="12.75" customHeight="1" x14ac:dyDescent="0.3">
      <c r="B1876" s="222" t="s">
        <v>1009</v>
      </c>
      <c r="C1876" s="222" t="s">
        <v>26</v>
      </c>
      <c r="D1876" s="222" t="s">
        <v>356</v>
      </c>
      <c r="E1876" s="223">
        <v>1</v>
      </c>
      <c r="F1876" s="223">
        <v>1</v>
      </c>
      <c r="G1876" s="224">
        <v>27.830470500373412</v>
      </c>
      <c r="H1876" s="222">
        <v>27</v>
      </c>
      <c r="I1876" s="222">
        <v>2</v>
      </c>
      <c r="J1876" s="222">
        <v>1430</v>
      </c>
      <c r="K1876" s="222" t="s">
        <v>108</v>
      </c>
      <c r="L1876" s="222">
        <v>2</v>
      </c>
      <c r="M1876" s="222" t="s">
        <v>197</v>
      </c>
      <c r="N1876" s="90" t="s">
        <v>197</v>
      </c>
      <c r="O1876" s="222"/>
      <c r="Q1876" s="208" t="str">
        <f t="shared" si="29"/>
        <v>MTAA (L)Enterprise</v>
      </c>
      <c r="R1876" s="204" t="s">
        <v>1009</v>
      </c>
      <c r="S1876" s="204" t="s">
        <v>356</v>
      </c>
      <c r="T1876" s="205">
        <v>2.3723000000000001</v>
      </c>
      <c r="U1876" s="205">
        <v>2.5747</v>
      </c>
    </row>
    <row r="1877" spans="2:21" ht="12.75" customHeight="1" x14ac:dyDescent="0.3">
      <c r="B1877" s="222" t="s">
        <v>1009</v>
      </c>
      <c r="C1877" s="222" t="s">
        <v>26</v>
      </c>
      <c r="D1877" s="222" t="s">
        <v>348</v>
      </c>
      <c r="E1877" s="223">
        <v>1</v>
      </c>
      <c r="F1877" s="223">
        <v>1</v>
      </c>
      <c r="G1877" s="224">
        <v>46</v>
      </c>
      <c r="H1877" s="222">
        <v>18</v>
      </c>
      <c r="I1877" s="222">
        <v>2</v>
      </c>
      <c r="J1877" s="222">
        <v>1430</v>
      </c>
      <c r="K1877" s="222" t="s">
        <v>108</v>
      </c>
      <c r="L1877" s="222">
        <v>2</v>
      </c>
      <c r="M1877" s="222" t="s">
        <v>197</v>
      </c>
      <c r="N1877" s="90" t="s">
        <v>197</v>
      </c>
      <c r="O1877" s="222"/>
      <c r="Q1877" s="208" t="str">
        <f t="shared" si="29"/>
        <v>MTAA (L)Industrial Minerals</v>
      </c>
      <c r="R1877" s="204" t="s">
        <v>1009</v>
      </c>
      <c r="S1877" s="204" t="s">
        <v>348</v>
      </c>
      <c r="T1877" s="205">
        <v>2.9517000000000002</v>
      </c>
      <c r="U1877" s="205">
        <v>4.7195</v>
      </c>
    </row>
    <row r="1878" spans="2:21" ht="12.75" customHeight="1" x14ac:dyDescent="0.3">
      <c r="B1878" s="222" t="s">
        <v>1009</v>
      </c>
      <c r="C1878" s="222" t="s">
        <v>26</v>
      </c>
      <c r="D1878" s="222" t="s">
        <v>343</v>
      </c>
      <c r="E1878" s="223">
        <v>52</v>
      </c>
      <c r="F1878" s="223">
        <v>1.8720000000000001</v>
      </c>
      <c r="G1878" s="224">
        <v>32.111111111111114</v>
      </c>
      <c r="H1878" s="222">
        <v>25</v>
      </c>
      <c r="I1878" s="222">
        <v>2</v>
      </c>
      <c r="J1878" s="222">
        <v>1430</v>
      </c>
      <c r="K1878" s="222" t="s">
        <v>108</v>
      </c>
      <c r="L1878" s="222">
        <v>2</v>
      </c>
      <c r="M1878" s="222" t="s">
        <v>197</v>
      </c>
      <c r="N1878" s="90" t="s">
        <v>197</v>
      </c>
      <c r="O1878" s="222"/>
      <c r="Q1878" s="208" t="str">
        <f t="shared" si="29"/>
        <v>MTAA (L)Other</v>
      </c>
      <c r="R1878" s="204" t="s">
        <v>1009</v>
      </c>
      <c r="S1878" s="204" t="s">
        <v>343</v>
      </c>
      <c r="T1878" s="205">
        <v>2.3218999999999999</v>
      </c>
      <c r="U1878" s="205">
        <v>2.8832</v>
      </c>
    </row>
    <row r="1879" spans="2:21" ht="12.75" customHeight="1" x14ac:dyDescent="0.3">
      <c r="B1879" s="222" t="s">
        <v>1009</v>
      </c>
      <c r="C1879" s="222" t="s">
        <v>26</v>
      </c>
      <c r="D1879" s="222" t="s">
        <v>353</v>
      </c>
      <c r="E1879" s="223">
        <v>8</v>
      </c>
      <c r="F1879" s="223">
        <v>0.35200000000000004</v>
      </c>
      <c r="G1879" s="224">
        <v>42</v>
      </c>
      <c r="H1879" s="222">
        <v>25</v>
      </c>
      <c r="I1879" s="222">
        <v>2</v>
      </c>
      <c r="J1879" s="222">
        <v>1430</v>
      </c>
      <c r="K1879" s="222" t="s">
        <v>108</v>
      </c>
      <c r="L1879" s="222">
        <v>2</v>
      </c>
      <c r="M1879" s="222" t="s">
        <v>197</v>
      </c>
      <c r="N1879" s="90" t="s">
        <v>197</v>
      </c>
      <c r="O1879" s="222"/>
      <c r="Q1879" s="208" t="str">
        <f t="shared" si="29"/>
        <v>MTAA (L)Steel</v>
      </c>
      <c r="R1879" s="204" t="s">
        <v>1009</v>
      </c>
      <c r="S1879" s="204" t="s">
        <v>353</v>
      </c>
      <c r="T1879" s="205">
        <v>2.8664000000000001</v>
      </c>
      <c r="U1879" s="205">
        <v>4.2133000000000003</v>
      </c>
    </row>
    <row r="1880" spans="2:21" ht="12.75" customHeight="1" x14ac:dyDescent="0.3">
      <c r="B1880" s="222" t="s">
        <v>1008</v>
      </c>
      <c r="C1880" s="222" t="s">
        <v>1177</v>
      </c>
      <c r="D1880" s="222" t="s">
        <v>347</v>
      </c>
      <c r="E1880" s="223">
        <v>1</v>
      </c>
      <c r="F1880" s="223">
        <v>1</v>
      </c>
      <c r="G1880" s="224">
        <v>12</v>
      </c>
      <c r="H1880" s="222">
        <v>24</v>
      </c>
      <c r="I1880" s="222">
        <v>2</v>
      </c>
      <c r="J1880" s="222">
        <v>1430</v>
      </c>
      <c r="K1880" s="222" t="s">
        <v>107</v>
      </c>
      <c r="L1880" s="222">
        <v>2</v>
      </c>
      <c r="M1880" s="222" t="s">
        <v>197</v>
      </c>
      <c r="N1880" s="90" t="s">
        <v>197</v>
      </c>
      <c r="O1880" s="222"/>
      <c r="Q1880" s="208" t="str">
        <f t="shared" si="29"/>
        <v>MTAA (T)Coal ESI</v>
      </c>
      <c r="R1880" s="204" t="s">
        <v>1008</v>
      </c>
      <c r="S1880" s="204" t="s">
        <v>347</v>
      </c>
      <c r="T1880" s="205">
        <v>1.1972</v>
      </c>
      <c r="U1880" s="205">
        <v>1.4584999999999999</v>
      </c>
    </row>
    <row r="1881" spans="2:21" ht="12.75" customHeight="1" x14ac:dyDescent="0.3">
      <c r="B1881" s="222" t="s">
        <v>1008</v>
      </c>
      <c r="C1881" s="222" t="s">
        <v>1177</v>
      </c>
      <c r="D1881" s="222" t="s">
        <v>345</v>
      </c>
      <c r="E1881" s="223">
        <v>435</v>
      </c>
      <c r="F1881" s="223">
        <v>5.3280000000000003</v>
      </c>
      <c r="G1881" s="224">
        <v>12.051248670138307</v>
      </c>
      <c r="H1881" s="222">
        <v>29</v>
      </c>
      <c r="I1881" s="222">
        <v>2</v>
      </c>
      <c r="J1881" s="222">
        <v>1430</v>
      </c>
      <c r="K1881" s="222" t="s">
        <v>107</v>
      </c>
      <c r="L1881" s="222">
        <v>2</v>
      </c>
      <c r="M1881" s="222" t="s">
        <v>197</v>
      </c>
      <c r="N1881" s="90" t="s">
        <v>197</v>
      </c>
      <c r="O1881" s="222"/>
      <c r="Q1881" s="208" t="str">
        <f t="shared" si="29"/>
        <v>MTAA (T)Construction Materials</v>
      </c>
      <c r="R1881" s="204" t="s">
        <v>1008</v>
      </c>
      <c r="S1881" s="204" t="s">
        <v>345</v>
      </c>
      <c r="T1881" s="205">
        <v>1.2312000000000001</v>
      </c>
      <c r="U1881" s="205">
        <v>1.5595000000000001</v>
      </c>
    </row>
    <row r="1882" spans="2:21" ht="12.75" customHeight="1" x14ac:dyDescent="0.3">
      <c r="B1882" s="222" t="s">
        <v>1008</v>
      </c>
      <c r="C1882" s="222" t="s">
        <v>1177</v>
      </c>
      <c r="D1882" s="222" t="s">
        <v>356</v>
      </c>
      <c r="E1882" s="223">
        <v>3570</v>
      </c>
      <c r="F1882" s="223">
        <v>42.948</v>
      </c>
      <c r="G1882" s="224">
        <v>12</v>
      </c>
      <c r="H1882" s="222">
        <v>27</v>
      </c>
      <c r="I1882" s="222">
        <v>2</v>
      </c>
      <c r="J1882" s="222">
        <v>1430</v>
      </c>
      <c r="K1882" s="222" t="s">
        <v>107</v>
      </c>
      <c r="L1882" s="222">
        <v>2</v>
      </c>
      <c r="M1882" s="222" t="s">
        <v>197</v>
      </c>
      <c r="N1882" s="90" t="s">
        <v>197</v>
      </c>
      <c r="O1882" s="222"/>
      <c r="Q1882" s="208" t="str">
        <f t="shared" si="29"/>
        <v>MTAA (T)Enterprise</v>
      </c>
      <c r="R1882" s="204" t="s">
        <v>1008</v>
      </c>
      <c r="S1882" s="204" t="s">
        <v>356</v>
      </c>
      <c r="T1882" s="205">
        <v>1.2882</v>
      </c>
      <c r="U1882" s="205">
        <v>1.5195000000000001</v>
      </c>
    </row>
    <row r="1883" spans="2:21" ht="12.75" customHeight="1" x14ac:dyDescent="0.3">
      <c r="B1883" s="222" t="s">
        <v>1008</v>
      </c>
      <c r="C1883" s="222" t="s">
        <v>1177</v>
      </c>
      <c r="D1883" s="222" t="s">
        <v>343</v>
      </c>
      <c r="E1883" s="223">
        <v>1664</v>
      </c>
      <c r="F1883" s="223">
        <v>20.022000000000002</v>
      </c>
      <c r="G1883" s="224">
        <v>12.054235768713582</v>
      </c>
      <c r="H1883" s="222">
        <v>25</v>
      </c>
      <c r="I1883" s="222">
        <v>2</v>
      </c>
      <c r="J1883" s="222">
        <v>1430</v>
      </c>
      <c r="K1883" s="222" t="s">
        <v>107</v>
      </c>
      <c r="L1883" s="222">
        <v>2</v>
      </c>
      <c r="M1883" s="222" t="s">
        <v>197</v>
      </c>
      <c r="N1883" s="90" t="s">
        <v>197</v>
      </c>
      <c r="O1883" s="222"/>
      <c r="Q1883" s="208" t="str">
        <f t="shared" si="29"/>
        <v>MTAA (T)Other</v>
      </c>
      <c r="R1883" s="204" t="s">
        <v>1008</v>
      </c>
      <c r="S1883" s="204" t="s">
        <v>343</v>
      </c>
      <c r="T1883" s="205">
        <v>1.2037</v>
      </c>
      <c r="U1883" s="205">
        <v>1.4782999999999999</v>
      </c>
    </row>
    <row r="1884" spans="2:21" ht="12.75" customHeight="1" x14ac:dyDescent="0.3">
      <c r="B1884" s="222" t="s">
        <v>1011</v>
      </c>
      <c r="C1884" s="222" t="s">
        <v>26</v>
      </c>
      <c r="D1884" s="222" t="s">
        <v>347</v>
      </c>
      <c r="E1884" s="223">
        <v>1</v>
      </c>
      <c r="F1884" s="223">
        <v>1</v>
      </c>
      <c r="G1884" s="224">
        <v>32</v>
      </c>
      <c r="H1884" s="222">
        <v>24</v>
      </c>
      <c r="I1884" s="222">
        <v>2</v>
      </c>
      <c r="J1884" s="222">
        <v>1430</v>
      </c>
      <c r="K1884" s="222" t="s">
        <v>108</v>
      </c>
      <c r="L1884" s="222">
        <v>1</v>
      </c>
      <c r="M1884" s="222" t="s">
        <v>197</v>
      </c>
      <c r="N1884" s="90" t="s">
        <v>197</v>
      </c>
      <c r="O1884" s="222"/>
      <c r="Q1884" s="208" t="str">
        <f t="shared" si="29"/>
        <v>MTAB (L)Coal ESI</v>
      </c>
      <c r="R1884" s="204" t="s">
        <v>1011</v>
      </c>
      <c r="S1884" s="204" t="s">
        <v>347</v>
      </c>
      <c r="T1884" s="205">
        <v>2.3690000000000002</v>
      </c>
      <c r="U1884" s="205">
        <v>2.9283000000000001</v>
      </c>
    </row>
    <row r="1885" spans="2:21" ht="12.75" customHeight="1" x14ac:dyDescent="0.3">
      <c r="B1885" s="222" t="s">
        <v>1011</v>
      </c>
      <c r="C1885" s="222" t="s">
        <v>26</v>
      </c>
      <c r="D1885" s="222" t="s">
        <v>345</v>
      </c>
      <c r="E1885" s="223">
        <v>1</v>
      </c>
      <c r="F1885" s="223">
        <v>1</v>
      </c>
      <c r="G1885" s="224">
        <v>39.659027562712907</v>
      </c>
      <c r="H1885" s="222">
        <v>29</v>
      </c>
      <c r="I1885" s="222">
        <v>2</v>
      </c>
      <c r="J1885" s="222">
        <v>1430</v>
      </c>
      <c r="K1885" s="222" t="s">
        <v>108</v>
      </c>
      <c r="L1885" s="222">
        <v>1</v>
      </c>
      <c r="M1885" s="222" t="s">
        <v>197</v>
      </c>
      <c r="N1885" s="90" t="s">
        <v>197</v>
      </c>
      <c r="O1885" s="222"/>
      <c r="Q1885" s="208" t="str">
        <f t="shared" si="29"/>
        <v>MTAB (L)Construction Materials</v>
      </c>
      <c r="R1885" s="204" t="s">
        <v>1011</v>
      </c>
      <c r="S1885" s="204" t="s">
        <v>345</v>
      </c>
      <c r="T1885" s="205">
        <v>2.8353000000000002</v>
      </c>
      <c r="U1885" s="205">
        <v>4.0633999999999997</v>
      </c>
    </row>
    <row r="1886" spans="2:21" ht="12.75" customHeight="1" x14ac:dyDescent="0.3">
      <c r="B1886" s="222" t="s">
        <v>1011</v>
      </c>
      <c r="C1886" s="222" t="s">
        <v>26</v>
      </c>
      <c r="D1886" s="222" t="s">
        <v>356</v>
      </c>
      <c r="E1886" s="223">
        <v>1</v>
      </c>
      <c r="F1886" s="223">
        <v>1</v>
      </c>
      <c r="G1886" s="224">
        <v>25.567567567567568</v>
      </c>
      <c r="H1886" s="222">
        <v>27</v>
      </c>
      <c r="I1886" s="222">
        <v>2</v>
      </c>
      <c r="J1886" s="222">
        <v>1430</v>
      </c>
      <c r="K1886" s="222" t="s">
        <v>108</v>
      </c>
      <c r="L1886" s="222">
        <v>1</v>
      </c>
      <c r="M1886" s="222" t="s">
        <v>197</v>
      </c>
      <c r="N1886" s="90" t="s">
        <v>197</v>
      </c>
      <c r="O1886" s="222"/>
      <c r="Q1886" s="208" t="str">
        <f t="shared" si="29"/>
        <v>MTAB (L)Enterprise</v>
      </c>
      <c r="R1886" s="204" t="s">
        <v>1011</v>
      </c>
      <c r="S1886" s="204" t="s">
        <v>356</v>
      </c>
      <c r="T1886" s="205">
        <v>2.4925999999999999</v>
      </c>
      <c r="U1886" s="205">
        <v>2.4977999999999998</v>
      </c>
    </row>
    <row r="1887" spans="2:21" ht="12.75" customHeight="1" x14ac:dyDescent="0.3">
      <c r="B1887" s="222" t="s">
        <v>1010</v>
      </c>
      <c r="C1887" s="222" t="s">
        <v>1177</v>
      </c>
      <c r="D1887" s="222" t="s">
        <v>347</v>
      </c>
      <c r="E1887" s="223">
        <v>1</v>
      </c>
      <c r="F1887" s="223">
        <v>1</v>
      </c>
      <c r="G1887" s="224">
        <v>12</v>
      </c>
      <c r="H1887" s="222">
        <v>24</v>
      </c>
      <c r="I1887" s="222">
        <v>2</v>
      </c>
      <c r="J1887" s="222">
        <v>1430</v>
      </c>
      <c r="K1887" s="222" t="s">
        <v>107</v>
      </c>
      <c r="L1887" s="222">
        <v>1</v>
      </c>
      <c r="M1887" s="222" t="s">
        <v>197</v>
      </c>
      <c r="N1887" s="90" t="s">
        <v>197</v>
      </c>
      <c r="O1887" s="222"/>
      <c r="Q1887" s="208" t="str">
        <f t="shared" si="29"/>
        <v>MTAB (T)Coal ESI</v>
      </c>
      <c r="R1887" s="204" t="s">
        <v>1010</v>
      </c>
      <c r="S1887" s="204" t="s">
        <v>347</v>
      </c>
      <c r="T1887" s="205">
        <v>1.2927999999999999</v>
      </c>
      <c r="U1887" s="205">
        <v>1.4883</v>
      </c>
    </row>
    <row r="1888" spans="2:21" ht="12.75" customHeight="1" x14ac:dyDescent="0.3">
      <c r="B1888" s="222" t="s">
        <v>1010</v>
      </c>
      <c r="C1888" s="222" t="s">
        <v>1177</v>
      </c>
      <c r="D1888" s="222" t="s">
        <v>345</v>
      </c>
      <c r="E1888" s="223">
        <v>1</v>
      </c>
      <c r="F1888" s="223">
        <v>1</v>
      </c>
      <c r="G1888" s="224">
        <v>12</v>
      </c>
      <c r="H1888" s="222">
        <v>29</v>
      </c>
      <c r="I1888" s="222">
        <v>2</v>
      </c>
      <c r="J1888" s="222">
        <v>1430</v>
      </c>
      <c r="K1888" s="222" t="s">
        <v>107</v>
      </c>
      <c r="L1888" s="222">
        <v>1</v>
      </c>
      <c r="M1888" s="222" t="s">
        <v>197</v>
      </c>
      <c r="N1888" s="90" t="s">
        <v>197</v>
      </c>
      <c r="O1888" s="222"/>
      <c r="Q1888" s="208" t="str">
        <f t="shared" si="29"/>
        <v>MTAB (T)Construction Materials</v>
      </c>
      <c r="R1888" s="204" t="s">
        <v>1010</v>
      </c>
      <c r="S1888" s="204" t="s">
        <v>345</v>
      </c>
      <c r="T1888" s="205">
        <v>1.3284</v>
      </c>
      <c r="U1888" s="205">
        <v>1.5938000000000001</v>
      </c>
    </row>
    <row r="1889" spans="2:21" ht="12.75" customHeight="1" x14ac:dyDescent="0.3">
      <c r="B1889" s="222" t="s">
        <v>1010</v>
      </c>
      <c r="C1889" s="222" t="s">
        <v>1177</v>
      </c>
      <c r="D1889" s="222" t="s">
        <v>356</v>
      </c>
      <c r="E1889" s="223">
        <v>36</v>
      </c>
      <c r="F1889" s="223">
        <v>0.432</v>
      </c>
      <c r="G1889" s="224">
        <v>12</v>
      </c>
      <c r="H1889" s="222">
        <v>27</v>
      </c>
      <c r="I1889" s="222">
        <v>2</v>
      </c>
      <c r="J1889" s="222">
        <v>1430</v>
      </c>
      <c r="K1889" s="222" t="s">
        <v>107</v>
      </c>
      <c r="L1889" s="222">
        <v>1</v>
      </c>
      <c r="M1889" s="222" t="s">
        <v>197</v>
      </c>
      <c r="N1889" s="90" t="s">
        <v>197</v>
      </c>
      <c r="O1889" s="222"/>
      <c r="Q1889" s="208" t="str">
        <f t="shared" si="29"/>
        <v>MTAB (T)Enterprise</v>
      </c>
      <c r="R1889" s="204" t="s">
        <v>1010</v>
      </c>
      <c r="S1889" s="204" t="s">
        <v>356</v>
      </c>
      <c r="T1889" s="205">
        <v>1.3933</v>
      </c>
      <c r="U1889" s="205">
        <v>1.5515000000000001</v>
      </c>
    </row>
    <row r="1890" spans="2:21" ht="12.75" customHeight="1" x14ac:dyDescent="0.3">
      <c r="B1890" s="222" t="s">
        <v>1010</v>
      </c>
      <c r="C1890" s="222" t="s">
        <v>1177</v>
      </c>
      <c r="D1890" s="222" t="s">
        <v>343</v>
      </c>
      <c r="E1890" s="223">
        <v>47</v>
      </c>
      <c r="F1890" s="223">
        <v>0.56400000000000006</v>
      </c>
      <c r="G1890" s="224">
        <v>12</v>
      </c>
      <c r="H1890" s="222">
        <v>25</v>
      </c>
      <c r="I1890" s="222">
        <v>2</v>
      </c>
      <c r="J1890" s="222">
        <v>1430</v>
      </c>
      <c r="K1890" s="222" t="s">
        <v>107</v>
      </c>
      <c r="L1890" s="222">
        <v>1</v>
      </c>
      <c r="M1890" s="222" t="s">
        <v>197</v>
      </c>
      <c r="N1890" s="90" t="s">
        <v>197</v>
      </c>
      <c r="O1890" s="222"/>
      <c r="Q1890" s="208" t="str">
        <f t="shared" si="29"/>
        <v>MTAB (T)Other</v>
      </c>
      <c r="R1890" s="204" t="s">
        <v>1010</v>
      </c>
      <c r="S1890" s="204" t="s">
        <v>343</v>
      </c>
      <c r="T1890" s="205">
        <v>1.2999000000000001</v>
      </c>
      <c r="U1890" s="205">
        <v>1.5094000000000001</v>
      </c>
    </row>
    <row r="1891" spans="2:21" ht="12.75" customHeight="1" x14ac:dyDescent="0.3">
      <c r="B1891" s="225" t="s">
        <v>1055</v>
      </c>
      <c r="C1891" s="225" t="s">
        <v>26</v>
      </c>
      <c r="D1891" s="225" t="s">
        <v>345</v>
      </c>
      <c r="E1891" s="227">
        <v>499523</v>
      </c>
      <c r="F1891" s="227">
        <v>47608.72</v>
      </c>
      <c r="G1891" s="226">
        <v>95.49</v>
      </c>
      <c r="H1891" s="225">
        <v>29</v>
      </c>
      <c r="I1891" s="225">
        <v>4</v>
      </c>
      <c r="J1891" s="225">
        <v>1330</v>
      </c>
      <c r="K1891" s="225" t="s">
        <v>407</v>
      </c>
      <c r="L1891" s="225">
        <v>6</v>
      </c>
      <c r="M1891" s="225" t="s">
        <v>195</v>
      </c>
      <c r="N1891" s="238">
        <v>0.873</v>
      </c>
      <c r="O1891" s="225"/>
      <c r="Q1891" s="208" t="str">
        <f t="shared" si="29"/>
        <v>MWAA (L)Construction Materials</v>
      </c>
      <c r="R1891" s="204" t="s">
        <v>1055</v>
      </c>
      <c r="S1891" s="204" t="s">
        <v>345</v>
      </c>
      <c r="T1891" s="205">
        <v>2.6627999999999998</v>
      </c>
      <c r="U1891" s="205">
        <v>4.4825999999999997</v>
      </c>
    </row>
    <row r="1892" spans="2:21" ht="12.75" customHeight="1" x14ac:dyDescent="0.3">
      <c r="B1892" s="225" t="s">
        <v>1055</v>
      </c>
      <c r="C1892" s="225" t="s">
        <v>26</v>
      </c>
      <c r="D1892" s="225" t="s">
        <v>348</v>
      </c>
      <c r="E1892" s="227">
        <v>4360</v>
      </c>
      <c r="F1892" s="227">
        <v>418.56</v>
      </c>
      <c r="G1892" s="226">
        <v>95.49</v>
      </c>
      <c r="H1892" s="225">
        <v>18</v>
      </c>
      <c r="I1892" s="225">
        <v>4</v>
      </c>
      <c r="J1892" s="225">
        <v>1330</v>
      </c>
      <c r="K1892" s="225" t="s">
        <v>407</v>
      </c>
      <c r="L1892" s="225">
        <v>6</v>
      </c>
      <c r="M1892" s="225" t="s">
        <v>195</v>
      </c>
      <c r="N1892" s="238">
        <v>0.873</v>
      </c>
      <c r="O1892" s="225"/>
      <c r="Q1892" s="208" t="str">
        <f t="shared" si="29"/>
        <v>MWAA (L)Industrial Minerals</v>
      </c>
      <c r="R1892" s="204" t="s">
        <v>1055</v>
      </c>
      <c r="S1892" s="204" t="s">
        <v>348</v>
      </c>
      <c r="T1892" s="205">
        <v>2.5363000000000002</v>
      </c>
      <c r="U1892" s="205">
        <v>4.0419999999999998</v>
      </c>
    </row>
    <row r="1893" spans="2:21" ht="12.75" customHeight="1" x14ac:dyDescent="0.3">
      <c r="B1893" s="222" t="s">
        <v>1058</v>
      </c>
      <c r="C1893" s="222" t="s">
        <v>1177</v>
      </c>
      <c r="D1893" s="222" t="s">
        <v>345</v>
      </c>
      <c r="E1893" s="223">
        <v>569918</v>
      </c>
      <c r="F1893" s="223">
        <v>13678.016</v>
      </c>
      <c r="G1893" s="224">
        <v>24.3</v>
      </c>
      <c r="H1893" s="222">
        <v>29</v>
      </c>
      <c r="I1893" s="222">
        <v>4</v>
      </c>
      <c r="J1893" s="222">
        <v>1330</v>
      </c>
      <c r="K1893" s="222" t="s">
        <v>406</v>
      </c>
      <c r="L1893" s="222">
        <v>6</v>
      </c>
      <c r="M1893" s="222" t="s">
        <v>195</v>
      </c>
      <c r="N1893" s="90">
        <v>0.871</v>
      </c>
      <c r="O1893" s="222"/>
      <c r="Q1893" s="208" t="str">
        <f t="shared" si="29"/>
        <v>MWAA (T)Construction Materials</v>
      </c>
      <c r="R1893" s="204" t="s">
        <v>1058</v>
      </c>
      <c r="S1893" s="204" t="s">
        <v>345</v>
      </c>
      <c r="T1893" s="205">
        <v>1.0052000000000001</v>
      </c>
      <c r="U1893" s="205">
        <v>1.0663</v>
      </c>
    </row>
    <row r="1894" spans="2:21" ht="12.75" customHeight="1" x14ac:dyDescent="0.3">
      <c r="B1894" s="225" t="s">
        <v>1058</v>
      </c>
      <c r="C1894" s="225" t="s">
        <v>1177</v>
      </c>
      <c r="D1894" s="225" t="s">
        <v>348</v>
      </c>
      <c r="E1894" s="227">
        <v>1</v>
      </c>
      <c r="F1894" s="227">
        <v>1</v>
      </c>
      <c r="G1894" s="226">
        <v>24.3</v>
      </c>
      <c r="H1894" s="225">
        <v>18</v>
      </c>
      <c r="I1894" s="225">
        <v>4</v>
      </c>
      <c r="J1894" s="225">
        <v>1330</v>
      </c>
      <c r="K1894" s="225" t="s">
        <v>406</v>
      </c>
      <c r="L1894" s="225">
        <v>6</v>
      </c>
      <c r="M1894" s="225" t="s">
        <v>195</v>
      </c>
      <c r="N1894" s="234">
        <v>0.871</v>
      </c>
      <c r="O1894" s="225"/>
      <c r="Q1894" s="208" t="str">
        <f t="shared" si="29"/>
        <v>MWAA (T)Industrial Minerals</v>
      </c>
      <c r="R1894" s="204" t="s">
        <v>1058</v>
      </c>
      <c r="S1894" s="204" t="s">
        <v>348</v>
      </c>
      <c r="T1894" s="205">
        <v>0.95089999999999997</v>
      </c>
      <c r="U1894" s="205">
        <v>0.90549999999999997</v>
      </c>
    </row>
    <row r="1895" spans="2:21" ht="12.75" customHeight="1" x14ac:dyDescent="0.3">
      <c r="B1895" s="222" t="s">
        <v>1012</v>
      </c>
      <c r="C1895" s="222" t="s">
        <v>1177</v>
      </c>
      <c r="D1895" s="222" t="s">
        <v>343</v>
      </c>
      <c r="E1895" s="223">
        <v>1</v>
      </c>
      <c r="F1895" s="223">
        <v>1</v>
      </c>
      <c r="G1895" s="224">
        <v>30</v>
      </c>
      <c r="H1895" s="222">
        <v>25</v>
      </c>
      <c r="I1895" s="222">
        <v>4</v>
      </c>
      <c r="J1895" s="222">
        <v>1260</v>
      </c>
      <c r="K1895" s="222" t="s">
        <v>104</v>
      </c>
      <c r="L1895" s="222">
        <v>6</v>
      </c>
      <c r="M1895" s="222" t="s">
        <v>197</v>
      </c>
      <c r="N1895" s="90" t="s">
        <v>197</v>
      </c>
      <c r="O1895" s="222"/>
      <c r="Q1895" s="208" t="str">
        <f t="shared" si="29"/>
        <v>NOA0 (T)Other</v>
      </c>
      <c r="R1895" s="204" t="s">
        <v>1012</v>
      </c>
      <c r="S1895" s="204" t="s">
        <v>343</v>
      </c>
      <c r="T1895" s="205">
        <v>1.1588000000000001</v>
      </c>
      <c r="U1895" s="205">
        <v>1.1164000000000001</v>
      </c>
    </row>
    <row r="1896" spans="2:21" ht="12.75" customHeight="1" x14ac:dyDescent="0.3">
      <c r="B1896" s="222" t="s">
        <v>1013</v>
      </c>
      <c r="C1896" s="222" t="s">
        <v>1177</v>
      </c>
      <c r="D1896" s="222" t="s">
        <v>343</v>
      </c>
      <c r="E1896" s="223">
        <v>1</v>
      </c>
      <c r="F1896" s="223">
        <v>1</v>
      </c>
      <c r="G1896" s="224">
        <v>43.7</v>
      </c>
      <c r="H1896" s="222">
        <v>25</v>
      </c>
      <c r="I1896" s="222">
        <v>4</v>
      </c>
      <c r="J1896" s="222">
        <v>1260</v>
      </c>
      <c r="K1896" s="222" t="s">
        <v>104</v>
      </c>
      <c r="L1896" s="222">
        <v>6</v>
      </c>
      <c r="M1896" s="222" t="s">
        <v>197</v>
      </c>
      <c r="N1896" s="90" t="s">
        <v>197</v>
      </c>
      <c r="O1896" s="222"/>
      <c r="Q1896" s="208" t="str">
        <f t="shared" si="29"/>
        <v>NZ5/H (T)Other</v>
      </c>
      <c r="R1896" s="204" t="s">
        <v>1013</v>
      </c>
      <c r="S1896" s="204" t="s">
        <v>343</v>
      </c>
      <c r="T1896" s="205">
        <v>1.1903999999999999</v>
      </c>
      <c r="U1896" s="205">
        <v>1.3560000000000001</v>
      </c>
    </row>
    <row r="1897" spans="2:21" ht="12.75" customHeight="1" x14ac:dyDescent="0.3">
      <c r="B1897" s="222" t="s">
        <v>1014</v>
      </c>
      <c r="C1897" s="222" t="s">
        <v>1177</v>
      </c>
      <c r="D1897" s="222" t="s">
        <v>356</v>
      </c>
      <c r="E1897" s="223">
        <v>1</v>
      </c>
      <c r="F1897" s="223">
        <v>1</v>
      </c>
      <c r="G1897" s="224">
        <v>44</v>
      </c>
      <c r="H1897" s="222">
        <v>27</v>
      </c>
      <c r="I1897" s="222">
        <v>4</v>
      </c>
      <c r="J1897" s="222">
        <v>1260</v>
      </c>
      <c r="K1897" s="222" t="s">
        <v>104</v>
      </c>
      <c r="L1897" s="222">
        <v>6</v>
      </c>
      <c r="M1897" s="222" t="s">
        <v>197</v>
      </c>
      <c r="N1897" s="90" t="s">
        <v>197</v>
      </c>
      <c r="O1897" s="222"/>
      <c r="Q1897" s="208" t="str">
        <f t="shared" si="29"/>
        <v>NZAH (T)Enterprise</v>
      </c>
      <c r="R1897" s="204" t="s">
        <v>1014</v>
      </c>
      <c r="S1897" s="204" t="s">
        <v>356</v>
      </c>
      <c r="T1897" s="205">
        <v>1.2906</v>
      </c>
      <c r="U1897" s="205">
        <v>1.3852</v>
      </c>
    </row>
    <row r="1898" spans="2:21" ht="12.75" customHeight="1" x14ac:dyDescent="0.3">
      <c r="B1898" s="222" t="s">
        <v>1014</v>
      </c>
      <c r="C1898" s="222" t="s">
        <v>1177</v>
      </c>
      <c r="D1898" s="222" t="s">
        <v>343</v>
      </c>
      <c r="E1898" s="223">
        <v>4559</v>
      </c>
      <c r="F1898" s="223">
        <v>200.54590000000002</v>
      </c>
      <c r="G1898" s="224">
        <v>44</v>
      </c>
      <c r="H1898" s="222">
        <v>25</v>
      </c>
      <c r="I1898" s="222">
        <v>4</v>
      </c>
      <c r="J1898" s="222">
        <v>1260</v>
      </c>
      <c r="K1898" s="222" t="s">
        <v>104</v>
      </c>
      <c r="L1898" s="222">
        <v>6</v>
      </c>
      <c r="M1898" s="222" t="s">
        <v>197</v>
      </c>
      <c r="N1898" s="90" t="s">
        <v>197</v>
      </c>
      <c r="O1898" s="222"/>
      <c r="Q1898" s="208" t="str">
        <f t="shared" si="29"/>
        <v>NZAH (T)Other</v>
      </c>
      <c r="R1898" s="204" t="s">
        <v>1014</v>
      </c>
      <c r="S1898" s="204" t="s">
        <v>343</v>
      </c>
      <c r="T1898" s="205">
        <v>1.1920999999999999</v>
      </c>
      <c r="U1898" s="205">
        <v>1.3632</v>
      </c>
    </row>
    <row r="1899" spans="2:21" ht="12.75" customHeight="1" x14ac:dyDescent="0.3">
      <c r="B1899" s="222" t="s">
        <v>1015</v>
      </c>
      <c r="C1899" s="222" t="s">
        <v>1177</v>
      </c>
      <c r="D1899" s="222" t="s">
        <v>343</v>
      </c>
      <c r="E1899" s="223">
        <v>1</v>
      </c>
      <c r="F1899" s="223">
        <v>1</v>
      </c>
      <c r="G1899" s="224">
        <v>44</v>
      </c>
      <c r="H1899" s="222">
        <v>25</v>
      </c>
      <c r="I1899" s="222">
        <v>4</v>
      </c>
      <c r="J1899" s="222">
        <v>1260</v>
      </c>
      <c r="K1899" s="222" t="s">
        <v>104</v>
      </c>
      <c r="L1899" s="222">
        <v>6</v>
      </c>
      <c r="M1899" s="222" t="s">
        <v>197</v>
      </c>
      <c r="N1899" s="90" t="s">
        <v>197</v>
      </c>
      <c r="O1899" s="222"/>
      <c r="Q1899" s="208" t="str">
        <f t="shared" si="29"/>
        <v>NZAJ (T)Other</v>
      </c>
      <c r="R1899" s="204" t="s">
        <v>1015</v>
      </c>
      <c r="S1899" s="204" t="s">
        <v>343</v>
      </c>
      <c r="T1899" s="205">
        <v>1.1946000000000001</v>
      </c>
      <c r="U1899" s="205">
        <v>1.3632</v>
      </c>
    </row>
    <row r="1900" spans="2:21" ht="12.75" customHeight="1" x14ac:dyDescent="0.3">
      <c r="B1900" s="222" t="s">
        <v>1017</v>
      </c>
      <c r="C1900" s="222" t="s">
        <v>26</v>
      </c>
      <c r="D1900" s="222" t="s">
        <v>345</v>
      </c>
      <c r="E1900" s="223">
        <v>1</v>
      </c>
      <c r="F1900" s="223">
        <v>1</v>
      </c>
      <c r="G1900" s="224">
        <v>41.863016539638103</v>
      </c>
      <c r="H1900" s="222">
        <v>29</v>
      </c>
      <c r="I1900" s="222">
        <v>2</v>
      </c>
      <c r="J1900" s="222">
        <v>1684</v>
      </c>
      <c r="K1900" s="222" t="s">
        <v>108</v>
      </c>
      <c r="L1900" s="222">
        <v>2</v>
      </c>
      <c r="M1900" s="222" t="s">
        <v>197</v>
      </c>
      <c r="N1900" s="90" t="s">
        <v>197</v>
      </c>
      <c r="O1900" s="222"/>
      <c r="Q1900" s="208" t="str">
        <f t="shared" si="29"/>
        <v>OAAC (L)Construction Materials</v>
      </c>
      <c r="R1900" s="204" t="s">
        <v>1017</v>
      </c>
      <c r="S1900" s="204" t="s">
        <v>345</v>
      </c>
      <c r="T1900" s="205">
        <v>2.8001</v>
      </c>
      <c r="U1900" s="205">
        <v>4.3558000000000003</v>
      </c>
    </row>
    <row r="1901" spans="2:21" ht="12.75" customHeight="1" x14ac:dyDescent="0.3">
      <c r="B1901" s="222" t="s">
        <v>1016</v>
      </c>
      <c r="C1901" s="222" t="s">
        <v>1177</v>
      </c>
      <c r="D1901" s="222" t="s">
        <v>345</v>
      </c>
      <c r="E1901" s="223">
        <v>342</v>
      </c>
      <c r="F1901" s="223">
        <v>4.7880000000000003</v>
      </c>
      <c r="G1901" s="224">
        <v>14</v>
      </c>
      <c r="H1901" s="222">
        <v>29</v>
      </c>
      <c r="I1901" s="222">
        <v>2</v>
      </c>
      <c r="J1901" s="222">
        <v>1684</v>
      </c>
      <c r="K1901" s="222" t="s">
        <v>107</v>
      </c>
      <c r="L1901" s="222">
        <v>2</v>
      </c>
      <c r="M1901" s="222" t="s">
        <v>197</v>
      </c>
      <c r="N1901" s="90" t="s">
        <v>197</v>
      </c>
      <c r="O1901" s="222"/>
      <c r="Q1901" s="208" t="str">
        <f t="shared" si="29"/>
        <v>OAAC (T)Construction Materials</v>
      </c>
      <c r="R1901" s="204" t="s">
        <v>1016</v>
      </c>
      <c r="S1901" s="204" t="s">
        <v>345</v>
      </c>
      <c r="T1901" s="205">
        <v>1.2699</v>
      </c>
      <c r="U1901" s="205">
        <v>1.6016999999999999</v>
      </c>
    </row>
    <row r="1902" spans="2:21" ht="12.75" customHeight="1" x14ac:dyDescent="0.3">
      <c r="B1902" s="222" t="s">
        <v>1019</v>
      </c>
      <c r="C1902" s="222" t="s">
        <v>26</v>
      </c>
      <c r="D1902" s="222" t="s">
        <v>345</v>
      </c>
      <c r="E1902" s="223">
        <v>1</v>
      </c>
      <c r="F1902" s="223">
        <v>1</v>
      </c>
      <c r="G1902" s="224">
        <v>41.874918130612599</v>
      </c>
      <c r="H1902" s="222">
        <v>29</v>
      </c>
      <c r="I1902" s="222">
        <v>2</v>
      </c>
      <c r="J1902" s="222">
        <v>1684</v>
      </c>
      <c r="K1902" s="222" t="s">
        <v>108</v>
      </c>
      <c r="L1902" s="222">
        <v>2</v>
      </c>
      <c r="M1902" s="222" t="s">
        <v>197</v>
      </c>
      <c r="N1902" s="90" t="s">
        <v>197</v>
      </c>
      <c r="O1902" s="222"/>
      <c r="Q1902" s="208" t="str">
        <f t="shared" si="29"/>
        <v>OAAF (L)Construction Materials</v>
      </c>
      <c r="R1902" s="204" t="s">
        <v>1019</v>
      </c>
      <c r="S1902" s="204" t="s">
        <v>345</v>
      </c>
      <c r="T1902" s="205">
        <v>2.8754</v>
      </c>
      <c r="U1902" s="205">
        <v>4.3579999999999997</v>
      </c>
    </row>
    <row r="1903" spans="2:21" ht="12.75" customHeight="1" x14ac:dyDescent="0.3">
      <c r="B1903" s="222" t="s">
        <v>1019</v>
      </c>
      <c r="C1903" s="222" t="s">
        <v>26</v>
      </c>
      <c r="D1903" s="222" t="s">
        <v>356</v>
      </c>
      <c r="E1903" s="223">
        <v>1</v>
      </c>
      <c r="F1903" s="223">
        <v>1</v>
      </c>
      <c r="G1903" s="224">
        <v>46</v>
      </c>
      <c r="H1903" s="222">
        <v>27</v>
      </c>
      <c r="I1903" s="222">
        <v>2</v>
      </c>
      <c r="J1903" s="222">
        <v>1684</v>
      </c>
      <c r="K1903" s="222" t="s">
        <v>108</v>
      </c>
      <c r="L1903" s="222">
        <v>2</v>
      </c>
      <c r="M1903" s="222" t="s">
        <v>197</v>
      </c>
      <c r="N1903" s="90" t="s">
        <v>197</v>
      </c>
      <c r="O1903" s="222"/>
      <c r="Q1903" s="208" t="str">
        <f t="shared" si="29"/>
        <v>OAAF (L)Enterprise</v>
      </c>
      <c r="R1903" s="204" t="s">
        <v>1019</v>
      </c>
      <c r="S1903" s="204" t="s">
        <v>356</v>
      </c>
      <c r="T1903" s="205">
        <v>3.2808999999999999</v>
      </c>
      <c r="U1903" s="205">
        <v>5.1228999999999996</v>
      </c>
    </row>
    <row r="1904" spans="2:21" ht="12.75" customHeight="1" x14ac:dyDescent="0.3">
      <c r="B1904" s="222" t="s">
        <v>1018</v>
      </c>
      <c r="C1904" s="222" t="s">
        <v>1177</v>
      </c>
      <c r="D1904" s="222" t="s">
        <v>345</v>
      </c>
      <c r="E1904" s="223">
        <v>450</v>
      </c>
      <c r="F1904" s="223">
        <v>6.3</v>
      </c>
      <c r="G1904" s="224">
        <v>14</v>
      </c>
      <c r="H1904" s="222">
        <v>29</v>
      </c>
      <c r="I1904" s="222">
        <v>2</v>
      </c>
      <c r="J1904" s="222">
        <v>1684</v>
      </c>
      <c r="K1904" s="222" t="s">
        <v>107</v>
      </c>
      <c r="L1904" s="222">
        <v>2</v>
      </c>
      <c r="M1904" s="222" t="s">
        <v>197</v>
      </c>
      <c r="N1904" s="90" t="s">
        <v>197</v>
      </c>
      <c r="O1904" s="222"/>
      <c r="Q1904" s="208" t="str">
        <f t="shared" si="29"/>
        <v>OAAF (T)Construction Materials</v>
      </c>
      <c r="R1904" s="204" t="s">
        <v>1018</v>
      </c>
      <c r="S1904" s="204" t="s">
        <v>345</v>
      </c>
      <c r="T1904" s="205">
        <v>1.3170999999999999</v>
      </c>
      <c r="U1904" s="205">
        <v>1.6016999999999999</v>
      </c>
    </row>
    <row r="1905" spans="2:21" ht="12.75" customHeight="1" x14ac:dyDescent="0.3">
      <c r="B1905" s="222" t="s">
        <v>1018</v>
      </c>
      <c r="C1905" s="222" t="s">
        <v>1177</v>
      </c>
      <c r="D1905" s="222" t="s">
        <v>356</v>
      </c>
      <c r="E1905" s="223">
        <v>705</v>
      </c>
      <c r="F1905" s="223">
        <v>9.870000000000001</v>
      </c>
      <c r="G1905" s="224">
        <v>14</v>
      </c>
      <c r="H1905" s="222">
        <v>27</v>
      </c>
      <c r="I1905" s="222">
        <v>2</v>
      </c>
      <c r="J1905" s="222">
        <v>1684</v>
      </c>
      <c r="K1905" s="222" t="s">
        <v>107</v>
      </c>
      <c r="L1905" s="222">
        <v>2</v>
      </c>
      <c r="M1905" s="222" t="s">
        <v>197</v>
      </c>
      <c r="N1905" s="90" t="s">
        <v>197</v>
      </c>
      <c r="O1905" s="222"/>
      <c r="Q1905" s="208" t="str">
        <f t="shared" si="29"/>
        <v>OAAF (T)Enterprise</v>
      </c>
      <c r="R1905" s="204" t="s">
        <v>1018</v>
      </c>
      <c r="S1905" s="204" t="s">
        <v>356</v>
      </c>
      <c r="T1905" s="205">
        <v>1.3854</v>
      </c>
      <c r="U1905" s="205">
        <v>1.5553999999999999</v>
      </c>
    </row>
    <row r="1906" spans="2:21" ht="12.75" customHeight="1" x14ac:dyDescent="0.3">
      <c r="B1906" s="222" t="s">
        <v>1018</v>
      </c>
      <c r="C1906" s="222" t="s">
        <v>1177</v>
      </c>
      <c r="D1906" s="222" t="s">
        <v>343</v>
      </c>
      <c r="E1906" s="223">
        <v>99</v>
      </c>
      <c r="F1906" s="223">
        <v>1.3860000000000001</v>
      </c>
      <c r="G1906" s="224">
        <v>14</v>
      </c>
      <c r="H1906" s="222">
        <v>25</v>
      </c>
      <c r="I1906" s="222">
        <v>2</v>
      </c>
      <c r="J1906" s="222">
        <v>1684</v>
      </c>
      <c r="K1906" s="222" t="s">
        <v>107</v>
      </c>
      <c r="L1906" s="222">
        <v>2</v>
      </c>
      <c r="M1906" s="222" t="s">
        <v>197</v>
      </c>
      <c r="N1906" s="90" t="s">
        <v>197</v>
      </c>
      <c r="O1906" s="222"/>
      <c r="Q1906" s="208" t="str">
        <f t="shared" si="29"/>
        <v>OAAF (T)Other</v>
      </c>
      <c r="R1906" s="204" t="s">
        <v>1018</v>
      </c>
      <c r="S1906" s="204" t="s">
        <v>343</v>
      </c>
      <c r="T1906" s="205">
        <v>1.2853000000000001</v>
      </c>
      <c r="U1906" s="205">
        <v>1.5091000000000001</v>
      </c>
    </row>
    <row r="1907" spans="2:21" ht="12.75" customHeight="1" x14ac:dyDescent="0.3">
      <c r="B1907" s="222" t="s">
        <v>1021</v>
      </c>
      <c r="C1907" s="222" t="s">
        <v>26</v>
      </c>
      <c r="D1907" s="222" t="s">
        <v>345</v>
      </c>
      <c r="E1907" s="223">
        <v>1</v>
      </c>
      <c r="F1907" s="223">
        <v>1</v>
      </c>
      <c r="G1907" s="224">
        <v>41.639558924879395</v>
      </c>
      <c r="H1907" s="222">
        <v>29</v>
      </c>
      <c r="I1907" s="222">
        <v>2</v>
      </c>
      <c r="J1907" s="222">
        <v>1684</v>
      </c>
      <c r="K1907" s="222" t="s">
        <v>108</v>
      </c>
      <c r="L1907" s="222">
        <v>2</v>
      </c>
      <c r="M1907" s="222" t="s">
        <v>197</v>
      </c>
      <c r="N1907" s="90" t="s">
        <v>197</v>
      </c>
      <c r="O1907" s="222"/>
      <c r="Q1907" s="208" t="str">
        <f t="shared" si="29"/>
        <v>OBAM (L)Construction Materials</v>
      </c>
      <c r="R1907" s="204" t="s">
        <v>1021</v>
      </c>
      <c r="S1907" s="204" t="s">
        <v>345</v>
      </c>
      <c r="T1907" s="205">
        <v>2.8163999999999998</v>
      </c>
      <c r="U1907" s="205">
        <v>4.3144999999999998</v>
      </c>
    </row>
    <row r="1908" spans="2:21" ht="12.75" customHeight="1" x14ac:dyDescent="0.3">
      <c r="B1908" s="222" t="s">
        <v>1021</v>
      </c>
      <c r="C1908" s="222" t="s">
        <v>26</v>
      </c>
      <c r="D1908" s="222" t="s">
        <v>356</v>
      </c>
      <c r="E1908" s="223">
        <v>1</v>
      </c>
      <c r="F1908" s="223">
        <v>1</v>
      </c>
      <c r="G1908" s="224">
        <v>46</v>
      </c>
      <c r="H1908" s="222">
        <v>27</v>
      </c>
      <c r="I1908" s="222">
        <v>2</v>
      </c>
      <c r="J1908" s="222">
        <v>1684</v>
      </c>
      <c r="K1908" s="222" t="s">
        <v>108</v>
      </c>
      <c r="L1908" s="222">
        <v>2</v>
      </c>
      <c r="M1908" s="222" t="s">
        <v>197</v>
      </c>
      <c r="N1908" s="90" t="s">
        <v>197</v>
      </c>
      <c r="O1908" s="222"/>
      <c r="Q1908" s="208" t="str">
        <f t="shared" si="29"/>
        <v>OBAM (L)Enterprise</v>
      </c>
      <c r="R1908" s="204" t="s">
        <v>1021</v>
      </c>
      <c r="S1908" s="204" t="s">
        <v>356</v>
      </c>
      <c r="T1908" s="205">
        <v>3.2189000000000001</v>
      </c>
      <c r="U1908" s="205">
        <v>5.1228999999999996</v>
      </c>
    </row>
    <row r="1909" spans="2:21" ht="12.75" customHeight="1" x14ac:dyDescent="0.3">
      <c r="B1909" s="222" t="s">
        <v>1021</v>
      </c>
      <c r="C1909" s="222" t="s">
        <v>26</v>
      </c>
      <c r="D1909" s="222" t="s">
        <v>353</v>
      </c>
      <c r="E1909" s="223">
        <v>1</v>
      </c>
      <c r="F1909" s="223">
        <v>1</v>
      </c>
      <c r="G1909" s="224">
        <v>28</v>
      </c>
      <c r="H1909" s="222">
        <v>25</v>
      </c>
      <c r="I1909" s="222">
        <v>2</v>
      </c>
      <c r="J1909" s="222">
        <v>1684</v>
      </c>
      <c r="K1909" s="222" t="s">
        <v>108</v>
      </c>
      <c r="L1909" s="222">
        <v>2</v>
      </c>
      <c r="M1909" s="222" t="s">
        <v>197</v>
      </c>
      <c r="N1909" s="90" t="s">
        <v>197</v>
      </c>
      <c r="O1909" s="222"/>
      <c r="Q1909" s="208" t="str">
        <f t="shared" si="29"/>
        <v>OBAM (L)Steel</v>
      </c>
      <c r="R1909" s="204" t="s">
        <v>1021</v>
      </c>
      <c r="S1909" s="204" t="s">
        <v>353</v>
      </c>
      <c r="T1909" s="205">
        <v>2.2673999999999999</v>
      </c>
      <c r="U1909" s="205">
        <v>2.5663999999999998</v>
      </c>
    </row>
    <row r="1910" spans="2:21" ht="12.75" customHeight="1" x14ac:dyDescent="0.3">
      <c r="B1910" s="222" t="s">
        <v>1020</v>
      </c>
      <c r="C1910" s="222" t="s">
        <v>1177</v>
      </c>
      <c r="D1910" s="222" t="s">
        <v>345</v>
      </c>
      <c r="E1910" s="223">
        <v>474</v>
      </c>
      <c r="F1910" s="223">
        <v>6.8730000000000002</v>
      </c>
      <c r="G1910" s="224">
        <v>14.636764705882355</v>
      </c>
      <c r="H1910" s="222">
        <v>29</v>
      </c>
      <c r="I1910" s="222">
        <v>2</v>
      </c>
      <c r="J1910" s="222">
        <v>1684</v>
      </c>
      <c r="K1910" s="222" t="s">
        <v>107</v>
      </c>
      <c r="L1910" s="222">
        <v>2</v>
      </c>
      <c r="M1910" s="222" t="s">
        <v>197</v>
      </c>
      <c r="N1910" s="90" t="s">
        <v>197</v>
      </c>
      <c r="O1910" s="222"/>
      <c r="Q1910" s="208" t="str">
        <f t="shared" si="29"/>
        <v>OBAM (T)Construction Materials</v>
      </c>
      <c r="R1910" s="204" t="s">
        <v>1020</v>
      </c>
      <c r="S1910" s="204" t="s">
        <v>345</v>
      </c>
      <c r="T1910" s="205">
        <v>1.2682</v>
      </c>
      <c r="U1910" s="205">
        <v>1.6033999999999999</v>
      </c>
    </row>
    <row r="1911" spans="2:21" ht="12.75" customHeight="1" x14ac:dyDescent="0.3">
      <c r="B1911" s="222" t="s">
        <v>1020</v>
      </c>
      <c r="C1911" s="222" t="s">
        <v>1177</v>
      </c>
      <c r="D1911" s="222" t="s">
        <v>356</v>
      </c>
      <c r="E1911" s="223">
        <v>814</v>
      </c>
      <c r="F1911" s="223">
        <v>11.396000000000001</v>
      </c>
      <c r="G1911" s="224">
        <v>14.667582417582418</v>
      </c>
      <c r="H1911" s="222">
        <v>27</v>
      </c>
      <c r="I1911" s="222">
        <v>2</v>
      </c>
      <c r="J1911" s="222">
        <v>1684</v>
      </c>
      <c r="K1911" s="222" t="s">
        <v>107</v>
      </c>
      <c r="L1911" s="222">
        <v>2</v>
      </c>
      <c r="M1911" s="222" t="s">
        <v>197</v>
      </c>
      <c r="N1911" s="90" t="s">
        <v>197</v>
      </c>
      <c r="O1911" s="222"/>
      <c r="Q1911" s="208" t="str">
        <f t="shared" si="29"/>
        <v>OBAM (T)Enterprise</v>
      </c>
      <c r="R1911" s="204" t="s">
        <v>1020</v>
      </c>
      <c r="S1911" s="204" t="s">
        <v>356</v>
      </c>
      <c r="T1911" s="205">
        <v>1.3321000000000001</v>
      </c>
      <c r="U1911" s="205">
        <v>1.5589</v>
      </c>
    </row>
    <row r="1912" spans="2:21" ht="12.75" customHeight="1" x14ac:dyDescent="0.3">
      <c r="B1912" s="222" t="s">
        <v>1020</v>
      </c>
      <c r="C1912" s="222" t="s">
        <v>1177</v>
      </c>
      <c r="D1912" s="222" t="s">
        <v>343</v>
      </c>
      <c r="E1912" s="223">
        <v>847</v>
      </c>
      <c r="F1912" s="223">
        <v>12.297000000000001</v>
      </c>
      <c r="G1912" s="224">
        <v>14.531380753138077</v>
      </c>
      <c r="H1912" s="222">
        <v>25</v>
      </c>
      <c r="I1912" s="222">
        <v>2</v>
      </c>
      <c r="J1912" s="222">
        <v>1684</v>
      </c>
      <c r="K1912" s="222" t="s">
        <v>107</v>
      </c>
      <c r="L1912" s="222">
        <v>2</v>
      </c>
      <c r="M1912" s="222" t="s">
        <v>197</v>
      </c>
      <c r="N1912" s="90" t="s">
        <v>197</v>
      </c>
      <c r="O1912" s="222"/>
      <c r="Q1912" s="208" t="str">
        <f t="shared" si="29"/>
        <v>OBAM (T)Other</v>
      </c>
      <c r="R1912" s="204" t="s">
        <v>1020</v>
      </c>
      <c r="S1912" s="204" t="s">
        <v>343</v>
      </c>
      <c r="T1912" s="205">
        <v>1.2383999999999999</v>
      </c>
      <c r="U1912" s="205">
        <v>1.5129999999999999</v>
      </c>
    </row>
    <row r="1913" spans="2:21" ht="12.75" customHeight="1" x14ac:dyDescent="0.3">
      <c r="B1913" s="222" t="s">
        <v>1020</v>
      </c>
      <c r="C1913" s="222" t="s">
        <v>1177</v>
      </c>
      <c r="D1913" s="222" t="s">
        <v>353</v>
      </c>
      <c r="E1913" s="223">
        <v>1</v>
      </c>
      <c r="F1913" s="223">
        <v>1</v>
      </c>
      <c r="G1913" s="224">
        <v>14.5</v>
      </c>
      <c r="H1913" s="222">
        <v>25</v>
      </c>
      <c r="I1913" s="222">
        <v>2</v>
      </c>
      <c r="J1913" s="222">
        <v>1684</v>
      </c>
      <c r="K1913" s="222" t="s">
        <v>107</v>
      </c>
      <c r="L1913" s="222">
        <v>2</v>
      </c>
      <c r="M1913" s="222" t="s">
        <v>197</v>
      </c>
      <c r="N1913" s="90" t="s">
        <v>197</v>
      </c>
      <c r="O1913" s="222"/>
      <c r="Q1913" s="208" t="str">
        <f t="shared" si="29"/>
        <v>OBAM (T)Steel</v>
      </c>
      <c r="R1913" s="204" t="s">
        <v>1020</v>
      </c>
      <c r="S1913" s="204" t="s">
        <v>353</v>
      </c>
      <c r="T1913" s="205">
        <v>1.2346999999999999</v>
      </c>
      <c r="U1913" s="205">
        <v>1.5126999999999999</v>
      </c>
    </row>
    <row r="1914" spans="2:21" ht="12.75" customHeight="1" x14ac:dyDescent="0.3">
      <c r="B1914" s="222" t="s">
        <v>1023</v>
      </c>
      <c r="C1914" s="222" t="s">
        <v>26</v>
      </c>
      <c r="D1914" s="222" t="s">
        <v>345</v>
      </c>
      <c r="E1914" s="223">
        <v>1</v>
      </c>
      <c r="F1914" s="223">
        <v>1</v>
      </c>
      <c r="G1914" s="224">
        <v>39.417483660130721</v>
      </c>
      <c r="H1914" s="222">
        <v>29</v>
      </c>
      <c r="I1914" s="222">
        <v>2</v>
      </c>
      <c r="J1914" s="222">
        <v>1684</v>
      </c>
      <c r="K1914" s="222" t="s">
        <v>108</v>
      </c>
      <c r="L1914" s="222">
        <v>2</v>
      </c>
      <c r="M1914" s="222" t="s">
        <v>197</v>
      </c>
      <c r="N1914" s="90" t="s">
        <v>197</v>
      </c>
      <c r="O1914" s="222"/>
      <c r="Q1914" s="208" t="str">
        <f t="shared" si="29"/>
        <v>OCAN (L)Construction Materials</v>
      </c>
      <c r="R1914" s="204" t="s">
        <v>1023</v>
      </c>
      <c r="S1914" s="204" t="s">
        <v>345</v>
      </c>
      <c r="T1914" s="205">
        <v>2.8090999999999999</v>
      </c>
      <c r="U1914" s="205">
        <v>3.9321999999999999</v>
      </c>
    </row>
    <row r="1915" spans="2:21" ht="12.75" customHeight="1" x14ac:dyDescent="0.3">
      <c r="B1915" s="222" t="s">
        <v>1023</v>
      </c>
      <c r="C1915" s="222" t="s">
        <v>26</v>
      </c>
      <c r="D1915" s="222" t="s">
        <v>356</v>
      </c>
      <c r="E1915" s="223">
        <v>1</v>
      </c>
      <c r="F1915" s="223">
        <v>1</v>
      </c>
      <c r="G1915" s="224">
        <v>36.52980132450331</v>
      </c>
      <c r="H1915" s="222">
        <v>27</v>
      </c>
      <c r="I1915" s="222">
        <v>2</v>
      </c>
      <c r="J1915" s="222">
        <v>1684</v>
      </c>
      <c r="K1915" s="222" t="s">
        <v>108</v>
      </c>
      <c r="L1915" s="222">
        <v>2</v>
      </c>
      <c r="M1915" s="222" t="s">
        <v>197</v>
      </c>
      <c r="N1915" s="90" t="s">
        <v>197</v>
      </c>
      <c r="O1915" s="222"/>
      <c r="Q1915" s="208" t="str">
        <f t="shared" si="29"/>
        <v>OCAN (L)Enterprise</v>
      </c>
      <c r="R1915" s="204" t="s">
        <v>1023</v>
      </c>
      <c r="S1915" s="204" t="s">
        <v>356</v>
      </c>
      <c r="T1915" s="205">
        <v>2.7885</v>
      </c>
      <c r="U1915" s="205">
        <v>3.4462999999999999</v>
      </c>
    </row>
    <row r="1916" spans="2:21" ht="12.75" customHeight="1" x14ac:dyDescent="0.3">
      <c r="B1916" s="222" t="s">
        <v>1023</v>
      </c>
      <c r="C1916" s="222" t="s">
        <v>26</v>
      </c>
      <c r="D1916" s="222" t="s">
        <v>343</v>
      </c>
      <c r="E1916" s="223">
        <v>1227</v>
      </c>
      <c r="F1916" s="223">
        <v>22.224</v>
      </c>
      <c r="G1916" s="224">
        <v>19.152760351317443</v>
      </c>
      <c r="H1916" s="222">
        <v>25</v>
      </c>
      <c r="I1916" s="222">
        <v>2</v>
      </c>
      <c r="J1916" s="222">
        <v>1684</v>
      </c>
      <c r="K1916" s="222" t="s">
        <v>108</v>
      </c>
      <c r="L1916" s="222">
        <v>2</v>
      </c>
      <c r="M1916" s="222" t="s">
        <v>197</v>
      </c>
      <c r="N1916" s="90" t="s">
        <v>197</v>
      </c>
      <c r="O1916" s="222"/>
      <c r="Q1916" s="208" t="str">
        <f t="shared" si="29"/>
        <v>OCAN (L)Other</v>
      </c>
      <c r="R1916" s="204" t="s">
        <v>1023</v>
      </c>
      <c r="S1916" s="204" t="s">
        <v>343</v>
      </c>
      <c r="T1916" s="205">
        <v>2.2544</v>
      </c>
      <c r="U1916" s="205">
        <v>2.2441</v>
      </c>
    </row>
    <row r="1917" spans="2:21" ht="12.75" customHeight="1" x14ac:dyDescent="0.3">
      <c r="B1917" s="222" t="s">
        <v>1022</v>
      </c>
      <c r="C1917" s="222" t="s">
        <v>1177</v>
      </c>
      <c r="D1917" s="222" t="s">
        <v>345</v>
      </c>
      <c r="E1917" s="223">
        <v>1</v>
      </c>
      <c r="F1917" s="223">
        <v>1</v>
      </c>
      <c r="G1917" s="224">
        <v>14</v>
      </c>
      <c r="H1917" s="222">
        <v>29</v>
      </c>
      <c r="I1917" s="222">
        <v>2</v>
      </c>
      <c r="J1917" s="222">
        <v>1684</v>
      </c>
      <c r="K1917" s="222" t="s">
        <v>107</v>
      </c>
      <c r="L1917" s="222">
        <v>2</v>
      </c>
      <c r="M1917" s="222" t="s">
        <v>197</v>
      </c>
      <c r="N1917" s="90" t="s">
        <v>197</v>
      </c>
      <c r="O1917" s="222"/>
      <c r="Q1917" s="208" t="str">
        <f t="shared" si="29"/>
        <v>OCAN (T)Construction Materials</v>
      </c>
      <c r="R1917" s="204" t="s">
        <v>1022</v>
      </c>
      <c r="S1917" s="204" t="s">
        <v>345</v>
      </c>
      <c r="T1917" s="205">
        <v>1.3445</v>
      </c>
      <c r="U1917" s="205">
        <v>1.6016999999999999</v>
      </c>
    </row>
    <row r="1918" spans="2:21" ht="12.75" customHeight="1" x14ac:dyDescent="0.3">
      <c r="B1918" s="222" t="s">
        <v>1022</v>
      </c>
      <c r="C1918" s="222" t="s">
        <v>1177</v>
      </c>
      <c r="D1918" s="222" t="s">
        <v>356</v>
      </c>
      <c r="E1918" s="223">
        <v>16405</v>
      </c>
      <c r="F1918" s="223">
        <v>230.375</v>
      </c>
      <c r="G1918" s="224">
        <v>14.057426702204991</v>
      </c>
      <c r="H1918" s="222">
        <v>27</v>
      </c>
      <c r="I1918" s="222">
        <v>2</v>
      </c>
      <c r="J1918" s="222">
        <v>1684</v>
      </c>
      <c r="K1918" s="222" t="s">
        <v>107</v>
      </c>
      <c r="L1918" s="222">
        <v>2</v>
      </c>
      <c r="M1918" s="222" t="s">
        <v>197</v>
      </c>
      <c r="N1918" s="90" t="s">
        <v>197</v>
      </c>
      <c r="O1918" s="222"/>
      <c r="Q1918" s="208" t="str">
        <f t="shared" si="29"/>
        <v>OCAN (T)Enterprise</v>
      </c>
      <c r="R1918" s="204" t="s">
        <v>1022</v>
      </c>
      <c r="S1918" s="204" t="s">
        <v>356</v>
      </c>
      <c r="T1918" s="205">
        <v>1.4174</v>
      </c>
      <c r="U1918" s="205">
        <v>1.5555000000000001</v>
      </c>
    </row>
    <row r="1919" spans="2:21" ht="12.75" customHeight="1" x14ac:dyDescent="0.3">
      <c r="B1919" s="222" t="s">
        <v>1022</v>
      </c>
      <c r="C1919" s="222" t="s">
        <v>1177</v>
      </c>
      <c r="D1919" s="222" t="s">
        <v>343</v>
      </c>
      <c r="E1919" s="223">
        <v>6494</v>
      </c>
      <c r="F1919" s="223">
        <v>91.189000000000007</v>
      </c>
      <c r="G1919" s="224">
        <v>14.043239237201893</v>
      </c>
      <c r="H1919" s="222">
        <v>25</v>
      </c>
      <c r="I1919" s="222">
        <v>2</v>
      </c>
      <c r="J1919" s="222">
        <v>1684</v>
      </c>
      <c r="K1919" s="222" t="s">
        <v>107</v>
      </c>
      <c r="L1919" s="222">
        <v>2</v>
      </c>
      <c r="M1919" s="222" t="s">
        <v>197</v>
      </c>
      <c r="N1919" s="90" t="s">
        <v>197</v>
      </c>
      <c r="O1919" s="222"/>
      <c r="Q1919" s="208" t="str">
        <f t="shared" si="29"/>
        <v>OCAN (T)Other</v>
      </c>
      <c r="R1919" s="204" t="s">
        <v>1022</v>
      </c>
      <c r="S1919" s="204" t="s">
        <v>343</v>
      </c>
      <c r="T1919" s="205">
        <v>1.3136000000000001</v>
      </c>
      <c r="U1919" s="205">
        <v>1.5094000000000001</v>
      </c>
    </row>
    <row r="1920" spans="2:21" ht="12.75" customHeight="1" x14ac:dyDescent="0.3">
      <c r="B1920" s="222" t="s">
        <v>1022</v>
      </c>
      <c r="C1920" s="222" t="s">
        <v>1177</v>
      </c>
      <c r="D1920" s="222" t="s">
        <v>353</v>
      </c>
      <c r="E1920" s="223">
        <v>1</v>
      </c>
      <c r="F1920" s="223">
        <v>1</v>
      </c>
      <c r="G1920" s="224">
        <v>14</v>
      </c>
      <c r="H1920" s="222">
        <v>25</v>
      </c>
      <c r="I1920" s="222">
        <v>2</v>
      </c>
      <c r="J1920" s="222">
        <v>1684</v>
      </c>
      <c r="K1920" s="222" t="s">
        <v>107</v>
      </c>
      <c r="L1920" s="222">
        <v>2</v>
      </c>
      <c r="M1920" s="222" t="s">
        <v>197</v>
      </c>
      <c r="N1920" s="90" t="s">
        <v>197</v>
      </c>
      <c r="O1920" s="222"/>
      <c r="Q1920" s="208" t="str">
        <f t="shared" si="29"/>
        <v>OCAN (T)Steel</v>
      </c>
      <c r="R1920" s="204" t="s">
        <v>1022</v>
      </c>
      <c r="S1920" s="204" t="s">
        <v>353</v>
      </c>
      <c r="T1920" s="205">
        <v>1.3140000000000001</v>
      </c>
      <c r="U1920" s="205">
        <v>1.5091000000000001</v>
      </c>
    </row>
    <row r="1921" spans="2:21" ht="12.75" customHeight="1" x14ac:dyDescent="0.3">
      <c r="B1921" s="222" t="s">
        <v>1024</v>
      </c>
      <c r="C1921" s="222" t="s">
        <v>1177</v>
      </c>
      <c r="D1921" s="222" t="s">
        <v>345</v>
      </c>
      <c r="E1921" s="223">
        <v>1</v>
      </c>
      <c r="F1921" s="223">
        <v>1</v>
      </c>
      <c r="G1921" s="224">
        <v>14</v>
      </c>
      <c r="H1921" s="222">
        <v>29</v>
      </c>
      <c r="I1921" s="222">
        <v>2</v>
      </c>
      <c r="J1921" s="222">
        <v>1820</v>
      </c>
      <c r="K1921" s="222" t="s">
        <v>107</v>
      </c>
      <c r="L1921" s="222">
        <v>2</v>
      </c>
      <c r="M1921" s="222" t="s">
        <v>197</v>
      </c>
      <c r="N1921" s="90" t="s">
        <v>197</v>
      </c>
      <c r="O1921" s="222"/>
      <c r="Q1921" s="208" t="str">
        <f t="shared" si="29"/>
        <v>OCAR (T)Construction Materials</v>
      </c>
      <c r="R1921" s="204" t="s">
        <v>1024</v>
      </c>
      <c r="S1921" s="204" t="s">
        <v>345</v>
      </c>
      <c r="T1921" s="205">
        <v>1.3506</v>
      </c>
      <c r="U1921" s="205">
        <v>1.6294</v>
      </c>
    </row>
    <row r="1922" spans="2:21" ht="12.75" customHeight="1" x14ac:dyDescent="0.3">
      <c r="B1922" s="222" t="s">
        <v>1026</v>
      </c>
      <c r="C1922" s="222" t="s">
        <v>26</v>
      </c>
      <c r="D1922" s="222" t="s">
        <v>345</v>
      </c>
      <c r="E1922" s="223">
        <v>388</v>
      </c>
      <c r="F1922" s="223">
        <v>15.747</v>
      </c>
      <c r="G1922" s="224">
        <v>48.255317041601259</v>
      </c>
      <c r="H1922" s="222">
        <v>29</v>
      </c>
      <c r="I1922" s="222">
        <v>2</v>
      </c>
      <c r="J1922" s="222">
        <v>1491</v>
      </c>
      <c r="K1922" s="222" t="s">
        <v>108</v>
      </c>
      <c r="L1922" s="222">
        <v>1</v>
      </c>
      <c r="M1922" s="222" t="s">
        <v>197</v>
      </c>
      <c r="N1922" s="90" t="s">
        <v>197</v>
      </c>
      <c r="O1922" s="222"/>
      <c r="Q1922" s="208" t="str">
        <f t="shared" si="29"/>
        <v>PAAS (L)Construction Materials</v>
      </c>
      <c r="R1922" s="204" t="s">
        <v>1026</v>
      </c>
      <c r="S1922" s="204" t="s">
        <v>345</v>
      </c>
      <c r="T1922" s="205">
        <v>3.6415999999999999</v>
      </c>
      <c r="U1922" s="205">
        <v>5.9396000000000004</v>
      </c>
    </row>
    <row r="1923" spans="2:21" ht="12.75" customHeight="1" x14ac:dyDescent="0.3">
      <c r="B1923" s="222" t="s">
        <v>1026</v>
      </c>
      <c r="C1923" s="222" t="s">
        <v>26</v>
      </c>
      <c r="D1923" s="222" t="s">
        <v>348</v>
      </c>
      <c r="E1923" s="223">
        <v>1524295</v>
      </c>
      <c r="F1923" s="223">
        <v>76353.722999999998</v>
      </c>
      <c r="G1923" s="224">
        <v>50.895000000000003</v>
      </c>
      <c r="H1923" s="222">
        <v>18</v>
      </c>
      <c r="I1923" s="222">
        <v>2</v>
      </c>
      <c r="J1923" s="222">
        <v>1491</v>
      </c>
      <c r="K1923" s="222" t="s">
        <v>1192</v>
      </c>
      <c r="L1923" s="222">
        <v>1</v>
      </c>
      <c r="M1923" s="222" t="s">
        <v>197</v>
      </c>
      <c r="N1923" s="90" t="s">
        <v>197</v>
      </c>
      <c r="O1923" s="222"/>
      <c r="Q1923" s="208" t="str">
        <f t="shared" si="29"/>
        <v>PAAS (L)Industrial Minerals</v>
      </c>
      <c r="R1923" s="204" t="s">
        <v>1026</v>
      </c>
      <c r="S1923" s="204" t="s">
        <v>348</v>
      </c>
      <c r="T1923" s="205">
        <v>3.6777000000000002</v>
      </c>
      <c r="U1923" s="205">
        <v>6.0746000000000002</v>
      </c>
    </row>
    <row r="1924" spans="2:21" ht="12.75" customHeight="1" x14ac:dyDescent="0.3">
      <c r="B1924" s="222" t="s">
        <v>1025</v>
      </c>
      <c r="C1924" s="222" t="s">
        <v>1177</v>
      </c>
      <c r="D1924" s="222" t="s">
        <v>345</v>
      </c>
      <c r="E1924" s="223">
        <v>64919</v>
      </c>
      <c r="F1924" s="223">
        <v>851.05100000000004</v>
      </c>
      <c r="G1924" s="224">
        <v>13.243941916524795</v>
      </c>
      <c r="H1924" s="222">
        <v>29</v>
      </c>
      <c r="I1924" s="222">
        <v>2</v>
      </c>
      <c r="J1924" s="222">
        <v>1491</v>
      </c>
      <c r="K1924" s="222" t="s">
        <v>107</v>
      </c>
      <c r="L1924" s="222">
        <v>1</v>
      </c>
      <c r="M1924" s="222" t="s">
        <v>197</v>
      </c>
      <c r="N1924" s="90" t="s">
        <v>197</v>
      </c>
      <c r="O1924" s="222"/>
      <c r="Q1924" s="208" t="str">
        <f t="shared" si="29"/>
        <v>PAAS (T)Construction Materials</v>
      </c>
      <c r="R1924" s="204" t="s">
        <v>1025</v>
      </c>
      <c r="S1924" s="204" t="s">
        <v>345</v>
      </c>
      <c r="T1924" s="205">
        <v>1.3357000000000001</v>
      </c>
      <c r="U1924" s="205">
        <v>1.5984</v>
      </c>
    </row>
    <row r="1925" spans="2:21" ht="12.75" customHeight="1" x14ac:dyDescent="0.3">
      <c r="B1925" s="222" t="s">
        <v>1025</v>
      </c>
      <c r="C1925" s="222" t="s">
        <v>1177</v>
      </c>
      <c r="D1925" s="222" t="s">
        <v>348</v>
      </c>
      <c r="E1925" s="223">
        <v>1428702</v>
      </c>
      <c r="F1925" s="223">
        <v>18957.482</v>
      </c>
      <c r="G1925" s="224">
        <v>13.2439</v>
      </c>
      <c r="H1925" s="222">
        <v>18</v>
      </c>
      <c r="I1925" s="222">
        <v>2</v>
      </c>
      <c r="J1925" s="222">
        <v>1491</v>
      </c>
      <c r="K1925" s="222" t="s">
        <v>1193</v>
      </c>
      <c r="L1925" s="222">
        <v>1</v>
      </c>
      <c r="M1925" s="222" t="s">
        <v>197</v>
      </c>
      <c r="N1925" s="90" t="s">
        <v>197</v>
      </c>
      <c r="O1925" s="222"/>
      <c r="Q1925" s="208" t="str">
        <f t="shared" ref="Q1925:Q1988" si="30">R1925&amp;S1925</f>
        <v>PAAS (T)Industrial Minerals</v>
      </c>
      <c r="R1925" s="204" t="s">
        <v>1025</v>
      </c>
      <c r="S1925" s="204" t="s">
        <v>348</v>
      </c>
      <c r="T1925" s="205">
        <v>1.2479</v>
      </c>
      <c r="U1925" s="205">
        <v>1.3704000000000001</v>
      </c>
    </row>
    <row r="1926" spans="2:21" ht="12.75" customHeight="1" x14ac:dyDescent="0.3">
      <c r="B1926" s="222" t="s">
        <v>1028</v>
      </c>
      <c r="C1926" s="222" t="s">
        <v>26</v>
      </c>
      <c r="D1926" s="222" t="s">
        <v>345</v>
      </c>
      <c r="E1926" s="223">
        <v>3602600</v>
      </c>
      <c r="F1926" s="223">
        <v>173882.47</v>
      </c>
      <c r="G1926" s="224">
        <v>48.787702154934301</v>
      </c>
      <c r="H1926" s="222">
        <v>29</v>
      </c>
      <c r="I1926" s="222">
        <v>2</v>
      </c>
      <c r="J1926" s="222">
        <v>1685</v>
      </c>
      <c r="K1926" s="222" t="s">
        <v>108</v>
      </c>
      <c r="L1926" s="222">
        <v>1</v>
      </c>
      <c r="M1926" s="222" t="s">
        <v>197</v>
      </c>
      <c r="N1926" s="90" t="s">
        <v>197</v>
      </c>
      <c r="O1926" s="222"/>
      <c r="Q1926" s="208" t="str">
        <f t="shared" si="30"/>
        <v>PCAC (L)Construction Materials</v>
      </c>
      <c r="R1926" s="204" t="s">
        <v>1028</v>
      </c>
      <c r="S1926" s="204" t="s">
        <v>345</v>
      </c>
      <c r="T1926" s="205">
        <v>3.6943000000000001</v>
      </c>
      <c r="U1926" s="205">
        <v>6.0990000000000002</v>
      </c>
    </row>
    <row r="1927" spans="2:21" ht="12.75" customHeight="1" x14ac:dyDescent="0.3">
      <c r="B1927" s="222" t="s">
        <v>1028</v>
      </c>
      <c r="C1927" s="222" t="s">
        <v>26</v>
      </c>
      <c r="D1927" s="222" t="s">
        <v>356</v>
      </c>
      <c r="E1927" s="223">
        <v>1</v>
      </c>
      <c r="F1927" s="223">
        <v>1</v>
      </c>
      <c r="G1927" s="224">
        <v>41.597871711498676</v>
      </c>
      <c r="H1927" s="222">
        <v>27</v>
      </c>
      <c r="I1927" s="222">
        <v>2</v>
      </c>
      <c r="J1927" s="222">
        <v>1685</v>
      </c>
      <c r="K1927" s="222" t="s">
        <v>108</v>
      </c>
      <c r="L1927" s="222">
        <v>1</v>
      </c>
      <c r="M1927" s="222" t="s">
        <v>197</v>
      </c>
      <c r="N1927" s="90" t="s">
        <v>197</v>
      </c>
      <c r="O1927" s="222"/>
      <c r="Q1927" s="208" t="str">
        <f t="shared" si="30"/>
        <v>PCAC (L)Enterprise</v>
      </c>
      <c r="R1927" s="204" t="s">
        <v>1028</v>
      </c>
      <c r="S1927" s="204" t="s">
        <v>356</v>
      </c>
      <c r="T1927" s="205">
        <v>3.3258999999999999</v>
      </c>
      <c r="U1927" s="205">
        <v>4.3494999999999999</v>
      </c>
    </row>
    <row r="1928" spans="2:21" ht="12.75" customHeight="1" x14ac:dyDescent="0.3">
      <c r="B1928" s="222" t="s">
        <v>1028</v>
      </c>
      <c r="C1928" s="222" t="s">
        <v>26</v>
      </c>
      <c r="D1928" s="222" t="s">
        <v>353</v>
      </c>
      <c r="E1928" s="223">
        <v>1</v>
      </c>
      <c r="F1928" s="223">
        <v>1</v>
      </c>
      <c r="G1928" s="224">
        <v>42.792803835049298</v>
      </c>
      <c r="H1928" s="222">
        <v>25</v>
      </c>
      <c r="I1928" s="222">
        <v>2</v>
      </c>
      <c r="J1928" s="222">
        <v>1685</v>
      </c>
      <c r="K1928" s="222" t="s">
        <v>108</v>
      </c>
      <c r="L1928" s="222">
        <v>1</v>
      </c>
      <c r="M1928" s="222" t="s">
        <v>197</v>
      </c>
      <c r="N1928" s="90" t="s">
        <v>197</v>
      </c>
      <c r="O1928" s="222"/>
      <c r="Q1928" s="208" t="str">
        <f t="shared" si="30"/>
        <v>PCAC (L)Steel</v>
      </c>
      <c r="R1928" s="204" t="s">
        <v>1028</v>
      </c>
      <c r="S1928" s="204" t="s">
        <v>353</v>
      </c>
      <c r="T1928" s="205">
        <v>3.1717</v>
      </c>
      <c r="U1928" s="205">
        <v>4.4962</v>
      </c>
    </row>
    <row r="1929" spans="2:21" ht="12.75" customHeight="1" x14ac:dyDescent="0.3">
      <c r="B1929" s="222" t="s">
        <v>1027</v>
      </c>
      <c r="C1929" s="222" t="s">
        <v>1177</v>
      </c>
      <c r="D1929" s="222" t="s">
        <v>345</v>
      </c>
      <c r="E1929" s="223">
        <v>3369344</v>
      </c>
      <c r="F1929" s="223">
        <v>44572.37</v>
      </c>
      <c r="G1929" s="224">
        <v>13.2465996652715</v>
      </c>
      <c r="H1929" s="222">
        <v>29</v>
      </c>
      <c r="I1929" s="222">
        <v>2</v>
      </c>
      <c r="J1929" s="222">
        <v>1685</v>
      </c>
      <c r="K1929" s="222" t="s">
        <v>107</v>
      </c>
      <c r="L1929" s="222">
        <v>1</v>
      </c>
      <c r="M1929" s="222" t="s">
        <v>197</v>
      </c>
      <c r="N1929" s="90" t="s">
        <v>197</v>
      </c>
      <c r="O1929" s="222"/>
      <c r="Q1929" s="208" t="str">
        <f t="shared" si="30"/>
        <v>PCAC (T)Construction Materials</v>
      </c>
      <c r="R1929" s="204" t="s">
        <v>1027</v>
      </c>
      <c r="S1929" s="204" t="s">
        <v>345</v>
      </c>
      <c r="T1929" s="205">
        <v>1.3443000000000001</v>
      </c>
      <c r="U1929" s="205">
        <v>1.6417999999999999</v>
      </c>
    </row>
    <row r="1930" spans="2:21" ht="12.75" customHeight="1" x14ac:dyDescent="0.3">
      <c r="B1930" s="222" t="s">
        <v>1027</v>
      </c>
      <c r="C1930" s="222" t="s">
        <v>1177</v>
      </c>
      <c r="D1930" s="222" t="s">
        <v>356</v>
      </c>
      <c r="E1930" s="223">
        <v>1061</v>
      </c>
      <c r="F1930" s="223">
        <v>14.854000000000001</v>
      </c>
      <c r="G1930" s="224">
        <v>13.989513948427094</v>
      </c>
      <c r="H1930" s="222">
        <v>27</v>
      </c>
      <c r="I1930" s="222">
        <v>2</v>
      </c>
      <c r="J1930" s="222">
        <v>1685</v>
      </c>
      <c r="K1930" s="222" t="s">
        <v>107</v>
      </c>
      <c r="L1930" s="222">
        <v>1</v>
      </c>
      <c r="M1930" s="222" t="s">
        <v>197</v>
      </c>
      <c r="N1930" s="90" t="s">
        <v>197</v>
      </c>
      <c r="O1930" s="222"/>
      <c r="Q1930" s="208" t="str">
        <f t="shared" si="30"/>
        <v>PCAC (T)Enterprise</v>
      </c>
      <c r="R1930" s="204" t="s">
        <v>1027</v>
      </c>
      <c r="S1930" s="204" t="s">
        <v>356</v>
      </c>
      <c r="T1930" s="205">
        <v>1.409</v>
      </c>
      <c r="U1930" s="205">
        <v>1.5922000000000001</v>
      </c>
    </row>
    <row r="1931" spans="2:21" ht="12.75" customHeight="1" x14ac:dyDescent="0.3">
      <c r="B1931" s="222" t="s">
        <v>1027</v>
      </c>
      <c r="C1931" s="222" t="s">
        <v>1177</v>
      </c>
      <c r="D1931" s="222" t="s">
        <v>343</v>
      </c>
      <c r="E1931" s="223">
        <v>898</v>
      </c>
      <c r="F1931" s="223">
        <v>12.572000000000001</v>
      </c>
      <c r="G1931" s="224">
        <v>13</v>
      </c>
      <c r="H1931" s="222">
        <v>25</v>
      </c>
      <c r="I1931" s="222">
        <v>2</v>
      </c>
      <c r="J1931" s="222">
        <v>1685</v>
      </c>
      <c r="K1931" s="222" t="s">
        <v>107</v>
      </c>
      <c r="L1931" s="222">
        <v>1</v>
      </c>
      <c r="M1931" s="222" t="s">
        <v>197</v>
      </c>
      <c r="N1931" s="90" t="s">
        <v>197</v>
      </c>
      <c r="O1931" s="222"/>
      <c r="Q1931" s="208" t="str">
        <f t="shared" si="30"/>
        <v>PCAC (T)Other</v>
      </c>
      <c r="R1931" s="204" t="s">
        <v>1027</v>
      </c>
      <c r="S1931" s="204" t="s">
        <v>343</v>
      </c>
      <c r="T1931" s="205">
        <v>1.3032999999999999</v>
      </c>
      <c r="U1931" s="205">
        <v>1.5414000000000001</v>
      </c>
    </row>
    <row r="1932" spans="2:21" ht="12.75" customHeight="1" x14ac:dyDescent="0.3">
      <c r="B1932" s="222" t="s">
        <v>1027</v>
      </c>
      <c r="C1932" s="222" t="s">
        <v>1177</v>
      </c>
      <c r="D1932" s="222" t="s">
        <v>353</v>
      </c>
      <c r="E1932" s="223">
        <v>3542</v>
      </c>
      <c r="F1932" s="223">
        <v>49.588000000000001</v>
      </c>
      <c r="G1932" s="224">
        <v>12.889449005273251</v>
      </c>
      <c r="H1932" s="222">
        <v>25</v>
      </c>
      <c r="I1932" s="222">
        <v>2</v>
      </c>
      <c r="J1932" s="222">
        <v>1685</v>
      </c>
      <c r="K1932" s="222" t="s">
        <v>107</v>
      </c>
      <c r="L1932" s="222">
        <v>1</v>
      </c>
      <c r="M1932" s="222" t="s">
        <v>197</v>
      </c>
      <c r="N1932" s="90" t="s">
        <v>197</v>
      </c>
      <c r="O1932" s="222"/>
      <c r="Q1932" s="208" t="str">
        <f t="shared" si="30"/>
        <v>PCAC (T)Steel</v>
      </c>
      <c r="R1932" s="204" t="s">
        <v>1027</v>
      </c>
      <c r="S1932" s="204" t="s">
        <v>353</v>
      </c>
      <c r="T1932" s="205">
        <v>1.3121</v>
      </c>
      <c r="U1932" s="205">
        <v>1.5416000000000001</v>
      </c>
    </row>
    <row r="1933" spans="2:21" ht="12.75" customHeight="1" x14ac:dyDescent="0.3">
      <c r="B1933" s="222" t="s">
        <v>1032</v>
      </c>
      <c r="C1933" s="222" t="s">
        <v>26</v>
      </c>
      <c r="D1933" s="222" t="s">
        <v>353</v>
      </c>
      <c r="E1933" s="223">
        <v>885021</v>
      </c>
      <c r="F1933" s="223">
        <v>39259.623</v>
      </c>
      <c r="G1933" s="224">
        <v>43.821616588887096</v>
      </c>
      <c r="H1933" s="222">
        <v>25</v>
      </c>
      <c r="I1933" s="222">
        <v>2</v>
      </c>
      <c r="J1933" s="222">
        <v>1780</v>
      </c>
      <c r="K1933" s="222" t="s">
        <v>108</v>
      </c>
      <c r="L1933" s="222">
        <v>1</v>
      </c>
      <c r="M1933" s="222" t="s">
        <v>197</v>
      </c>
      <c r="N1933" s="90" t="s">
        <v>197</v>
      </c>
      <c r="O1933" s="222"/>
      <c r="Q1933" s="208" t="str">
        <f t="shared" si="30"/>
        <v>PCAE (L)Steel</v>
      </c>
      <c r="R1933" s="204" t="s">
        <v>1032</v>
      </c>
      <c r="S1933" s="204" t="s">
        <v>353</v>
      </c>
      <c r="T1933" s="205">
        <v>3.0186000000000002</v>
      </c>
      <c r="U1933" s="205">
        <v>4.7047999999999996</v>
      </c>
    </row>
    <row r="1934" spans="2:21" ht="12.75" customHeight="1" x14ac:dyDescent="0.3">
      <c r="B1934" s="222" t="s">
        <v>1031</v>
      </c>
      <c r="C1934" s="222" t="s">
        <v>1177</v>
      </c>
      <c r="D1934" s="222" t="s">
        <v>353</v>
      </c>
      <c r="E1934" s="223">
        <v>892484</v>
      </c>
      <c r="F1934" s="223">
        <v>12494.776</v>
      </c>
      <c r="G1934" s="224">
        <v>14</v>
      </c>
      <c r="H1934" s="222">
        <v>25</v>
      </c>
      <c r="I1934" s="222">
        <v>2</v>
      </c>
      <c r="J1934" s="222">
        <v>1780</v>
      </c>
      <c r="K1934" s="222" t="s">
        <v>107</v>
      </c>
      <c r="L1934" s="222">
        <v>1</v>
      </c>
      <c r="M1934" s="222" t="s">
        <v>197</v>
      </c>
      <c r="N1934" s="90" t="s">
        <v>197</v>
      </c>
      <c r="O1934" s="222"/>
      <c r="Q1934" s="208" t="str">
        <f t="shared" si="30"/>
        <v>PCAE (T)Steel</v>
      </c>
      <c r="R1934" s="204" t="s">
        <v>1031</v>
      </c>
      <c r="S1934" s="204" t="s">
        <v>353</v>
      </c>
      <c r="T1934" s="205">
        <v>1.3407</v>
      </c>
      <c r="U1934" s="205">
        <v>1.5564</v>
      </c>
    </row>
    <row r="1935" spans="2:21" ht="12.75" customHeight="1" x14ac:dyDescent="0.3">
      <c r="B1935" s="222" t="s">
        <v>1033</v>
      </c>
      <c r="C1935" s="222" t="s">
        <v>26</v>
      </c>
      <c r="D1935" s="222" t="s">
        <v>345</v>
      </c>
      <c r="E1935" s="223">
        <v>1</v>
      </c>
      <c r="F1935" s="223">
        <v>1</v>
      </c>
      <c r="G1935" s="224">
        <v>24.012473770109583</v>
      </c>
      <c r="H1935" s="222">
        <v>29</v>
      </c>
      <c r="I1935" s="222">
        <v>2</v>
      </c>
      <c r="J1935" s="222">
        <v>1495</v>
      </c>
      <c r="K1935" s="222" t="s">
        <v>108</v>
      </c>
      <c r="L1935" s="222">
        <v>1</v>
      </c>
      <c r="M1935" s="222" t="s">
        <v>197</v>
      </c>
      <c r="N1935" s="90" t="s">
        <v>197</v>
      </c>
      <c r="O1935" s="222"/>
      <c r="Q1935" s="208" t="str">
        <f t="shared" si="30"/>
        <v>PFAC (L)Construction Materials</v>
      </c>
      <c r="R1935" s="204" t="s">
        <v>1033</v>
      </c>
      <c r="S1935" s="204" t="s">
        <v>345</v>
      </c>
      <c r="T1935" s="205">
        <v>2.0586000000000002</v>
      </c>
      <c r="U1935" s="205">
        <v>2.4619</v>
      </c>
    </row>
    <row r="1936" spans="2:21" ht="12.75" customHeight="1" x14ac:dyDescent="0.3">
      <c r="B1936" s="222" t="s">
        <v>1033</v>
      </c>
      <c r="C1936" s="222" t="s">
        <v>26</v>
      </c>
      <c r="D1936" s="222" t="s">
        <v>343</v>
      </c>
      <c r="E1936" s="223">
        <v>867</v>
      </c>
      <c r="F1936" s="223">
        <v>21.372</v>
      </c>
      <c r="G1936" s="224">
        <v>24.012473770109583</v>
      </c>
      <c r="H1936" s="222">
        <v>25</v>
      </c>
      <c r="I1936" s="222">
        <v>2</v>
      </c>
      <c r="J1936" s="222">
        <v>1495</v>
      </c>
      <c r="K1936" s="222" t="s">
        <v>108</v>
      </c>
      <c r="L1936" s="222">
        <v>1</v>
      </c>
      <c r="M1936" s="222" t="s">
        <v>197</v>
      </c>
      <c r="N1936" s="90" t="s">
        <v>197</v>
      </c>
      <c r="O1936" s="222"/>
      <c r="Q1936" s="208" t="str">
        <f t="shared" si="30"/>
        <v>PFAC (L)Other</v>
      </c>
      <c r="R1936" s="204" t="s">
        <v>1033</v>
      </c>
      <c r="S1936" s="204" t="s">
        <v>343</v>
      </c>
      <c r="T1936" s="205">
        <v>2.1463999999999999</v>
      </c>
      <c r="U1936" s="205">
        <v>2.3940999999999999</v>
      </c>
    </row>
    <row r="1937" spans="2:21" ht="12.75" customHeight="1" x14ac:dyDescent="0.3">
      <c r="B1937" s="222" t="s">
        <v>1034</v>
      </c>
      <c r="C1937" s="222" t="s">
        <v>1177</v>
      </c>
      <c r="D1937" s="222" t="s">
        <v>343</v>
      </c>
      <c r="E1937" s="223">
        <v>7992</v>
      </c>
      <c r="F1937" s="223">
        <v>87.912000000000006</v>
      </c>
      <c r="G1937" s="224">
        <v>11</v>
      </c>
      <c r="H1937" s="222">
        <v>25</v>
      </c>
      <c r="I1937" s="222">
        <v>2</v>
      </c>
      <c r="J1937" s="222">
        <v>1495</v>
      </c>
      <c r="K1937" s="222" t="s">
        <v>107</v>
      </c>
      <c r="L1937" s="222">
        <v>1</v>
      </c>
      <c r="M1937" s="222" t="s">
        <v>197</v>
      </c>
      <c r="N1937" s="90" t="s">
        <v>197</v>
      </c>
      <c r="O1937" s="222"/>
      <c r="Q1937" s="208" t="str">
        <f t="shared" si="30"/>
        <v>PFAC (T)Other</v>
      </c>
      <c r="R1937" s="204" t="s">
        <v>1034</v>
      </c>
      <c r="S1937" s="204" t="s">
        <v>343</v>
      </c>
      <c r="T1937" s="205">
        <v>1.2094</v>
      </c>
      <c r="U1937" s="205">
        <v>1.5327999999999999</v>
      </c>
    </row>
    <row r="1938" spans="2:21" ht="12.75" customHeight="1" x14ac:dyDescent="0.3">
      <c r="B1938" s="222" t="s">
        <v>1036</v>
      </c>
      <c r="C1938" s="222" t="s">
        <v>26</v>
      </c>
      <c r="D1938" s="222" t="s">
        <v>345</v>
      </c>
      <c r="E1938" s="223">
        <v>664584</v>
      </c>
      <c r="F1938" s="223">
        <v>31843.55</v>
      </c>
      <c r="G1938" s="224">
        <v>46.855714052607986</v>
      </c>
      <c r="H1938" s="222">
        <v>29</v>
      </c>
      <c r="I1938" s="222">
        <v>2</v>
      </c>
      <c r="J1938" s="222">
        <v>1491</v>
      </c>
      <c r="K1938" s="222" t="s">
        <v>108</v>
      </c>
      <c r="L1938" s="222">
        <v>1</v>
      </c>
      <c r="M1938" s="222" t="s">
        <v>197</v>
      </c>
      <c r="N1938" s="90" t="s">
        <v>197</v>
      </c>
      <c r="O1938" s="222"/>
      <c r="Q1938" s="208" t="str">
        <f t="shared" si="30"/>
        <v>PGAC (L)Construction Materials</v>
      </c>
      <c r="R1938" s="204" t="s">
        <v>1036</v>
      </c>
      <c r="S1938" s="204" t="s">
        <v>345</v>
      </c>
      <c r="T1938" s="205">
        <v>3.1501999999999999</v>
      </c>
      <c r="U1938" s="205">
        <v>5.5712000000000002</v>
      </c>
    </row>
    <row r="1939" spans="2:21" ht="12.75" customHeight="1" x14ac:dyDescent="0.3">
      <c r="B1939" s="222" t="s">
        <v>1036</v>
      </c>
      <c r="C1939" s="222" t="s">
        <v>26</v>
      </c>
      <c r="D1939" s="222" t="s">
        <v>371</v>
      </c>
      <c r="E1939" s="223">
        <v>1</v>
      </c>
      <c r="F1939" s="223">
        <v>1</v>
      </c>
      <c r="G1939" s="224">
        <v>49.14920664377842</v>
      </c>
      <c r="H1939" s="222">
        <v>24</v>
      </c>
      <c r="I1939" s="222">
        <v>2</v>
      </c>
      <c r="J1939" s="222">
        <v>1491</v>
      </c>
      <c r="K1939" s="222" t="s">
        <v>108</v>
      </c>
      <c r="L1939" s="222">
        <v>1</v>
      </c>
      <c r="M1939" s="222" t="s">
        <v>197</v>
      </c>
      <c r="N1939" s="90" t="s">
        <v>197</v>
      </c>
      <c r="O1939" s="222"/>
      <c r="Q1939" s="208" t="str">
        <f t="shared" si="30"/>
        <v>PGAC (L)Domestic Waste</v>
      </c>
      <c r="R1939" s="204" t="s">
        <v>1036</v>
      </c>
      <c r="S1939" s="204" t="s">
        <v>371</v>
      </c>
      <c r="T1939" s="205">
        <v>3.4293</v>
      </c>
      <c r="U1939" s="205">
        <v>5.9085999999999999</v>
      </c>
    </row>
    <row r="1940" spans="2:21" ht="12.75" customHeight="1" x14ac:dyDescent="0.3">
      <c r="B1940" s="222" t="s">
        <v>1035</v>
      </c>
      <c r="C1940" s="222" t="s">
        <v>1177</v>
      </c>
      <c r="D1940" s="222" t="s">
        <v>345</v>
      </c>
      <c r="E1940" s="223">
        <v>747424</v>
      </c>
      <c r="F1940" s="223">
        <v>9860.0860000000011</v>
      </c>
      <c r="G1940" s="224">
        <v>13.243172586210317</v>
      </c>
      <c r="H1940" s="222">
        <v>29</v>
      </c>
      <c r="I1940" s="222">
        <v>2</v>
      </c>
      <c r="J1940" s="222">
        <v>1491</v>
      </c>
      <c r="K1940" s="222" t="s">
        <v>107</v>
      </c>
      <c r="L1940" s="222">
        <v>1</v>
      </c>
      <c r="M1940" s="222" t="s">
        <v>197</v>
      </c>
      <c r="N1940" s="90" t="s">
        <v>197</v>
      </c>
      <c r="O1940" s="222"/>
      <c r="Q1940" s="208" t="str">
        <f t="shared" si="30"/>
        <v>PGAC (T)Construction Materials</v>
      </c>
      <c r="R1940" s="204" t="s">
        <v>1035</v>
      </c>
      <c r="S1940" s="204" t="s">
        <v>345</v>
      </c>
      <c r="T1940" s="205">
        <v>1.3306</v>
      </c>
      <c r="U1940" s="205">
        <v>1.5984</v>
      </c>
    </row>
    <row r="1941" spans="2:21" ht="12.75" customHeight="1" x14ac:dyDescent="0.3">
      <c r="B1941" s="222" t="s">
        <v>1035</v>
      </c>
      <c r="C1941" s="222" t="s">
        <v>1177</v>
      </c>
      <c r="D1941" s="222" t="s">
        <v>371</v>
      </c>
      <c r="E1941" s="223">
        <v>1</v>
      </c>
      <c r="F1941" s="223">
        <v>0</v>
      </c>
      <c r="G1941" s="224">
        <v>13.057089996035419</v>
      </c>
      <c r="H1941" s="222">
        <v>24</v>
      </c>
      <c r="I1941" s="222">
        <v>2</v>
      </c>
      <c r="J1941" s="222">
        <v>1491</v>
      </c>
      <c r="K1941" s="222" t="s">
        <v>107</v>
      </c>
      <c r="L1941" s="222">
        <v>1</v>
      </c>
      <c r="M1941" s="222" t="s">
        <v>197</v>
      </c>
      <c r="N1941" s="90" t="s">
        <v>197</v>
      </c>
      <c r="O1941" s="222"/>
      <c r="Q1941" s="208" t="str">
        <f t="shared" si="30"/>
        <v>PGAC (T)Domestic Waste</v>
      </c>
      <c r="R1941" s="204" t="s">
        <v>1035</v>
      </c>
      <c r="S1941" s="204" t="s">
        <v>371</v>
      </c>
      <c r="T1941" s="205">
        <v>1.3841000000000001</v>
      </c>
      <c r="U1941" s="205">
        <v>1.4938</v>
      </c>
    </row>
    <row r="1942" spans="2:21" ht="12.75" customHeight="1" x14ac:dyDescent="0.3">
      <c r="B1942" s="222" t="s">
        <v>1035</v>
      </c>
      <c r="C1942" s="222" t="s">
        <v>1177</v>
      </c>
      <c r="D1942" s="222" t="s">
        <v>356</v>
      </c>
      <c r="E1942" s="223">
        <v>1301</v>
      </c>
      <c r="F1942" s="223">
        <v>16.913</v>
      </c>
      <c r="G1942" s="224">
        <v>13.272511848341232</v>
      </c>
      <c r="H1942" s="222">
        <v>27</v>
      </c>
      <c r="I1942" s="222">
        <v>2</v>
      </c>
      <c r="J1942" s="222">
        <v>1491</v>
      </c>
      <c r="K1942" s="222" t="s">
        <v>107</v>
      </c>
      <c r="L1942" s="222">
        <v>1</v>
      </c>
      <c r="M1942" s="222" t="s">
        <v>197</v>
      </c>
      <c r="N1942" s="90" t="s">
        <v>197</v>
      </c>
      <c r="O1942" s="222"/>
      <c r="Q1942" s="208" t="str">
        <f t="shared" si="30"/>
        <v>PGAC (T)Enterprise</v>
      </c>
      <c r="R1942" s="204" t="s">
        <v>1035</v>
      </c>
      <c r="S1942" s="204" t="s">
        <v>356</v>
      </c>
      <c r="T1942" s="205">
        <v>1.4049</v>
      </c>
      <c r="U1942" s="205">
        <v>1.5568</v>
      </c>
    </row>
    <row r="1943" spans="2:21" ht="12.75" customHeight="1" x14ac:dyDescent="0.3">
      <c r="B1943" s="222" t="s">
        <v>1035</v>
      </c>
      <c r="C1943" s="222" t="s">
        <v>1177</v>
      </c>
      <c r="D1943" s="222" t="s">
        <v>343</v>
      </c>
      <c r="E1943" s="223">
        <v>1836</v>
      </c>
      <c r="F1943" s="223">
        <v>24.732000000000003</v>
      </c>
      <c r="G1943" s="224">
        <v>13.474485228290062</v>
      </c>
      <c r="H1943" s="222">
        <v>25</v>
      </c>
      <c r="I1943" s="222">
        <v>2</v>
      </c>
      <c r="J1943" s="222">
        <v>1491</v>
      </c>
      <c r="K1943" s="222" t="s">
        <v>107</v>
      </c>
      <c r="L1943" s="222">
        <v>1</v>
      </c>
      <c r="M1943" s="222" t="s">
        <v>197</v>
      </c>
      <c r="N1943" s="90" t="s">
        <v>197</v>
      </c>
      <c r="O1943" s="222"/>
      <c r="Q1943" s="208" t="str">
        <f t="shared" si="30"/>
        <v>PGAC (T)Other</v>
      </c>
      <c r="R1943" s="204" t="s">
        <v>1035</v>
      </c>
      <c r="S1943" s="204" t="s">
        <v>343</v>
      </c>
      <c r="T1943" s="205">
        <v>1.3055000000000001</v>
      </c>
      <c r="U1943" s="205">
        <v>1.516</v>
      </c>
    </row>
    <row r="1944" spans="2:21" ht="12.75" customHeight="1" x14ac:dyDescent="0.3">
      <c r="B1944" s="222" t="s">
        <v>1038</v>
      </c>
      <c r="C1944" s="222" t="s">
        <v>26</v>
      </c>
      <c r="D1944" s="222" t="s">
        <v>345</v>
      </c>
      <c r="E1944" s="223">
        <v>1</v>
      </c>
      <c r="F1944" s="223">
        <v>1</v>
      </c>
      <c r="G1944" s="224">
        <v>46.487292302429069</v>
      </c>
      <c r="H1944" s="222">
        <v>29</v>
      </c>
      <c r="I1944" s="222">
        <v>2</v>
      </c>
      <c r="J1944" s="222">
        <v>1491</v>
      </c>
      <c r="K1944" s="222" t="s">
        <v>108</v>
      </c>
      <c r="L1944" s="222">
        <v>1</v>
      </c>
      <c r="M1944" s="222" t="s">
        <v>197</v>
      </c>
      <c r="N1944" s="90" t="s">
        <v>197</v>
      </c>
      <c r="O1944" s="222"/>
      <c r="Q1944" s="208" t="str">
        <f t="shared" si="30"/>
        <v>PHAP (L)Construction Materials</v>
      </c>
      <c r="R1944" s="204" t="s">
        <v>1038</v>
      </c>
      <c r="S1944" s="204" t="s">
        <v>345</v>
      </c>
      <c r="T1944" s="205">
        <v>3.4893999999999998</v>
      </c>
      <c r="U1944" s="205">
        <v>5.4787999999999997</v>
      </c>
    </row>
    <row r="1945" spans="2:21" ht="12.75" customHeight="1" x14ac:dyDescent="0.3">
      <c r="B1945" s="222" t="s">
        <v>1037</v>
      </c>
      <c r="C1945" s="222" t="s">
        <v>1177</v>
      </c>
      <c r="D1945" s="222" t="s">
        <v>345</v>
      </c>
      <c r="E1945" s="223">
        <v>1</v>
      </c>
      <c r="F1945" s="223">
        <v>1</v>
      </c>
      <c r="G1945" s="224">
        <v>13.621634047024827</v>
      </c>
      <c r="H1945" s="222">
        <v>29</v>
      </c>
      <c r="I1945" s="222">
        <v>2</v>
      </c>
      <c r="J1945" s="222">
        <v>1491</v>
      </c>
      <c r="K1945" s="222" t="s">
        <v>107</v>
      </c>
      <c r="L1945" s="222">
        <v>1</v>
      </c>
      <c r="M1945" s="222" t="s">
        <v>197</v>
      </c>
      <c r="N1945" s="90" t="s">
        <v>197</v>
      </c>
      <c r="O1945" s="222"/>
      <c r="Q1945" s="208" t="str">
        <f t="shared" si="30"/>
        <v>PHAP (T)Construction Materials</v>
      </c>
      <c r="R1945" s="204" t="s">
        <v>1037</v>
      </c>
      <c r="S1945" s="204" t="s">
        <v>345</v>
      </c>
      <c r="T1945" s="205">
        <v>1.3438000000000001</v>
      </c>
      <c r="U1945" s="205">
        <v>1.5982000000000001</v>
      </c>
    </row>
    <row r="1946" spans="2:21" ht="12.75" customHeight="1" x14ac:dyDescent="0.3">
      <c r="B1946" s="222" t="s">
        <v>1040</v>
      </c>
      <c r="C1946" s="222" t="s">
        <v>26</v>
      </c>
      <c r="D1946" s="222" t="s">
        <v>345</v>
      </c>
      <c r="E1946" s="223">
        <v>1</v>
      </c>
      <c r="F1946" s="223">
        <v>1</v>
      </c>
      <c r="G1946" s="224">
        <v>46.434848120891836</v>
      </c>
      <c r="H1946" s="222">
        <v>29</v>
      </c>
      <c r="I1946" s="222">
        <v>2</v>
      </c>
      <c r="J1946" s="222">
        <v>1491</v>
      </c>
      <c r="K1946" s="222" t="s">
        <v>108</v>
      </c>
      <c r="L1946" s="222">
        <v>1</v>
      </c>
      <c r="M1946" s="222" t="s">
        <v>197</v>
      </c>
      <c r="N1946" s="90" t="s">
        <v>197</v>
      </c>
      <c r="O1946" s="222"/>
      <c r="Q1946" s="208" t="str">
        <f t="shared" si="30"/>
        <v>PHAQ (L)Construction Materials</v>
      </c>
      <c r="R1946" s="204" t="s">
        <v>1040</v>
      </c>
      <c r="S1946" s="204" t="s">
        <v>345</v>
      </c>
      <c r="T1946" s="205">
        <v>3.484</v>
      </c>
      <c r="U1946" s="205">
        <v>5.4657999999999998</v>
      </c>
    </row>
    <row r="1947" spans="2:21" ht="12.75" customHeight="1" x14ac:dyDescent="0.3">
      <c r="B1947" s="222" t="s">
        <v>1039</v>
      </c>
      <c r="C1947" s="222" t="s">
        <v>1177</v>
      </c>
      <c r="D1947" s="222" t="s">
        <v>345</v>
      </c>
      <c r="E1947" s="223">
        <v>1</v>
      </c>
      <c r="F1947" s="223">
        <v>1</v>
      </c>
      <c r="G1947" s="224">
        <v>16</v>
      </c>
      <c r="H1947" s="222">
        <v>29</v>
      </c>
      <c r="I1947" s="222">
        <v>2</v>
      </c>
      <c r="J1947" s="222">
        <v>1491</v>
      </c>
      <c r="K1947" s="222" t="s">
        <v>107</v>
      </c>
      <c r="L1947" s="222">
        <v>1</v>
      </c>
      <c r="M1947" s="222" t="s">
        <v>197</v>
      </c>
      <c r="N1947" s="90" t="s">
        <v>197</v>
      </c>
      <c r="O1947" s="222"/>
      <c r="Q1947" s="208" t="str">
        <f t="shared" si="30"/>
        <v>PHAQ (T)Construction Materials</v>
      </c>
      <c r="R1947" s="204" t="s">
        <v>1039</v>
      </c>
      <c r="S1947" s="204" t="s">
        <v>345</v>
      </c>
      <c r="T1947" s="205">
        <v>1.3978999999999999</v>
      </c>
      <c r="U1947" s="205">
        <v>1.6231</v>
      </c>
    </row>
    <row r="1948" spans="2:21" ht="12.75" customHeight="1" x14ac:dyDescent="0.3">
      <c r="B1948" s="222" t="s">
        <v>1042</v>
      </c>
      <c r="C1948" s="222" t="s">
        <v>26</v>
      </c>
      <c r="D1948" s="222" t="s">
        <v>345</v>
      </c>
      <c r="E1948" s="223">
        <v>1</v>
      </c>
      <c r="F1948" s="223">
        <v>1</v>
      </c>
      <c r="G1948" s="224">
        <v>46.289768336388669</v>
      </c>
      <c r="H1948" s="222">
        <v>29</v>
      </c>
      <c r="I1948" s="222">
        <v>2</v>
      </c>
      <c r="J1948" s="222">
        <v>1491</v>
      </c>
      <c r="K1948" s="222" t="s">
        <v>108</v>
      </c>
      <c r="L1948" s="222">
        <v>1</v>
      </c>
      <c r="M1948" s="222" t="s">
        <v>197</v>
      </c>
      <c r="N1948" s="90" t="s">
        <v>197</v>
      </c>
      <c r="O1948" s="222"/>
      <c r="Q1948" s="208" t="str">
        <f t="shared" si="30"/>
        <v>PHAR (L)Construction Materials</v>
      </c>
      <c r="R1948" s="204" t="s">
        <v>1042</v>
      </c>
      <c r="S1948" s="204" t="s">
        <v>345</v>
      </c>
      <c r="T1948" s="205">
        <v>3.4735999999999998</v>
      </c>
      <c r="U1948" s="205">
        <v>5.43</v>
      </c>
    </row>
    <row r="1949" spans="2:21" ht="12.75" customHeight="1" x14ac:dyDescent="0.3">
      <c r="B1949" s="222" t="s">
        <v>1041</v>
      </c>
      <c r="C1949" s="222" t="s">
        <v>1177</v>
      </c>
      <c r="D1949" s="222" t="s">
        <v>345</v>
      </c>
      <c r="E1949" s="223">
        <v>1</v>
      </c>
      <c r="F1949" s="223">
        <v>1</v>
      </c>
      <c r="G1949" s="224">
        <v>15.924060170465173</v>
      </c>
      <c r="H1949" s="222">
        <v>29</v>
      </c>
      <c r="I1949" s="222">
        <v>2</v>
      </c>
      <c r="J1949" s="222">
        <v>1491</v>
      </c>
      <c r="K1949" s="222" t="s">
        <v>107</v>
      </c>
      <c r="L1949" s="222">
        <v>1</v>
      </c>
      <c r="M1949" s="222" t="s">
        <v>197</v>
      </c>
      <c r="N1949" s="90" t="s">
        <v>197</v>
      </c>
      <c r="O1949" s="222"/>
      <c r="Q1949" s="208" t="str">
        <f t="shared" si="30"/>
        <v>PHAR (T)Construction Materials</v>
      </c>
      <c r="R1949" s="204" t="s">
        <v>1041</v>
      </c>
      <c r="S1949" s="204" t="s">
        <v>345</v>
      </c>
      <c r="T1949" s="205">
        <v>1.3785000000000001</v>
      </c>
      <c r="U1949" s="205">
        <v>1.6216999999999999</v>
      </c>
    </row>
    <row r="1950" spans="2:21" ht="12.75" customHeight="1" x14ac:dyDescent="0.3">
      <c r="B1950" s="222" t="s">
        <v>1044</v>
      </c>
      <c r="C1950" s="222" t="s">
        <v>26</v>
      </c>
      <c r="D1950" s="222" t="s">
        <v>345</v>
      </c>
      <c r="E1950" s="223">
        <v>1</v>
      </c>
      <c r="F1950" s="223">
        <v>1</v>
      </c>
      <c r="G1950" s="224">
        <v>46.406422847773229</v>
      </c>
      <c r="H1950" s="222">
        <v>29</v>
      </c>
      <c r="I1950" s="222">
        <v>2</v>
      </c>
      <c r="J1950" s="222">
        <v>1491</v>
      </c>
      <c r="K1950" s="222" t="s">
        <v>108</v>
      </c>
      <c r="L1950" s="222">
        <v>1</v>
      </c>
      <c r="M1950" s="222" t="s">
        <v>197</v>
      </c>
      <c r="N1950" s="90" t="s">
        <v>197</v>
      </c>
      <c r="O1950" s="222"/>
      <c r="Q1950" s="208" t="str">
        <f t="shared" si="30"/>
        <v>PHAS (L)Construction Materials</v>
      </c>
      <c r="R1950" s="204" t="s">
        <v>1044</v>
      </c>
      <c r="S1950" s="204" t="s">
        <v>345</v>
      </c>
      <c r="T1950" s="205">
        <v>3.4830999999999999</v>
      </c>
      <c r="U1950" s="205">
        <v>5.4587000000000003</v>
      </c>
    </row>
    <row r="1951" spans="2:21" ht="12.75" customHeight="1" x14ac:dyDescent="0.3">
      <c r="B1951" s="222" t="s">
        <v>1043</v>
      </c>
      <c r="C1951" s="222" t="s">
        <v>1177</v>
      </c>
      <c r="D1951" s="222" t="s">
        <v>345</v>
      </c>
      <c r="E1951" s="223">
        <v>1</v>
      </c>
      <c r="F1951" s="223">
        <v>1</v>
      </c>
      <c r="G1951" s="224">
        <v>16</v>
      </c>
      <c r="H1951" s="222">
        <v>29</v>
      </c>
      <c r="I1951" s="222">
        <v>2</v>
      </c>
      <c r="J1951" s="222">
        <v>1491</v>
      </c>
      <c r="K1951" s="222" t="s">
        <v>107</v>
      </c>
      <c r="L1951" s="222">
        <v>1</v>
      </c>
      <c r="M1951" s="222" t="s">
        <v>197</v>
      </c>
      <c r="N1951" s="90" t="s">
        <v>197</v>
      </c>
      <c r="O1951" s="222"/>
      <c r="Q1951" s="208" t="str">
        <f t="shared" si="30"/>
        <v>PHAS (T)Construction Materials</v>
      </c>
      <c r="R1951" s="204" t="s">
        <v>1043</v>
      </c>
      <c r="S1951" s="204" t="s">
        <v>345</v>
      </c>
      <c r="T1951" s="205">
        <v>1.3811</v>
      </c>
      <c r="U1951" s="205">
        <v>1.6231</v>
      </c>
    </row>
    <row r="1952" spans="2:21" ht="12.75" customHeight="1" x14ac:dyDescent="0.3">
      <c r="B1952" s="222" t="s">
        <v>1046</v>
      </c>
      <c r="C1952" s="222" t="s">
        <v>26</v>
      </c>
      <c r="D1952" s="222" t="s">
        <v>355</v>
      </c>
      <c r="E1952" s="223">
        <v>1</v>
      </c>
      <c r="F1952" s="223">
        <v>1</v>
      </c>
      <c r="G1952" s="224">
        <v>23.461068671918518</v>
      </c>
      <c r="H1952" s="222">
        <v>25</v>
      </c>
      <c r="I1952" s="222">
        <v>2</v>
      </c>
      <c r="J1952" s="222">
        <v>1820</v>
      </c>
      <c r="K1952" s="222" t="s">
        <v>404</v>
      </c>
      <c r="L1952" s="222">
        <v>3</v>
      </c>
      <c r="M1952" s="222" t="s">
        <v>197</v>
      </c>
      <c r="N1952" s="90" t="s">
        <v>197</v>
      </c>
      <c r="O1952" s="222"/>
      <c r="Q1952" s="208" t="str">
        <f t="shared" si="30"/>
        <v>PJAK (L)Domestic Automotive</v>
      </c>
      <c r="R1952" s="204" t="s">
        <v>1046</v>
      </c>
      <c r="S1952" s="204" t="s">
        <v>355</v>
      </c>
      <c r="T1952" s="205">
        <v>3.9171</v>
      </c>
      <c r="U1952" s="205">
        <v>5.5030000000000001</v>
      </c>
    </row>
    <row r="1953" spans="2:21" ht="12.75" customHeight="1" x14ac:dyDescent="0.3">
      <c r="B1953" s="222" t="s">
        <v>1046</v>
      </c>
      <c r="C1953" s="222" t="s">
        <v>26</v>
      </c>
      <c r="D1953" s="222" t="s">
        <v>356</v>
      </c>
      <c r="E1953" s="223">
        <v>1</v>
      </c>
      <c r="F1953" s="223">
        <v>1</v>
      </c>
      <c r="G1953" s="224">
        <v>23.151811237640004</v>
      </c>
      <c r="H1953" s="222">
        <v>27</v>
      </c>
      <c r="I1953" s="222">
        <v>2</v>
      </c>
      <c r="J1953" s="222">
        <v>1820</v>
      </c>
      <c r="K1953" s="222" t="s">
        <v>404</v>
      </c>
      <c r="L1953" s="222">
        <v>3</v>
      </c>
      <c r="M1953" s="222" t="s">
        <v>197</v>
      </c>
      <c r="N1953" s="90" t="s">
        <v>197</v>
      </c>
      <c r="O1953" s="222"/>
      <c r="Q1953" s="208" t="str">
        <f t="shared" si="30"/>
        <v>PJAK (L)Enterprise</v>
      </c>
      <c r="R1953" s="204" t="s">
        <v>1046</v>
      </c>
      <c r="S1953" s="204" t="s">
        <v>356</v>
      </c>
      <c r="T1953" s="205">
        <v>3.8498999999999999</v>
      </c>
      <c r="U1953" s="205">
        <v>5.5751999999999997</v>
      </c>
    </row>
    <row r="1954" spans="2:21" ht="12.75" customHeight="1" x14ac:dyDescent="0.3">
      <c r="B1954" s="222" t="s">
        <v>1046</v>
      </c>
      <c r="C1954" s="222" t="s">
        <v>26</v>
      </c>
      <c r="D1954" s="222" t="s">
        <v>343</v>
      </c>
      <c r="E1954" s="223">
        <v>1</v>
      </c>
      <c r="F1954" s="223">
        <v>1</v>
      </c>
      <c r="G1954" s="224">
        <v>22.923416641573823</v>
      </c>
      <c r="H1954" s="222">
        <v>25</v>
      </c>
      <c r="I1954" s="222">
        <v>2</v>
      </c>
      <c r="J1954" s="222">
        <v>1820</v>
      </c>
      <c r="K1954" s="222" t="s">
        <v>404</v>
      </c>
      <c r="L1954" s="222">
        <v>3</v>
      </c>
      <c r="M1954" s="222" t="s">
        <v>197</v>
      </c>
      <c r="N1954" s="90" t="s">
        <v>197</v>
      </c>
      <c r="O1954" s="222"/>
      <c r="Q1954" s="208" t="str">
        <f t="shared" si="30"/>
        <v>PJAK (L)Other</v>
      </c>
      <c r="R1954" s="204" t="s">
        <v>1046</v>
      </c>
      <c r="S1954" s="204" t="s">
        <v>343</v>
      </c>
      <c r="T1954" s="205">
        <v>3.7673999999999999</v>
      </c>
      <c r="U1954" s="205">
        <v>5.5613000000000001</v>
      </c>
    </row>
    <row r="1955" spans="2:21" ht="12.75" customHeight="1" x14ac:dyDescent="0.3">
      <c r="B1955" s="222" t="s">
        <v>1045</v>
      </c>
      <c r="C1955" s="222" t="s">
        <v>1177</v>
      </c>
      <c r="D1955" s="222" t="s">
        <v>355</v>
      </c>
      <c r="E1955" s="223">
        <v>1</v>
      </c>
      <c r="F1955" s="223">
        <v>1</v>
      </c>
      <c r="G1955" s="224">
        <v>19</v>
      </c>
      <c r="H1955" s="222">
        <v>25</v>
      </c>
      <c r="I1955" s="222">
        <v>2</v>
      </c>
      <c r="J1955" s="222">
        <v>1820</v>
      </c>
      <c r="K1955" s="222" t="s">
        <v>403</v>
      </c>
      <c r="L1955" s="222">
        <v>3</v>
      </c>
      <c r="M1955" s="222" t="s">
        <v>197</v>
      </c>
      <c r="N1955" s="90" t="s">
        <v>197</v>
      </c>
      <c r="O1955" s="222"/>
      <c r="Q1955" s="208" t="str">
        <f t="shared" si="30"/>
        <v>PJAK (T)Domestic Automotive</v>
      </c>
      <c r="R1955" s="204" t="s">
        <v>1045</v>
      </c>
      <c r="S1955" s="204" t="s">
        <v>355</v>
      </c>
      <c r="T1955" s="205">
        <v>1.8454999999999999</v>
      </c>
      <c r="U1955" s="205">
        <v>2.0571999999999999</v>
      </c>
    </row>
    <row r="1956" spans="2:21" ht="12.75" customHeight="1" x14ac:dyDescent="0.3">
      <c r="B1956" s="222" t="s">
        <v>1045</v>
      </c>
      <c r="C1956" s="222" t="s">
        <v>1177</v>
      </c>
      <c r="D1956" s="222" t="s">
        <v>356</v>
      </c>
      <c r="E1956" s="223">
        <v>1</v>
      </c>
      <c r="F1956" s="223">
        <v>1</v>
      </c>
      <c r="G1956" s="224">
        <v>19</v>
      </c>
      <c r="H1956" s="222">
        <v>27</v>
      </c>
      <c r="I1956" s="222">
        <v>2</v>
      </c>
      <c r="J1956" s="222">
        <v>1820</v>
      </c>
      <c r="K1956" s="222" t="s">
        <v>403</v>
      </c>
      <c r="L1956" s="222">
        <v>3</v>
      </c>
      <c r="M1956" s="222" t="s">
        <v>197</v>
      </c>
      <c r="N1956" s="90" t="s">
        <v>197</v>
      </c>
      <c r="O1956" s="222"/>
      <c r="Q1956" s="208" t="str">
        <f t="shared" si="30"/>
        <v>PJAK (T)Enterprise</v>
      </c>
      <c r="R1956" s="204" t="s">
        <v>1045</v>
      </c>
      <c r="S1956" s="204" t="s">
        <v>356</v>
      </c>
      <c r="T1956" s="205">
        <v>1.8922000000000001</v>
      </c>
      <c r="U1956" s="205">
        <v>2.0979999999999999</v>
      </c>
    </row>
    <row r="1957" spans="2:21" ht="12.75" customHeight="1" x14ac:dyDescent="0.3">
      <c r="B1957" s="222" t="s">
        <v>1045</v>
      </c>
      <c r="C1957" s="222" t="s">
        <v>1177</v>
      </c>
      <c r="D1957" s="222" t="s">
        <v>343</v>
      </c>
      <c r="E1957" s="223">
        <v>1</v>
      </c>
      <c r="F1957" s="223">
        <v>1</v>
      </c>
      <c r="G1957" s="224">
        <v>19</v>
      </c>
      <c r="H1957" s="222">
        <v>25</v>
      </c>
      <c r="I1957" s="222">
        <v>2</v>
      </c>
      <c r="J1957" s="222">
        <v>1820</v>
      </c>
      <c r="K1957" s="222" t="s">
        <v>403</v>
      </c>
      <c r="L1957" s="222">
        <v>3</v>
      </c>
      <c r="M1957" s="222" t="s">
        <v>197</v>
      </c>
      <c r="N1957" s="90" t="s">
        <v>197</v>
      </c>
      <c r="O1957" s="222"/>
      <c r="Q1957" s="208" t="str">
        <f t="shared" si="30"/>
        <v>PJAK (T)Other</v>
      </c>
      <c r="R1957" s="204" t="s">
        <v>1045</v>
      </c>
      <c r="S1957" s="204" t="s">
        <v>343</v>
      </c>
      <c r="T1957" s="205">
        <v>1.7719</v>
      </c>
      <c r="U1957" s="205">
        <v>2.0571999999999999</v>
      </c>
    </row>
    <row r="1958" spans="2:21" ht="12.75" customHeight="1" x14ac:dyDescent="0.3">
      <c r="B1958" s="222" t="s">
        <v>1048</v>
      </c>
      <c r="C1958" s="222" t="s">
        <v>26</v>
      </c>
      <c r="D1958" s="222" t="s">
        <v>355</v>
      </c>
      <c r="E1958" s="223">
        <v>1</v>
      </c>
      <c r="F1958" s="223">
        <v>1</v>
      </c>
      <c r="G1958" s="224">
        <v>18.932521683774969</v>
      </c>
      <c r="H1958" s="222">
        <v>25</v>
      </c>
      <c r="I1958" s="222">
        <v>2</v>
      </c>
      <c r="J1958" s="222">
        <v>1820</v>
      </c>
      <c r="K1958" s="222" t="s">
        <v>404</v>
      </c>
      <c r="L1958" s="222">
        <v>3</v>
      </c>
      <c r="M1958" s="222" t="s">
        <v>197</v>
      </c>
      <c r="N1958" s="90" t="s">
        <v>197</v>
      </c>
      <c r="O1958" s="222"/>
      <c r="Q1958" s="208" t="str">
        <f t="shared" si="30"/>
        <v>PJAL (L)Domestic Automotive</v>
      </c>
      <c r="R1958" s="204" t="s">
        <v>1048</v>
      </c>
      <c r="S1958" s="204" t="s">
        <v>355</v>
      </c>
      <c r="T1958" s="205">
        <v>4.2487000000000004</v>
      </c>
      <c r="U1958" s="205">
        <v>6.1939000000000002</v>
      </c>
    </row>
    <row r="1959" spans="2:21" ht="12.75" customHeight="1" x14ac:dyDescent="0.3">
      <c r="B1959" s="222" t="s">
        <v>1048</v>
      </c>
      <c r="C1959" s="222" t="s">
        <v>26</v>
      </c>
      <c r="D1959" s="222" t="s">
        <v>356</v>
      </c>
      <c r="E1959" s="223">
        <v>1</v>
      </c>
      <c r="F1959" s="223">
        <v>1</v>
      </c>
      <c r="G1959" s="224">
        <v>18.508599278316698</v>
      </c>
      <c r="H1959" s="222">
        <v>27</v>
      </c>
      <c r="I1959" s="222">
        <v>2</v>
      </c>
      <c r="J1959" s="222">
        <v>1820</v>
      </c>
      <c r="K1959" s="222" t="s">
        <v>404</v>
      </c>
      <c r="L1959" s="222">
        <v>3</v>
      </c>
      <c r="M1959" s="222" t="s">
        <v>197</v>
      </c>
      <c r="N1959" s="90" t="s">
        <v>197</v>
      </c>
      <c r="O1959" s="222"/>
      <c r="Q1959" s="208" t="str">
        <f t="shared" si="30"/>
        <v>PJAL (L)Enterprise</v>
      </c>
      <c r="R1959" s="204" t="s">
        <v>1048</v>
      </c>
      <c r="S1959" s="204" t="s">
        <v>356</v>
      </c>
      <c r="T1959" s="205">
        <v>4.2138999999999998</v>
      </c>
      <c r="U1959" s="205">
        <v>6.3274999999999997</v>
      </c>
    </row>
    <row r="1960" spans="2:21" ht="12.75" customHeight="1" x14ac:dyDescent="0.3">
      <c r="B1960" s="222" t="s">
        <v>1048</v>
      </c>
      <c r="C1960" s="222" t="s">
        <v>26</v>
      </c>
      <c r="D1960" s="222" t="s">
        <v>343</v>
      </c>
      <c r="E1960" s="223">
        <v>1</v>
      </c>
      <c r="F1960" s="223">
        <v>1</v>
      </c>
      <c r="G1960" s="224">
        <v>18.310950516912577</v>
      </c>
      <c r="H1960" s="222">
        <v>25</v>
      </c>
      <c r="I1960" s="222">
        <v>2</v>
      </c>
      <c r="J1960" s="222">
        <v>1820</v>
      </c>
      <c r="K1960" s="222" t="s">
        <v>404</v>
      </c>
      <c r="L1960" s="222">
        <v>3</v>
      </c>
      <c r="M1960" s="222" t="s">
        <v>197</v>
      </c>
      <c r="N1960" s="90" t="s">
        <v>197</v>
      </c>
      <c r="O1960" s="222"/>
      <c r="Q1960" s="208" t="str">
        <f t="shared" si="30"/>
        <v>PJAL (L)Other</v>
      </c>
      <c r="R1960" s="204" t="s">
        <v>1048</v>
      </c>
      <c r="S1960" s="204" t="s">
        <v>343</v>
      </c>
      <c r="T1960" s="205">
        <v>4.1471</v>
      </c>
      <c r="U1960" s="205">
        <v>6.3311000000000002</v>
      </c>
    </row>
    <row r="1961" spans="2:21" ht="12.75" customHeight="1" x14ac:dyDescent="0.3">
      <c r="B1961" s="222" t="s">
        <v>1047</v>
      </c>
      <c r="C1961" s="222" t="s">
        <v>1177</v>
      </c>
      <c r="D1961" s="222" t="s">
        <v>355</v>
      </c>
      <c r="E1961" s="223">
        <v>1</v>
      </c>
      <c r="F1961" s="223">
        <v>1</v>
      </c>
      <c r="G1961" s="224">
        <v>15</v>
      </c>
      <c r="H1961" s="222">
        <v>25</v>
      </c>
      <c r="I1961" s="222">
        <v>2</v>
      </c>
      <c r="J1961" s="222">
        <v>1820</v>
      </c>
      <c r="K1961" s="222" t="s">
        <v>403</v>
      </c>
      <c r="L1961" s="222">
        <v>3</v>
      </c>
      <c r="M1961" s="222" t="s">
        <v>197</v>
      </c>
      <c r="N1961" s="90" t="s">
        <v>197</v>
      </c>
      <c r="O1961" s="222"/>
      <c r="Q1961" s="208" t="str">
        <f t="shared" si="30"/>
        <v>PJAL (T)Domestic Automotive</v>
      </c>
      <c r="R1961" s="204" t="s">
        <v>1047</v>
      </c>
      <c r="S1961" s="204" t="s">
        <v>355</v>
      </c>
      <c r="T1961" s="205">
        <v>1.8532</v>
      </c>
      <c r="U1961" s="205">
        <v>2.0954999999999999</v>
      </c>
    </row>
    <row r="1962" spans="2:21" ht="12.75" customHeight="1" x14ac:dyDescent="0.3">
      <c r="B1962" s="222" t="s">
        <v>1047</v>
      </c>
      <c r="C1962" s="222" t="s">
        <v>1177</v>
      </c>
      <c r="D1962" s="222" t="s">
        <v>356</v>
      </c>
      <c r="E1962" s="223">
        <v>1</v>
      </c>
      <c r="F1962" s="223">
        <v>1</v>
      </c>
      <c r="G1962" s="224">
        <v>15</v>
      </c>
      <c r="H1962" s="222">
        <v>27</v>
      </c>
      <c r="I1962" s="222">
        <v>2</v>
      </c>
      <c r="J1962" s="222">
        <v>1820</v>
      </c>
      <c r="K1962" s="222" t="s">
        <v>403</v>
      </c>
      <c r="L1962" s="222">
        <v>3</v>
      </c>
      <c r="M1962" s="222" t="s">
        <v>197</v>
      </c>
      <c r="N1962" s="90" t="s">
        <v>197</v>
      </c>
      <c r="O1962" s="222"/>
      <c r="Q1962" s="208" t="str">
        <f t="shared" si="30"/>
        <v>PJAL (T)Enterprise</v>
      </c>
      <c r="R1962" s="204" t="s">
        <v>1047</v>
      </c>
      <c r="S1962" s="204" t="s">
        <v>356</v>
      </c>
      <c r="T1962" s="205">
        <v>1.8974</v>
      </c>
      <c r="U1962" s="205">
        <v>2.1427999999999998</v>
      </c>
    </row>
    <row r="1963" spans="2:21" ht="12.75" customHeight="1" x14ac:dyDescent="0.3">
      <c r="B1963" s="222" t="s">
        <v>1047</v>
      </c>
      <c r="C1963" s="222" t="s">
        <v>1177</v>
      </c>
      <c r="D1963" s="222" t="s">
        <v>343</v>
      </c>
      <c r="E1963" s="223">
        <v>1</v>
      </c>
      <c r="F1963" s="223">
        <v>1</v>
      </c>
      <c r="G1963" s="224">
        <v>15</v>
      </c>
      <c r="H1963" s="222">
        <v>25</v>
      </c>
      <c r="I1963" s="222">
        <v>2</v>
      </c>
      <c r="J1963" s="222">
        <v>1820</v>
      </c>
      <c r="K1963" s="222" t="s">
        <v>403</v>
      </c>
      <c r="L1963" s="222">
        <v>3</v>
      </c>
      <c r="M1963" s="222" t="s">
        <v>197</v>
      </c>
      <c r="N1963" s="90" t="s">
        <v>197</v>
      </c>
      <c r="O1963" s="222"/>
      <c r="Q1963" s="208" t="str">
        <f t="shared" si="30"/>
        <v>PJAL (T)Other</v>
      </c>
      <c r="R1963" s="204" t="s">
        <v>1047</v>
      </c>
      <c r="S1963" s="204" t="s">
        <v>343</v>
      </c>
      <c r="T1963" s="205">
        <v>1.7945</v>
      </c>
      <c r="U1963" s="205">
        <v>2.0954999999999999</v>
      </c>
    </row>
    <row r="1964" spans="2:21" ht="12.75" customHeight="1" x14ac:dyDescent="0.3">
      <c r="B1964" s="222" t="s">
        <v>1050</v>
      </c>
      <c r="C1964" s="222" t="s">
        <v>26</v>
      </c>
      <c r="D1964" s="222" t="s">
        <v>355</v>
      </c>
      <c r="E1964" s="223">
        <v>1</v>
      </c>
      <c r="F1964" s="223">
        <v>1</v>
      </c>
      <c r="G1964" s="224">
        <v>18.991923291159384</v>
      </c>
      <c r="H1964" s="222">
        <v>25</v>
      </c>
      <c r="I1964" s="222">
        <v>2</v>
      </c>
      <c r="J1964" s="222">
        <v>1820</v>
      </c>
      <c r="K1964" s="222" t="s">
        <v>404</v>
      </c>
      <c r="L1964" s="222">
        <v>3</v>
      </c>
      <c r="M1964" s="222" t="s">
        <v>197</v>
      </c>
      <c r="N1964" s="90" t="s">
        <v>197</v>
      </c>
      <c r="O1964" s="222"/>
      <c r="Q1964" s="208" t="str">
        <f t="shared" si="30"/>
        <v>PJAM (L)Domestic Automotive</v>
      </c>
      <c r="R1964" s="204" t="s">
        <v>1050</v>
      </c>
      <c r="S1964" s="204" t="s">
        <v>355</v>
      </c>
      <c r="T1964" s="205">
        <v>4.2447999999999997</v>
      </c>
      <c r="U1964" s="205">
        <v>6.1814</v>
      </c>
    </row>
    <row r="1965" spans="2:21" ht="12.75" customHeight="1" x14ac:dyDescent="0.3">
      <c r="B1965" s="222" t="s">
        <v>1050</v>
      </c>
      <c r="C1965" s="222" t="s">
        <v>26</v>
      </c>
      <c r="D1965" s="222" t="s">
        <v>356</v>
      </c>
      <c r="E1965" s="223">
        <v>1</v>
      </c>
      <c r="F1965" s="223">
        <v>1</v>
      </c>
      <c r="G1965" s="224">
        <v>18.669431557242607</v>
      </c>
      <c r="H1965" s="222">
        <v>27</v>
      </c>
      <c r="I1965" s="222">
        <v>2</v>
      </c>
      <c r="J1965" s="222">
        <v>1820</v>
      </c>
      <c r="K1965" s="222" t="s">
        <v>404</v>
      </c>
      <c r="L1965" s="222">
        <v>3</v>
      </c>
      <c r="M1965" s="222" t="s">
        <v>197</v>
      </c>
      <c r="N1965" s="90" t="s">
        <v>197</v>
      </c>
      <c r="O1965" s="222"/>
      <c r="Q1965" s="208" t="str">
        <f t="shared" si="30"/>
        <v>PJAM (L)Enterprise</v>
      </c>
      <c r="R1965" s="204" t="s">
        <v>1050</v>
      </c>
      <c r="S1965" s="204" t="s">
        <v>356</v>
      </c>
      <c r="T1965" s="205">
        <v>4.2024999999999997</v>
      </c>
      <c r="U1965" s="205">
        <v>6.2915999999999999</v>
      </c>
    </row>
    <row r="1966" spans="2:21" ht="12.75" customHeight="1" x14ac:dyDescent="0.3">
      <c r="B1966" s="222" t="s">
        <v>1050</v>
      </c>
      <c r="C1966" s="222" t="s">
        <v>26</v>
      </c>
      <c r="D1966" s="222" t="s">
        <v>343</v>
      </c>
      <c r="E1966" s="223">
        <v>1</v>
      </c>
      <c r="F1966" s="223">
        <v>1</v>
      </c>
      <c r="G1966" s="224">
        <v>18.34768643982736</v>
      </c>
      <c r="H1966" s="222">
        <v>25</v>
      </c>
      <c r="I1966" s="222">
        <v>2</v>
      </c>
      <c r="J1966" s="222">
        <v>1820</v>
      </c>
      <c r="K1966" s="222" t="s">
        <v>404</v>
      </c>
      <c r="L1966" s="222">
        <v>3</v>
      </c>
      <c r="M1966" s="222" t="s">
        <v>197</v>
      </c>
      <c r="N1966" s="90" t="s">
        <v>197</v>
      </c>
      <c r="O1966" s="222"/>
      <c r="Q1966" s="208" t="str">
        <f t="shared" si="30"/>
        <v>PJAM (L)Other</v>
      </c>
      <c r="R1966" s="204" t="s">
        <v>1050</v>
      </c>
      <c r="S1966" s="204" t="s">
        <v>343</v>
      </c>
      <c r="T1966" s="205">
        <v>4.1444000000000001</v>
      </c>
      <c r="U1966" s="205">
        <v>6.3227000000000002</v>
      </c>
    </row>
    <row r="1967" spans="2:21" ht="12.75" customHeight="1" x14ac:dyDescent="0.3">
      <c r="B1967" s="222" t="s">
        <v>1049</v>
      </c>
      <c r="C1967" s="222" t="s">
        <v>1177</v>
      </c>
      <c r="D1967" s="222" t="s">
        <v>355</v>
      </c>
      <c r="E1967" s="223">
        <v>1</v>
      </c>
      <c r="F1967" s="223">
        <v>1</v>
      </c>
      <c r="G1967" s="224">
        <v>15</v>
      </c>
      <c r="H1967" s="222">
        <v>25</v>
      </c>
      <c r="I1967" s="222">
        <v>2</v>
      </c>
      <c r="J1967" s="222">
        <v>1820</v>
      </c>
      <c r="K1967" s="222" t="s">
        <v>403</v>
      </c>
      <c r="L1967" s="222">
        <v>3</v>
      </c>
      <c r="M1967" s="222" t="s">
        <v>197</v>
      </c>
      <c r="N1967" s="90" t="s">
        <v>197</v>
      </c>
      <c r="O1967" s="222"/>
      <c r="Q1967" s="208" t="str">
        <f t="shared" si="30"/>
        <v>PJAM (T)Domestic Automotive</v>
      </c>
      <c r="R1967" s="204" t="s">
        <v>1049</v>
      </c>
      <c r="S1967" s="204" t="s">
        <v>355</v>
      </c>
      <c r="T1967" s="205">
        <v>1.8532</v>
      </c>
      <c r="U1967" s="205">
        <v>2.0954999999999999</v>
      </c>
    </row>
    <row r="1968" spans="2:21" ht="12.75" customHeight="1" x14ac:dyDescent="0.3">
      <c r="B1968" s="222" t="s">
        <v>1049</v>
      </c>
      <c r="C1968" s="222" t="s">
        <v>1177</v>
      </c>
      <c r="D1968" s="222" t="s">
        <v>356</v>
      </c>
      <c r="E1968" s="223">
        <v>1</v>
      </c>
      <c r="F1968" s="223">
        <v>1</v>
      </c>
      <c r="G1968" s="224">
        <v>15</v>
      </c>
      <c r="H1968" s="222">
        <v>27</v>
      </c>
      <c r="I1968" s="222">
        <v>2</v>
      </c>
      <c r="J1968" s="222">
        <v>1820</v>
      </c>
      <c r="K1968" s="222" t="s">
        <v>403</v>
      </c>
      <c r="L1968" s="222">
        <v>3</v>
      </c>
      <c r="M1968" s="222" t="s">
        <v>197</v>
      </c>
      <c r="N1968" s="90" t="s">
        <v>197</v>
      </c>
      <c r="O1968" s="222"/>
      <c r="Q1968" s="208" t="str">
        <f t="shared" si="30"/>
        <v>PJAM (T)Enterprise</v>
      </c>
      <c r="R1968" s="204" t="s">
        <v>1049</v>
      </c>
      <c r="S1968" s="204" t="s">
        <v>356</v>
      </c>
      <c r="T1968" s="205">
        <v>1.8974</v>
      </c>
      <c r="U1968" s="205">
        <v>2.1427999999999998</v>
      </c>
    </row>
    <row r="1969" spans="2:21" ht="12.75" customHeight="1" x14ac:dyDescent="0.3">
      <c r="B1969" s="222" t="s">
        <v>1049</v>
      </c>
      <c r="C1969" s="222" t="s">
        <v>1177</v>
      </c>
      <c r="D1969" s="222" t="s">
        <v>343</v>
      </c>
      <c r="E1969" s="223">
        <v>1</v>
      </c>
      <c r="F1969" s="223">
        <v>1</v>
      </c>
      <c r="G1969" s="224">
        <v>15</v>
      </c>
      <c r="H1969" s="222">
        <v>25</v>
      </c>
      <c r="I1969" s="222">
        <v>2</v>
      </c>
      <c r="J1969" s="222">
        <v>1820</v>
      </c>
      <c r="K1969" s="222" t="s">
        <v>403</v>
      </c>
      <c r="L1969" s="222">
        <v>3</v>
      </c>
      <c r="M1969" s="222" t="s">
        <v>197</v>
      </c>
      <c r="N1969" s="90" t="s">
        <v>197</v>
      </c>
      <c r="O1969" s="222"/>
      <c r="Q1969" s="208" t="str">
        <f t="shared" si="30"/>
        <v>PJAM (T)Other</v>
      </c>
      <c r="R1969" s="204" t="s">
        <v>1049</v>
      </c>
      <c r="S1969" s="204" t="s">
        <v>343</v>
      </c>
      <c r="T1969" s="205">
        <v>1.7945</v>
      </c>
      <c r="U1969" s="205">
        <v>2.0954999999999999</v>
      </c>
    </row>
    <row r="1970" spans="2:21" ht="12.75" customHeight="1" x14ac:dyDescent="0.3">
      <c r="B1970" s="222" t="s">
        <v>1052</v>
      </c>
      <c r="C1970" s="222" t="s">
        <v>26</v>
      </c>
      <c r="D1970" s="222" t="s">
        <v>345</v>
      </c>
      <c r="E1970" s="223">
        <v>701162</v>
      </c>
      <c r="F1970" s="223">
        <v>31542.536</v>
      </c>
      <c r="G1970" s="224">
        <v>45</v>
      </c>
      <c r="H1970" s="222">
        <v>29</v>
      </c>
      <c r="I1970" s="222">
        <v>2</v>
      </c>
      <c r="J1970" s="222">
        <v>1684</v>
      </c>
      <c r="K1970" s="222" t="s">
        <v>108</v>
      </c>
      <c r="L1970" s="222">
        <v>1</v>
      </c>
      <c r="M1970" s="222" t="s">
        <v>197</v>
      </c>
      <c r="N1970" s="90" t="s">
        <v>197</v>
      </c>
      <c r="O1970" s="222"/>
      <c r="Q1970" s="208" t="str">
        <f t="shared" si="30"/>
        <v>PNAA (L)Construction Materials</v>
      </c>
      <c r="R1970" s="204" t="s">
        <v>1052</v>
      </c>
      <c r="S1970" s="204" t="s">
        <v>345</v>
      </c>
      <c r="T1970" s="205">
        <v>3.0798999999999999</v>
      </c>
      <c r="U1970" s="205">
        <v>5.1367000000000003</v>
      </c>
    </row>
    <row r="1971" spans="2:21" ht="12.75" customHeight="1" x14ac:dyDescent="0.3">
      <c r="B1971" s="222" t="s">
        <v>1051</v>
      </c>
      <c r="C1971" s="222" t="s">
        <v>1177</v>
      </c>
      <c r="D1971" s="222" t="s">
        <v>345</v>
      </c>
      <c r="E1971" s="223">
        <v>859594</v>
      </c>
      <c r="F1971" s="223">
        <v>12034.316000000001</v>
      </c>
      <c r="G1971" s="224">
        <v>14</v>
      </c>
      <c r="H1971" s="222">
        <v>29</v>
      </c>
      <c r="I1971" s="222">
        <v>2</v>
      </c>
      <c r="J1971" s="222">
        <v>1684</v>
      </c>
      <c r="K1971" s="222" t="s">
        <v>107</v>
      </c>
      <c r="L1971" s="222">
        <v>1</v>
      </c>
      <c r="M1971" s="222" t="s">
        <v>197</v>
      </c>
      <c r="N1971" s="90" t="s">
        <v>197</v>
      </c>
      <c r="O1971" s="222"/>
      <c r="Q1971" s="208" t="str">
        <f t="shared" si="30"/>
        <v>PNAA (T)Construction Materials</v>
      </c>
      <c r="R1971" s="204" t="s">
        <v>1051</v>
      </c>
      <c r="S1971" s="204" t="s">
        <v>345</v>
      </c>
      <c r="T1971" s="205">
        <v>1.3003</v>
      </c>
      <c r="U1971" s="205">
        <v>1.64</v>
      </c>
    </row>
    <row r="1972" spans="2:21" ht="12.75" customHeight="1" x14ac:dyDescent="0.3">
      <c r="B1972" s="222" t="s">
        <v>1054</v>
      </c>
      <c r="C1972" s="222" t="s">
        <v>26</v>
      </c>
      <c r="D1972" s="222" t="s">
        <v>345</v>
      </c>
      <c r="E1972" s="223">
        <v>319639</v>
      </c>
      <c r="F1972" s="223">
        <v>14379.656999999999</v>
      </c>
      <c r="G1972" s="224">
        <v>45</v>
      </c>
      <c r="H1972" s="222">
        <v>29</v>
      </c>
      <c r="I1972" s="222">
        <v>2</v>
      </c>
      <c r="J1972" s="222">
        <v>1684</v>
      </c>
      <c r="K1972" s="222" t="s">
        <v>108</v>
      </c>
      <c r="L1972" s="222">
        <v>1</v>
      </c>
      <c r="M1972" s="222" t="s">
        <v>197</v>
      </c>
      <c r="N1972" s="90" t="s">
        <v>197</v>
      </c>
      <c r="O1972" s="222"/>
      <c r="Q1972" s="208" t="str">
        <f t="shared" si="30"/>
        <v>PNAE (L)Construction Materials</v>
      </c>
      <c r="R1972" s="204" t="s">
        <v>1054</v>
      </c>
      <c r="S1972" s="204" t="s">
        <v>345</v>
      </c>
      <c r="T1972" s="205">
        <v>3.0798000000000001</v>
      </c>
      <c r="U1972" s="205">
        <v>5.1367000000000003</v>
      </c>
    </row>
    <row r="1973" spans="2:21" ht="12.75" customHeight="1" x14ac:dyDescent="0.3">
      <c r="B1973" s="222" t="s">
        <v>1053</v>
      </c>
      <c r="C1973" s="222" t="s">
        <v>1177</v>
      </c>
      <c r="D1973" s="222" t="s">
        <v>345</v>
      </c>
      <c r="E1973" s="223">
        <v>390559</v>
      </c>
      <c r="F1973" s="223">
        <v>5740.9189999999999</v>
      </c>
      <c r="G1973" s="224">
        <v>14.687633415461953</v>
      </c>
      <c r="H1973" s="222">
        <v>29</v>
      </c>
      <c r="I1973" s="222">
        <v>2</v>
      </c>
      <c r="J1973" s="222">
        <v>1684</v>
      </c>
      <c r="K1973" s="222" t="s">
        <v>107</v>
      </c>
      <c r="L1973" s="222">
        <v>1</v>
      </c>
      <c r="M1973" s="222" t="s">
        <v>197</v>
      </c>
      <c r="N1973" s="90" t="s">
        <v>197</v>
      </c>
      <c r="O1973" s="222"/>
      <c r="Q1973" s="208" t="str">
        <f t="shared" si="30"/>
        <v>PNAE (T)Construction Materials</v>
      </c>
      <c r="R1973" s="204" t="s">
        <v>1053</v>
      </c>
      <c r="S1973" s="204" t="s">
        <v>345</v>
      </c>
      <c r="T1973" s="205">
        <v>1.3076000000000001</v>
      </c>
      <c r="U1973" s="205">
        <v>1.643</v>
      </c>
    </row>
    <row r="1974" spans="2:21" ht="12.75" customHeight="1" x14ac:dyDescent="0.3">
      <c r="B1974" s="222" t="s">
        <v>1056</v>
      </c>
      <c r="C1974" s="222" t="s">
        <v>1177</v>
      </c>
      <c r="D1974" s="222" t="s">
        <v>343</v>
      </c>
      <c r="E1974" s="223">
        <v>1</v>
      </c>
      <c r="F1974" s="223">
        <v>1</v>
      </c>
      <c r="G1974" s="224">
        <v>34</v>
      </c>
      <c r="H1974" s="222">
        <v>25</v>
      </c>
      <c r="I1974" s="222">
        <v>4</v>
      </c>
      <c r="J1974" s="222">
        <v>1764</v>
      </c>
      <c r="K1974" s="222" t="s">
        <v>104</v>
      </c>
      <c r="L1974" s="222">
        <v>5</v>
      </c>
      <c r="M1974" s="222" t="s">
        <v>197</v>
      </c>
      <c r="N1974" s="90" t="s">
        <v>197</v>
      </c>
      <c r="O1974" s="222"/>
      <c r="Q1974" s="208" t="str">
        <f t="shared" si="30"/>
        <v>QPAC (T)Other</v>
      </c>
      <c r="R1974" s="204" t="s">
        <v>1056</v>
      </c>
      <c r="S1974" s="204" t="s">
        <v>343</v>
      </c>
      <c r="T1974" s="205">
        <v>1.1617999999999999</v>
      </c>
      <c r="U1974" s="205">
        <v>1.2519</v>
      </c>
    </row>
    <row r="1975" spans="2:21" ht="12.75" customHeight="1" x14ac:dyDescent="0.3">
      <c r="B1975" s="222" t="s">
        <v>1057</v>
      </c>
      <c r="C1975" s="222" t="s">
        <v>1177</v>
      </c>
      <c r="D1975" s="222" t="s">
        <v>343</v>
      </c>
      <c r="E1975" s="223">
        <v>641</v>
      </c>
      <c r="F1975" s="223">
        <v>22.435000000000002</v>
      </c>
      <c r="G1975" s="224">
        <v>31.696428571428569</v>
      </c>
      <c r="H1975" s="222">
        <v>25</v>
      </c>
      <c r="I1975" s="222">
        <v>4</v>
      </c>
      <c r="J1975" s="222">
        <v>1764</v>
      </c>
      <c r="K1975" s="222" t="s">
        <v>104</v>
      </c>
      <c r="L1975" s="222">
        <v>5</v>
      </c>
      <c r="M1975" s="222" t="s">
        <v>197</v>
      </c>
      <c r="N1975" s="90" t="s">
        <v>197</v>
      </c>
      <c r="O1975" s="222"/>
      <c r="Q1975" s="208" t="str">
        <f t="shared" si="30"/>
        <v>QQAA (T)Other</v>
      </c>
      <c r="R1975" s="204" t="s">
        <v>1057</v>
      </c>
      <c r="S1975" s="204" t="s">
        <v>343</v>
      </c>
      <c r="T1975" s="205">
        <v>1.1587000000000001</v>
      </c>
      <c r="U1975" s="205">
        <v>1.2213000000000001</v>
      </c>
    </row>
    <row r="1976" spans="2:21" ht="12.75" customHeight="1" x14ac:dyDescent="0.3">
      <c r="B1976" s="222" t="s">
        <v>1059</v>
      </c>
      <c r="C1976" s="222" t="s">
        <v>1177</v>
      </c>
      <c r="D1976" s="222" t="s">
        <v>343</v>
      </c>
      <c r="E1976" s="223">
        <v>1</v>
      </c>
      <c r="F1976" s="223">
        <v>1</v>
      </c>
      <c r="G1976" s="224">
        <v>40.089285714285715</v>
      </c>
      <c r="H1976" s="222">
        <v>25</v>
      </c>
      <c r="I1976" s="222">
        <v>4</v>
      </c>
      <c r="J1976" s="222">
        <v>1764</v>
      </c>
      <c r="K1976" s="222" t="s">
        <v>104</v>
      </c>
      <c r="L1976" s="222">
        <v>5</v>
      </c>
      <c r="M1976" s="222" t="s">
        <v>197</v>
      </c>
      <c r="N1976" s="90" t="s">
        <v>197</v>
      </c>
      <c r="O1976" s="222"/>
      <c r="Q1976" s="208" t="str">
        <f t="shared" si="30"/>
        <v>QQAC (T)Other</v>
      </c>
      <c r="R1976" s="204" t="s">
        <v>1059</v>
      </c>
      <c r="S1976" s="204" t="s">
        <v>343</v>
      </c>
      <c r="T1976" s="205">
        <v>1.2366999999999999</v>
      </c>
      <c r="U1976" s="205">
        <v>1.3587</v>
      </c>
    </row>
    <row r="1977" spans="2:21" ht="12.75" customHeight="1" x14ac:dyDescent="0.3">
      <c r="B1977" s="222" t="s">
        <v>1060</v>
      </c>
      <c r="C1977" s="222" t="s">
        <v>1177</v>
      </c>
      <c r="D1977" s="222" t="s">
        <v>343</v>
      </c>
      <c r="E1977" s="223">
        <v>20122</v>
      </c>
      <c r="F1977" s="223">
        <v>646.47400000000005</v>
      </c>
      <c r="G1977" s="224">
        <v>32.513391770148523</v>
      </c>
      <c r="H1977" s="222">
        <v>25</v>
      </c>
      <c r="I1977" s="222">
        <v>4</v>
      </c>
      <c r="J1977" s="222">
        <v>1764</v>
      </c>
      <c r="K1977" s="222" t="s">
        <v>104</v>
      </c>
      <c r="L1977" s="222">
        <v>5</v>
      </c>
      <c r="M1977" s="222" t="s">
        <v>197</v>
      </c>
      <c r="N1977" s="90" t="s">
        <v>197</v>
      </c>
      <c r="O1977" s="222"/>
      <c r="Q1977" s="208" t="str">
        <f t="shared" si="30"/>
        <v>QSAB (T)Other</v>
      </c>
      <c r="R1977" s="204" t="s">
        <v>1060</v>
      </c>
      <c r="S1977" s="204" t="s">
        <v>343</v>
      </c>
      <c r="T1977" s="205">
        <v>1.1778999999999999</v>
      </c>
      <c r="U1977" s="205">
        <v>1.2315</v>
      </c>
    </row>
    <row r="1978" spans="2:21" ht="12.75" customHeight="1" x14ac:dyDescent="0.3">
      <c r="B1978" s="222" t="s">
        <v>1062</v>
      </c>
      <c r="C1978" s="222" t="s">
        <v>26</v>
      </c>
      <c r="D1978" s="222" t="s">
        <v>343</v>
      </c>
      <c r="E1978" s="223">
        <v>1</v>
      </c>
      <c r="F1978" s="223">
        <v>1</v>
      </c>
      <c r="G1978" s="224">
        <v>35</v>
      </c>
      <c r="H1978" s="222">
        <v>25</v>
      </c>
      <c r="I1978" s="222">
        <v>4</v>
      </c>
      <c r="J1978" s="222">
        <v>1764</v>
      </c>
      <c r="K1978" s="222" t="s">
        <v>103</v>
      </c>
      <c r="L1978" s="222">
        <v>5</v>
      </c>
      <c r="M1978" s="222" t="s">
        <v>197</v>
      </c>
      <c r="N1978" s="90" t="s">
        <v>197</v>
      </c>
      <c r="O1978" s="222"/>
      <c r="Q1978" s="208" t="str">
        <f t="shared" si="30"/>
        <v>QSAH (L)Other</v>
      </c>
      <c r="R1978" s="204" t="s">
        <v>1062</v>
      </c>
      <c r="S1978" s="204" t="s">
        <v>343</v>
      </c>
      <c r="T1978" s="205">
        <v>1.2544999999999999</v>
      </c>
      <c r="U1978" s="205">
        <v>1.4806999999999999</v>
      </c>
    </row>
    <row r="1979" spans="2:21" ht="12.75" customHeight="1" x14ac:dyDescent="0.3">
      <c r="B1979" s="222" t="s">
        <v>1061</v>
      </c>
      <c r="C1979" s="222" t="s">
        <v>1177</v>
      </c>
      <c r="D1979" s="222" t="s">
        <v>343</v>
      </c>
      <c r="E1979" s="223">
        <v>1</v>
      </c>
      <c r="F1979" s="223">
        <v>1</v>
      </c>
      <c r="G1979" s="224">
        <v>35.829642248722315</v>
      </c>
      <c r="H1979" s="222">
        <v>25</v>
      </c>
      <c r="I1979" s="222">
        <v>4</v>
      </c>
      <c r="J1979" s="222">
        <v>1764</v>
      </c>
      <c r="K1979" s="222" t="s">
        <v>104</v>
      </c>
      <c r="L1979" s="222">
        <v>5</v>
      </c>
      <c r="M1979" s="222" t="s">
        <v>197</v>
      </c>
      <c r="N1979" s="90" t="s">
        <v>197</v>
      </c>
      <c r="O1979" s="222"/>
      <c r="Q1979" s="208" t="str">
        <f t="shared" si="30"/>
        <v>QSAH (T)Other</v>
      </c>
      <c r="R1979" s="204" t="s">
        <v>1061</v>
      </c>
      <c r="S1979" s="204" t="s">
        <v>343</v>
      </c>
      <c r="T1979" s="205">
        <v>1.1881999999999999</v>
      </c>
      <c r="U1979" s="205">
        <v>1.2801</v>
      </c>
    </row>
    <row r="1980" spans="2:21" ht="12.75" customHeight="1" x14ac:dyDescent="0.3">
      <c r="B1980" s="222" t="s">
        <v>1063</v>
      </c>
      <c r="C1980" s="222" t="s">
        <v>1177</v>
      </c>
      <c r="D1980" s="222" t="s">
        <v>343</v>
      </c>
      <c r="E1980" s="223">
        <v>109</v>
      </c>
      <c r="F1980" s="223">
        <v>3.706</v>
      </c>
      <c r="G1980" s="224">
        <v>35.929078014184391</v>
      </c>
      <c r="H1980" s="222">
        <v>25</v>
      </c>
      <c r="I1980" s="222">
        <v>4</v>
      </c>
      <c r="J1980" s="222">
        <v>1765</v>
      </c>
      <c r="K1980" s="222" t="s">
        <v>104</v>
      </c>
      <c r="L1980" s="222">
        <v>5</v>
      </c>
      <c r="M1980" s="222" t="s">
        <v>197</v>
      </c>
      <c r="N1980" s="90" t="s">
        <v>197</v>
      </c>
      <c r="O1980" s="222"/>
      <c r="Q1980" s="208" t="str">
        <f t="shared" si="30"/>
        <v>QXAJ (T)Other</v>
      </c>
      <c r="R1980" s="204" t="s">
        <v>1063</v>
      </c>
      <c r="S1980" s="204" t="s">
        <v>343</v>
      </c>
      <c r="T1980" s="205">
        <v>1.1744000000000001</v>
      </c>
      <c r="U1980" s="205">
        <v>1.2818000000000001</v>
      </c>
    </row>
    <row r="1981" spans="2:21" ht="12.75" customHeight="1" x14ac:dyDescent="0.3">
      <c r="B1981" s="222" t="s">
        <v>1065</v>
      </c>
      <c r="C1981" s="222" t="s">
        <v>26</v>
      </c>
      <c r="D1981" s="222" t="s">
        <v>353</v>
      </c>
      <c r="E1981" s="223">
        <v>10173</v>
      </c>
      <c r="F1981" s="223">
        <v>122.07600000000001</v>
      </c>
      <c r="G1981" s="224">
        <v>12</v>
      </c>
      <c r="H1981" s="222">
        <v>25</v>
      </c>
      <c r="I1981" s="222">
        <v>2</v>
      </c>
      <c r="J1981" s="222">
        <v>1684</v>
      </c>
      <c r="K1981" s="222" t="s">
        <v>108</v>
      </c>
      <c r="L1981" s="222">
        <v>2</v>
      </c>
      <c r="M1981" s="222" t="s">
        <v>197</v>
      </c>
      <c r="N1981" s="90" t="s">
        <v>197</v>
      </c>
      <c r="O1981" s="222"/>
      <c r="Q1981" s="208" t="str">
        <f t="shared" si="30"/>
        <v>RRAO (L)Steel</v>
      </c>
      <c r="R1981" s="204" t="s">
        <v>1065</v>
      </c>
      <c r="S1981" s="204" t="s">
        <v>353</v>
      </c>
      <c r="T1981" s="205">
        <v>1.8166</v>
      </c>
      <c r="U1981" s="205">
        <v>2.5089000000000001</v>
      </c>
    </row>
    <row r="1982" spans="2:21" ht="12.75" customHeight="1" x14ac:dyDescent="0.3">
      <c r="B1982" s="222" t="s">
        <v>1064</v>
      </c>
      <c r="C1982" s="222" t="s">
        <v>1177</v>
      </c>
      <c r="D1982" s="222" t="s">
        <v>345</v>
      </c>
      <c r="E1982" s="223">
        <v>149</v>
      </c>
      <c r="F1982" s="223">
        <v>1.788</v>
      </c>
      <c r="G1982" s="224">
        <v>12</v>
      </c>
      <c r="H1982" s="222">
        <v>29</v>
      </c>
      <c r="I1982" s="222">
        <v>2</v>
      </c>
      <c r="J1982" s="222">
        <v>1684</v>
      </c>
      <c r="K1982" s="222" t="s">
        <v>107</v>
      </c>
      <c r="L1982" s="222">
        <v>2</v>
      </c>
      <c r="M1982" s="222" t="s">
        <v>197</v>
      </c>
      <c r="N1982" s="90" t="s">
        <v>197</v>
      </c>
      <c r="O1982" s="222"/>
      <c r="Q1982" s="208" t="str">
        <f t="shared" si="30"/>
        <v>RRAO (T)Construction Materials</v>
      </c>
      <c r="R1982" s="204" t="s">
        <v>1064</v>
      </c>
      <c r="S1982" s="204" t="s">
        <v>345</v>
      </c>
      <c r="T1982" s="205">
        <v>1.3203</v>
      </c>
      <c r="U1982" s="205">
        <v>1.6206</v>
      </c>
    </row>
    <row r="1983" spans="2:21" ht="12.75" customHeight="1" x14ac:dyDescent="0.3">
      <c r="B1983" s="222" t="s">
        <v>1064</v>
      </c>
      <c r="C1983" s="222" t="s">
        <v>1177</v>
      </c>
      <c r="D1983" s="222" t="s">
        <v>343</v>
      </c>
      <c r="E1983" s="223">
        <v>233</v>
      </c>
      <c r="F1983" s="223">
        <v>2.7960000000000003</v>
      </c>
      <c r="G1983" s="224">
        <v>12</v>
      </c>
      <c r="H1983" s="222">
        <v>25</v>
      </c>
      <c r="I1983" s="222">
        <v>2</v>
      </c>
      <c r="J1983" s="222">
        <v>1684</v>
      </c>
      <c r="K1983" s="222" t="s">
        <v>107</v>
      </c>
      <c r="L1983" s="222">
        <v>2</v>
      </c>
      <c r="M1983" s="222" t="s">
        <v>197</v>
      </c>
      <c r="N1983" s="90" t="s">
        <v>197</v>
      </c>
      <c r="O1983" s="222"/>
      <c r="Q1983" s="208" t="str">
        <f t="shared" si="30"/>
        <v>RRAO (T)Other</v>
      </c>
      <c r="R1983" s="204" t="s">
        <v>1064</v>
      </c>
      <c r="S1983" s="204" t="s">
        <v>343</v>
      </c>
      <c r="T1983" s="205">
        <v>1.2847</v>
      </c>
      <c r="U1983" s="205">
        <v>1.5152000000000001</v>
      </c>
    </row>
    <row r="1984" spans="2:21" ht="12.75" customHeight="1" x14ac:dyDescent="0.3">
      <c r="B1984" s="222" t="s">
        <v>1064</v>
      </c>
      <c r="C1984" s="222" t="s">
        <v>1177</v>
      </c>
      <c r="D1984" s="222" t="s">
        <v>353</v>
      </c>
      <c r="E1984" s="223">
        <v>25474</v>
      </c>
      <c r="F1984" s="223">
        <v>305.68799999999999</v>
      </c>
      <c r="G1984" s="224">
        <v>12</v>
      </c>
      <c r="H1984" s="222">
        <v>25</v>
      </c>
      <c r="I1984" s="222">
        <v>2</v>
      </c>
      <c r="J1984" s="222">
        <v>1684</v>
      </c>
      <c r="K1984" s="222" t="s">
        <v>107</v>
      </c>
      <c r="L1984" s="222">
        <v>2</v>
      </c>
      <c r="M1984" s="222" t="s">
        <v>197</v>
      </c>
      <c r="N1984" s="90" t="s">
        <v>197</v>
      </c>
      <c r="O1984" s="222"/>
      <c r="Q1984" s="208" t="str">
        <f t="shared" si="30"/>
        <v>RRAO (T)Steel</v>
      </c>
      <c r="R1984" s="204" t="s">
        <v>1064</v>
      </c>
      <c r="S1984" s="204" t="s">
        <v>353</v>
      </c>
      <c r="T1984" s="205">
        <v>1.2847</v>
      </c>
      <c r="U1984" s="205">
        <v>1.5152000000000001</v>
      </c>
    </row>
    <row r="1985" spans="2:21" ht="12.75" customHeight="1" x14ac:dyDescent="0.3">
      <c r="B1985" s="222" t="s">
        <v>1067</v>
      </c>
      <c r="C1985" s="222" t="s">
        <v>26</v>
      </c>
      <c r="D1985" s="222" t="s">
        <v>353</v>
      </c>
      <c r="E1985" s="223">
        <v>1006</v>
      </c>
      <c r="F1985" s="223">
        <v>14.084000000000001</v>
      </c>
      <c r="G1985" s="224">
        <v>14</v>
      </c>
      <c r="H1985" s="222">
        <v>25</v>
      </c>
      <c r="I1985" s="222">
        <v>2</v>
      </c>
      <c r="J1985" s="222">
        <v>1684</v>
      </c>
      <c r="K1985" s="222" t="s">
        <v>108</v>
      </c>
      <c r="L1985" s="222">
        <v>2</v>
      </c>
      <c r="M1985" s="222" t="s">
        <v>197</v>
      </c>
      <c r="N1985" s="90" t="s">
        <v>197</v>
      </c>
      <c r="O1985" s="222"/>
      <c r="Q1985" s="208" t="str">
        <f t="shared" si="30"/>
        <v>RRAS (L)Steel</v>
      </c>
      <c r="R1985" s="204" t="s">
        <v>1067</v>
      </c>
      <c r="S1985" s="204" t="s">
        <v>353</v>
      </c>
      <c r="T1985" s="205">
        <v>1.7383999999999999</v>
      </c>
      <c r="U1985" s="205">
        <v>2.3609</v>
      </c>
    </row>
    <row r="1986" spans="2:21" ht="12.75" customHeight="1" x14ac:dyDescent="0.3">
      <c r="B1986" s="222" t="s">
        <v>1066</v>
      </c>
      <c r="C1986" s="222" t="s">
        <v>1177</v>
      </c>
      <c r="D1986" s="222" t="s">
        <v>345</v>
      </c>
      <c r="E1986" s="223">
        <v>1</v>
      </c>
      <c r="F1986" s="223">
        <v>1</v>
      </c>
      <c r="G1986" s="224">
        <v>14</v>
      </c>
      <c r="H1986" s="222">
        <v>29</v>
      </c>
      <c r="I1986" s="222">
        <v>2</v>
      </c>
      <c r="J1986" s="222">
        <v>1684</v>
      </c>
      <c r="K1986" s="222" t="s">
        <v>107</v>
      </c>
      <c r="L1986" s="222">
        <v>2</v>
      </c>
      <c r="M1986" s="222" t="s">
        <v>197</v>
      </c>
      <c r="N1986" s="90" t="s">
        <v>197</v>
      </c>
      <c r="O1986" s="222"/>
      <c r="Q1986" s="208" t="str">
        <f t="shared" si="30"/>
        <v>RRAS (T)Construction Materials</v>
      </c>
      <c r="R1986" s="204" t="s">
        <v>1066</v>
      </c>
      <c r="S1986" s="204" t="s">
        <v>345</v>
      </c>
      <c r="T1986" s="205">
        <v>1.3230999999999999</v>
      </c>
      <c r="U1986" s="205">
        <v>1.6016999999999999</v>
      </c>
    </row>
    <row r="1987" spans="2:21" ht="12.75" customHeight="1" x14ac:dyDescent="0.3">
      <c r="B1987" s="222" t="s">
        <v>1066</v>
      </c>
      <c r="C1987" s="222" t="s">
        <v>1177</v>
      </c>
      <c r="D1987" s="222" t="s">
        <v>353</v>
      </c>
      <c r="E1987" s="223">
        <v>2167</v>
      </c>
      <c r="F1987" s="223">
        <v>30.338000000000001</v>
      </c>
      <c r="G1987" s="224">
        <v>14</v>
      </c>
      <c r="H1987" s="222">
        <v>25</v>
      </c>
      <c r="I1987" s="222">
        <v>2</v>
      </c>
      <c r="J1987" s="222">
        <v>1684</v>
      </c>
      <c r="K1987" s="222" t="s">
        <v>107</v>
      </c>
      <c r="L1987" s="222">
        <v>2</v>
      </c>
      <c r="M1987" s="222" t="s">
        <v>197</v>
      </c>
      <c r="N1987" s="90" t="s">
        <v>197</v>
      </c>
      <c r="O1987" s="222"/>
      <c r="Q1987" s="208" t="str">
        <f t="shared" si="30"/>
        <v>RRAS (T)Steel</v>
      </c>
      <c r="R1987" s="204" t="s">
        <v>1066</v>
      </c>
      <c r="S1987" s="204" t="s">
        <v>353</v>
      </c>
      <c r="T1987" s="205">
        <v>1.2919</v>
      </c>
      <c r="U1987" s="205">
        <v>1.5091000000000001</v>
      </c>
    </row>
    <row r="1988" spans="2:21" ht="12.75" customHeight="1" x14ac:dyDescent="0.3">
      <c r="B1988" s="222" t="s">
        <v>1069</v>
      </c>
      <c r="C1988" s="222" t="s">
        <v>26</v>
      </c>
      <c r="D1988" s="222" t="s">
        <v>353</v>
      </c>
      <c r="E1988" s="223">
        <v>1117</v>
      </c>
      <c r="F1988" s="223">
        <v>17.872</v>
      </c>
      <c r="G1988" s="224">
        <v>16</v>
      </c>
      <c r="H1988" s="222">
        <v>25</v>
      </c>
      <c r="I1988" s="222">
        <v>2</v>
      </c>
      <c r="J1988" s="222">
        <v>1383</v>
      </c>
      <c r="K1988" s="222" t="s">
        <v>108</v>
      </c>
      <c r="L1988" s="222">
        <v>2</v>
      </c>
      <c r="M1988" s="222" t="s">
        <v>197</v>
      </c>
      <c r="N1988" s="90" t="s">
        <v>197</v>
      </c>
      <c r="O1988" s="222"/>
      <c r="Q1988" s="208" t="str">
        <f t="shared" si="30"/>
        <v>RRAV (L)Steel</v>
      </c>
      <c r="R1988" s="204" t="s">
        <v>1069</v>
      </c>
      <c r="S1988" s="204" t="s">
        <v>353</v>
      </c>
      <c r="T1988" s="205">
        <v>1.7013</v>
      </c>
      <c r="U1988" s="205">
        <v>2.2467000000000001</v>
      </c>
    </row>
    <row r="1989" spans="2:21" ht="12.75" customHeight="1" x14ac:dyDescent="0.3">
      <c r="B1989" s="222" t="s">
        <v>1068</v>
      </c>
      <c r="C1989" s="222" t="s">
        <v>1177</v>
      </c>
      <c r="D1989" s="222" t="s">
        <v>345</v>
      </c>
      <c r="E1989" s="223">
        <v>1</v>
      </c>
      <c r="F1989" s="223">
        <v>1</v>
      </c>
      <c r="G1989" s="224">
        <v>16</v>
      </c>
      <c r="H1989" s="222">
        <v>29</v>
      </c>
      <c r="I1989" s="222">
        <v>2</v>
      </c>
      <c r="J1989" s="222">
        <v>1383</v>
      </c>
      <c r="K1989" s="222" t="s">
        <v>107</v>
      </c>
      <c r="L1989" s="222">
        <v>2</v>
      </c>
      <c r="M1989" s="222" t="s">
        <v>197</v>
      </c>
      <c r="N1989" s="90" t="s">
        <v>197</v>
      </c>
      <c r="O1989" s="222"/>
      <c r="Q1989" s="208" t="str">
        <f t="shared" ref="Q1989:Q2052" si="31">R1989&amp;S1989</f>
        <v>RRAV (T)Construction Materials</v>
      </c>
      <c r="R1989" s="204" t="s">
        <v>1068</v>
      </c>
      <c r="S1989" s="204" t="s">
        <v>345</v>
      </c>
      <c r="T1989" s="205">
        <v>1.347</v>
      </c>
      <c r="U1989" s="205">
        <v>1.5640000000000001</v>
      </c>
    </row>
    <row r="1990" spans="2:21" ht="12.75" customHeight="1" x14ac:dyDescent="0.3">
      <c r="B1990" s="222" t="s">
        <v>1068</v>
      </c>
      <c r="C1990" s="222" t="s">
        <v>1177</v>
      </c>
      <c r="D1990" s="222" t="s">
        <v>343</v>
      </c>
      <c r="E1990" s="223">
        <v>53</v>
      </c>
      <c r="F1990" s="223">
        <v>0.84800000000000009</v>
      </c>
      <c r="G1990" s="224">
        <v>16</v>
      </c>
      <c r="H1990" s="222">
        <v>25</v>
      </c>
      <c r="I1990" s="222">
        <v>2</v>
      </c>
      <c r="J1990" s="222">
        <v>1383</v>
      </c>
      <c r="K1990" s="222" t="s">
        <v>107</v>
      </c>
      <c r="L1990" s="222">
        <v>2</v>
      </c>
      <c r="M1990" s="222" t="s">
        <v>197</v>
      </c>
      <c r="N1990" s="90" t="s">
        <v>197</v>
      </c>
      <c r="O1990" s="222"/>
      <c r="Q1990" s="208" t="str">
        <f t="shared" si="31"/>
        <v>RRAV (T)Other</v>
      </c>
      <c r="R1990" s="204" t="s">
        <v>1068</v>
      </c>
      <c r="S1990" s="204" t="s">
        <v>343</v>
      </c>
      <c r="T1990" s="205">
        <v>1.3261000000000001</v>
      </c>
      <c r="U1990" s="205">
        <v>1.5014000000000001</v>
      </c>
    </row>
    <row r="1991" spans="2:21" ht="12.75" customHeight="1" x14ac:dyDescent="0.3">
      <c r="B1991" s="222" t="s">
        <v>1068</v>
      </c>
      <c r="C1991" s="222" t="s">
        <v>1177</v>
      </c>
      <c r="D1991" s="222" t="s">
        <v>353</v>
      </c>
      <c r="E1991" s="223">
        <v>2236</v>
      </c>
      <c r="F1991" s="223">
        <v>35.776000000000003</v>
      </c>
      <c r="G1991" s="224">
        <v>16</v>
      </c>
      <c r="H1991" s="222">
        <v>25</v>
      </c>
      <c r="I1991" s="222">
        <v>2</v>
      </c>
      <c r="J1991" s="222">
        <v>1383</v>
      </c>
      <c r="K1991" s="222" t="s">
        <v>107</v>
      </c>
      <c r="L1991" s="222">
        <v>2</v>
      </c>
      <c r="M1991" s="222" t="s">
        <v>197</v>
      </c>
      <c r="N1991" s="90" t="s">
        <v>197</v>
      </c>
      <c r="O1991" s="222"/>
      <c r="Q1991" s="208" t="str">
        <f t="shared" si="31"/>
        <v>RRAV (T)Steel</v>
      </c>
      <c r="R1991" s="204" t="s">
        <v>1068</v>
      </c>
      <c r="S1991" s="204" t="s">
        <v>353</v>
      </c>
      <c r="T1991" s="205">
        <v>1.3261000000000001</v>
      </c>
      <c r="U1991" s="205">
        <v>1.5014000000000001</v>
      </c>
    </row>
    <row r="1992" spans="2:21" ht="12.75" customHeight="1" x14ac:dyDescent="0.3">
      <c r="B1992" s="222" t="s">
        <v>1071</v>
      </c>
      <c r="C1992" s="222" t="s">
        <v>26</v>
      </c>
      <c r="D1992" s="222" t="s">
        <v>353</v>
      </c>
      <c r="E1992" s="223">
        <v>15721</v>
      </c>
      <c r="F1992" s="223">
        <v>314.42</v>
      </c>
      <c r="G1992" s="224">
        <v>20</v>
      </c>
      <c r="H1992" s="222">
        <v>25</v>
      </c>
      <c r="I1992" s="222">
        <v>2</v>
      </c>
      <c r="J1992" s="222">
        <v>1344</v>
      </c>
      <c r="K1992" s="222" t="s">
        <v>103</v>
      </c>
      <c r="L1992" s="222">
        <v>5</v>
      </c>
      <c r="M1992" s="222" t="s">
        <v>197</v>
      </c>
      <c r="N1992" s="90" t="s">
        <v>197</v>
      </c>
      <c r="O1992" s="222"/>
      <c r="Q1992" s="208" t="str">
        <f t="shared" si="31"/>
        <v>RRAX (L)Steel</v>
      </c>
      <c r="R1992" s="204" t="s">
        <v>1071</v>
      </c>
      <c r="S1992" s="204" t="s">
        <v>353</v>
      </c>
      <c r="T1992" s="205">
        <v>1.5596000000000001</v>
      </c>
      <c r="U1992" s="205">
        <v>1.9455</v>
      </c>
    </row>
    <row r="1993" spans="2:21" ht="12.75" customHeight="1" x14ac:dyDescent="0.3">
      <c r="B1993" s="222" t="s">
        <v>1070</v>
      </c>
      <c r="C1993" s="222" t="s">
        <v>1177</v>
      </c>
      <c r="D1993" s="222" t="s">
        <v>353</v>
      </c>
      <c r="E1993" s="223">
        <v>33002</v>
      </c>
      <c r="F1993" s="223">
        <v>660.04</v>
      </c>
      <c r="G1993" s="224">
        <v>20</v>
      </c>
      <c r="H1993" s="222">
        <v>25</v>
      </c>
      <c r="I1993" s="222">
        <v>2</v>
      </c>
      <c r="J1993" s="222">
        <v>1344</v>
      </c>
      <c r="K1993" s="222" t="s">
        <v>104</v>
      </c>
      <c r="L1993" s="222">
        <v>5</v>
      </c>
      <c r="M1993" s="222" t="s">
        <v>197</v>
      </c>
      <c r="N1993" s="90" t="s">
        <v>197</v>
      </c>
      <c r="O1993" s="222"/>
      <c r="Q1993" s="208" t="str">
        <f t="shared" si="31"/>
        <v>RRAX (T)Steel</v>
      </c>
      <c r="R1993" s="204" t="s">
        <v>1070</v>
      </c>
      <c r="S1993" s="204" t="s">
        <v>353</v>
      </c>
      <c r="T1993" s="205">
        <v>1.3072999999999999</v>
      </c>
      <c r="U1993" s="205">
        <v>1.5711999999999999</v>
      </c>
    </row>
    <row r="1994" spans="2:21" ht="12.75" customHeight="1" x14ac:dyDescent="0.3">
      <c r="B1994" s="222" t="s">
        <v>1073</v>
      </c>
      <c r="C1994" s="222" t="s">
        <v>26</v>
      </c>
      <c r="D1994" s="222" t="s">
        <v>353</v>
      </c>
      <c r="E1994" s="223">
        <v>1</v>
      </c>
      <c r="F1994" s="223">
        <v>1</v>
      </c>
      <c r="G1994" s="224">
        <v>14</v>
      </c>
      <c r="H1994" s="222">
        <v>25</v>
      </c>
      <c r="I1994" s="222">
        <v>2</v>
      </c>
      <c r="J1994" s="222">
        <v>1495</v>
      </c>
      <c r="K1994" s="222" t="s">
        <v>108</v>
      </c>
      <c r="L1994" s="222">
        <v>2</v>
      </c>
      <c r="M1994" s="222" t="s">
        <v>197</v>
      </c>
      <c r="N1994" s="90" t="s">
        <v>197</v>
      </c>
      <c r="O1994" s="222"/>
      <c r="Q1994" s="208" t="str">
        <f t="shared" si="31"/>
        <v>RRBS (L)Steel</v>
      </c>
      <c r="R1994" s="204" t="s">
        <v>1073</v>
      </c>
      <c r="S1994" s="204" t="s">
        <v>353</v>
      </c>
      <c r="T1994" s="205">
        <v>1.742</v>
      </c>
      <c r="U1994" s="205">
        <v>2.3376999999999999</v>
      </c>
    </row>
    <row r="1995" spans="2:21" ht="12.75" customHeight="1" x14ac:dyDescent="0.3">
      <c r="B1995" s="222" t="s">
        <v>1072</v>
      </c>
      <c r="C1995" s="222" t="s">
        <v>1177</v>
      </c>
      <c r="D1995" s="222" t="s">
        <v>353</v>
      </c>
      <c r="E1995" s="223">
        <v>1</v>
      </c>
      <c r="F1995" s="223">
        <v>1</v>
      </c>
      <c r="G1995" s="224">
        <v>14</v>
      </c>
      <c r="H1995" s="222">
        <v>25</v>
      </c>
      <c r="I1995" s="222">
        <v>2</v>
      </c>
      <c r="J1995" s="222">
        <v>1495</v>
      </c>
      <c r="K1995" s="222" t="s">
        <v>107</v>
      </c>
      <c r="L1995" s="222">
        <v>2</v>
      </c>
      <c r="M1995" s="222" t="s">
        <v>197</v>
      </c>
      <c r="N1995" s="90" t="s">
        <v>197</v>
      </c>
      <c r="O1995" s="222"/>
      <c r="Q1995" s="208" t="str">
        <f t="shared" si="31"/>
        <v>RRBS (T)Steel</v>
      </c>
      <c r="R1995" s="204" t="s">
        <v>1072</v>
      </c>
      <c r="S1995" s="204" t="s">
        <v>353</v>
      </c>
      <c r="T1995" s="205">
        <v>1.284</v>
      </c>
      <c r="U1995" s="205">
        <v>1.4859</v>
      </c>
    </row>
    <row r="1996" spans="2:21" ht="12.75" customHeight="1" x14ac:dyDescent="0.3">
      <c r="B1996" s="222" t="s">
        <v>1075</v>
      </c>
      <c r="C1996" s="222" t="s">
        <v>26</v>
      </c>
      <c r="D1996" s="222" t="s">
        <v>353</v>
      </c>
      <c r="E1996" s="223">
        <v>1</v>
      </c>
      <c r="F1996" s="223">
        <v>1</v>
      </c>
      <c r="G1996" s="224">
        <v>42.506810465348515</v>
      </c>
      <c r="H1996" s="222">
        <v>25</v>
      </c>
      <c r="I1996" s="222">
        <v>2</v>
      </c>
      <c r="J1996" s="222">
        <v>1684</v>
      </c>
      <c r="K1996" s="222" t="s">
        <v>108</v>
      </c>
      <c r="L1996" s="222">
        <v>2</v>
      </c>
      <c r="M1996" s="222" t="s">
        <v>197</v>
      </c>
      <c r="N1996" s="90" t="s">
        <v>197</v>
      </c>
      <c r="O1996" s="222"/>
      <c r="Q1996" s="208" t="str">
        <f t="shared" si="31"/>
        <v>SEAB (L)Steel</v>
      </c>
      <c r="R1996" s="204" t="s">
        <v>1075</v>
      </c>
      <c r="S1996" s="204" t="s">
        <v>353</v>
      </c>
      <c r="T1996" s="205">
        <v>2.8637999999999999</v>
      </c>
      <c r="U1996" s="205">
        <v>4.3156999999999996</v>
      </c>
    </row>
    <row r="1997" spans="2:21" ht="12.75" customHeight="1" x14ac:dyDescent="0.3">
      <c r="B1997" s="222" t="s">
        <v>1074</v>
      </c>
      <c r="C1997" s="222" t="s">
        <v>1177</v>
      </c>
      <c r="D1997" s="222" t="s">
        <v>348</v>
      </c>
      <c r="E1997" s="223">
        <v>1</v>
      </c>
      <c r="F1997" s="223">
        <v>1</v>
      </c>
      <c r="G1997" s="224">
        <v>16</v>
      </c>
      <c r="H1997" s="222">
        <v>18</v>
      </c>
      <c r="I1997" s="222">
        <v>2</v>
      </c>
      <c r="J1997" s="222">
        <v>1684</v>
      </c>
      <c r="K1997" s="222" t="s">
        <v>107</v>
      </c>
      <c r="L1997" s="222">
        <v>2</v>
      </c>
      <c r="M1997" s="222" t="s">
        <v>197</v>
      </c>
      <c r="N1997" s="90" t="s">
        <v>197</v>
      </c>
      <c r="O1997" s="222"/>
      <c r="Q1997" s="208" t="str">
        <f t="shared" si="31"/>
        <v>SEAB (T)Industrial Minerals</v>
      </c>
      <c r="R1997" s="204" t="s">
        <v>1074</v>
      </c>
      <c r="S1997" s="204" t="s">
        <v>348</v>
      </c>
      <c r="T1997" s="205">
        <v>1.2528999999999999</v>
      </c>
      <c r="U1997" s="205">
        <v>1.3883000000000001</v>
      </c>
    </row>
    <row r="1998" spans="2:21" ht="12.75" customHeight="1" x14ac:dyDescent="0.3">
      <c r="B1998" s="222" t="s">
        <v>1074</v>
      </c>
      <c r="C1998" s="222" t="s">
        <v>1177</v>
      </c>
      <c r="D1998" s="222" t="s">
        <v>353</v>
      </c>
      <c r="E1998" s="223">
        <v>1</v>
      </c>
      <c r="F1998" s="223">
        <v>1</v>
      </c>
      <c r="G1998" s="224">
        <v>16</v>
      </c>
      <c r="H1998" s="222">
        <v>25</v>
      </c>
      <c r="I1998" s="222">
        <v>2</v>
      </c>
      <c r="J1998" s="222">
        <v>1684</v>
      </c>
      <c r="K1998" s="222" t="s">
        <v>107</v>
      </c>
      <c r="L1998" s="222">
        <v>2</v>
      </c>
      <c r="M1998" s="222" t="s">
        <v>197</v>
      </c>
      <c r="N1998" s="90" t="s">
        <v>197</v>
      </c>
      <c r="O1998" s="222"/>
      <c r="Q1998" s="208" t="str">
        <f t="shared" si="31"/>
        <v>SEAB (T)Steel</v>
      </c>
      <c r="R1998" s="204" t="s">
        <v>1074</v>
      </c>
      <c r="S1998" s="204" t="s">
        <v>353</v>
      </c>
      <c r="T1998" s="205">
        <v>1.3018000000000001</v>
      </c>
      <c r="U1998" s="205">
        <v>1.5337000000000001</v>
      </c>
    </row>
    <row r="1999" spans="2:21" ht="12.75" customHeight="1" x14ac:dyDescent="0.3">
      <c r="B1999" s="222" t="s">
        <v>1077</v>
      </c>
      <c r="C1999" s="222" t="s">
        <v>26</v>
      </c>
      <c r="D1999" s="222" t="s">
        <v>345</v>
      </c>
      <c r="E1999" s="223">
        <v>1</v>
      </c>
      <c r="F1999" s="223">
        <v>1</v>
      </c>
      <c r="G1999" s="224">
        <v>44.550561797752813</v>
      </c>
      <c r="H1999" s="222">
        <v>29</v>
      </c>
      <c r="I1999" s="222">
        <v>2</v>
      </c>
      <c r="J1999" s="222">
        <v>1684</v>
      </c>
      <c r="K1999" s="222" t="s">
        <v>108</v>
      </c>
      <c r="L1999" s="222">
        <v>2</v>
      </c>
      <c r="M1999" s="222" t="s">
        <v>197</v>
      </c>
      <c r="N1999" s="90" t="s">
        <v>197</v>
      </c>
      <c r="O1999" s="222"/>
      <c r="Q1999" s="208" t="str">
        <f t="shared" si="31"/>
        <v>SPAE (L)Construction Materials</v>
      </c>
      <c r="R1999" s="204" t="s">
        <v>1077</v>
      </c>
      <c r="S1999" s="204" t="s">
        <v>345</v>
      </c>
      <c r="T1999" s="205">
        <v>3.0733000000000001</v>
      </c>
      <c r="U1999" s="205">
        <v>4.8956</v>
      </c>
    </row>
    <row r="2000" spans="2:21" ht="12.75" customHeight="1" x14ac:dyDescent="0.3">
      <c r="B2000" s="222" t="s">
        <v>1077</v>
      </c>
      <c r="C2000" s="222" t="s">
        <v>26</v>
      </c>
      <c r="D2000" s="222" t="s">
        <v>353</v>
      </c>
      <c r="E2000" s="223">
        <v>17319</v>
      </c>
      <c r="F2000" s="223">
        <v>726.67</v>
      </c>
      <c r="G2000" s="224">
        <v>43.801034903733793</v>
      </c>
      <c r="H2000" s="222">
        <v>25</v>
      </c>
      <c r="I2000" s="222">
        <v>2</v>
      </c>
      <c r="J2000" s="222">
        <v>1684</v>
      </c>
      <c r="K2000" s="222" t="s">
        <v>108</v>
      </c>
      <c r="L2000" s="222">
        <v>2</v>
      </c>
      <c r="M2000" s="222" t="s">
        <v>197</v>
      </c>
      <c r="N2000" s="90" t="s">
        <v>197</v>
      </c>
      <c r="O2000" s="222"/>
      <c r="Q2000" s="208" t="str">
        <f t="shared" si="31"/>
        <v>SPAE (L)Steel</v>
      </c>
      <c r="R2000" s="204" t="s">
        <v>1077</v>
      </c>
      <c r="S2000" s="204" t="s">
        <v>353</v>
      </c>
      <c r="T2000" s="205">
        <v>2.9771000000000001</v>
      </c>
      <c r="U2000" s="205">
        <v>4.5631000000000004</v>
      </c>
    </row>
    <row r="2001" spans="2:21" ht="12.75" customHeight="1" x14ac:dyDescent="0.3">
      <c r="B2001" s="222" t="s">
        <v>1076</v>
      </c>
      <c r="C2001" s="222" t="s">
        <v>1177</v>
      </c>
      <c r="D2001" s="222" t="s">
        <v>350</v>
      </c>
      <c r="E2001" s="223">
        <v>1</v>
      </c>
      <c r="F2001" s="223">
        <v>1</v>
      </c>
      <c r="G2001" s="224">
        <v>15</v>
      </c>
      <c r="H2001" s="222">
        <v>16</v>
      </c>
      <c r="I2001" s="222">
        <v>2</v>
      </c>
      <c r="J2001" s="222">
        <v>1684</v>
      </c>
      <c r="K2001" s="222" t="s">
        <v>107</v>
      </c>
      <c r="L2001" s="222">
        <v>2</v>
      </c>
      <c r="M2001" s="222" t="s">
        <v>197</v>
      </c>
      <c r="N2001" s="90" t="s">
        <v>197</v>
      </c>
      <c r="O2001" s="222"/>
      <c r="Q2001" s="208" t="str">
        <f t="shared" si="31"/>
        <v>SPAE (T)Chemicals</v>
      </c>
      <c r="R2001" s="204" t="s">
        <v>1076</v>
      </c>
      <c r="S2001" s="204" t="s">
        <v>350</v>
      </c>
      <c r="T2001" s="205">
        <v>1.2531000000000001</v>
      </c>
      <c r="U2001" s="205">
        <v>1.3223</v>
      </c>
    </row>
    <row r="2002" spans="2:21" ht="12.75" customHeight="1" x14ac:dyDescent="0.3">
      <c r="B2002" s="222" t="s">
        <v>1076</v>
      </c>
      <c r="C2002" s="222" t="s">
        <v>1177</v>
      </c>
      <c r="D2002" s="222" t="s">
        <v>345</v>
      </c>
      <c r="E2002" s="223">
        <v>41</v>
      </c>
      <c r="F2002" s="223">
        <v>0.61499999999999999</v>
      </c>
      <c r="G2002" s="224">
        <v>15</v>
      </c>
      <c r="H2002" s="222">
        <v>29</v>
      </c>
      <c r="I2002" s="222">
        <v>2</v>
      </c>
      <c r="J2002" s="222">
        <v>1684</v>
      </c>
      <c r="K2002" s="222" t="s">
        <v>107</v>
      </c>
      <c r="L2002" s="222">
        <v>2</v>
      </c>
      <c r="M2002" s="222" t="s">
        <v>197</v>
      </c>
      <c r="N2002" s="90" t="s">
        <v>197</v>
      </c>
      <c r="O2002" s="222"/>
      <c r="Q2002" s="208" t="str">
        <f t="shared" si="31"/>
        <v>SPAE (T)Construction Materials</v>
      </c>
      <c r="R2002" s="204" t="s">
        <v>1076</v>
      </c>
      <c r="S2002" s="204" t="s">
        <v>345</v>
      </c>
      <c r="T2002" s="205">
        <v>1.3484</v>
      </c>
      <c r="U2002" s="205">
        <v>1.6059000000000001</v>
      </c>
    </row>
    <row r="2003" spans="2:21" ht="12.75" customHeight="1" x14ac:dyDescent="0.3">
      <c r="B2003" s="222" t="s">
        <v>1076</v>
      </c>
      <c r="C2003" s="222" t="s">
        <v>1177</v>
      </c>
      <c r="D2003" s="222" t="s">
        <v>348</v>
      </c>
      <c r="E2003" s="223">
        <v>1</v>
      </c>
      <c r="F2003" s="223">
        <v>1</v>
      </c>
      <c r="G2003" s="224">
        <v>15</v>
      </c>
      <c r="H2003" s="222">
        <v>18</v>
      </c>
      <c r="I2003" s="222">
        <v>2</v>
      </c>
      <c r="J2003" s="222">
        <v>1684</v>
      </c>
      <c r="K2003" s="222" t="s">
        <v>107</v>
      </c>
      <c r="L2003" s="222">
        <v>2</v>
      </c>
      <c r="M2003" s="222" t="s">
        <v>197</v>
      </c>
      <c r="N2003" s="90" t="s">
        <v>197</v>
      </c>
      <c r="O2003" s="222"/>
      <c r="Q2003" s="208" t="str">
        <f t="shared" si="31"/>
        <v>SPAE (T)Industrial Minerals</v>
      </c>
      <c r="R2003" s="204" t="s">
        <v>1076</v>
      </c>
      <c r="S2003" s="204" t="s">
        <v>348</v>
      </c>
      <c r="T2003" s="205">
        <v>1.2676000000000001</v>
      </c>
      <c r="U2003" s="205">
        <v>1.3655999999999999</v>
      </c>
    </row>
    <row r="2004" spans="2:21" ht="12.75" customHeight="1" x14ac:dyDescent="0.3">
      <c r="B2004" s="222" t="s">
        <v>1076</v>
      </c>
      <c r="C2004" s="222" t="s">
        <v>1177</v>
      </c>
      <c r="D2004" s="222" t="s">
        <v>343</v>
      </c>
      <c r="E2004" s="223">
        <v>36</v>
      </c>
      <c r="F2004" s="223">
        <v>0.54</v>
      </c>
      <c r="G2004" s="224">
        <v>15</v>
      </c>
      <c r="H2004" s="222">
        <v>25</v>
      </c>
      <c r="I2004" s="222">
        <v>2</v>
      </c>
      <c r="J2004" s="222">
        <v>1684</v>
      </c>
      <c r="K2004" s="222" t="s">
        <v>107</v>
      </c>
      <c r="L2004" s="222">
        <v>2</v>
      </c>
      <c r="M2004" s="222" t="s">
        <v>197</v>
      </c>
      <c r="N2004" s="90" t="s">
        <v>197</v>
      </c>
      <c r="O2004" s="222"/>
      <c r="Q2004" s="208" t="str">
        <f t="shared" si="31"/>
        <v>SPAE (T)Other</v>
      </c>
      <c r="R2004" s="204" t="s">
        <v>1076</v>
      </c>
      <c r="S2004" s="204" t="s">
        <v>343</v>
      </c>
      <c r="T2004" s="205">
        <v>1.319</v>
      </c>
      <c r="U2004" s="205">
        <v>1.5181</v>
      </c>
    </row>
    <row r="2005" spans="2:21" ht="12.75" customHeight="1" x14ac:dyDescent="0.3">
      <c r="B2005" s="222" t="s">
        <v>1076</v>
      </c>
      <c r="C2005" s="222" t="s">
        <v>1177</v>
      </c>
      <c r="D2005" s="222" t="s">
        <v>353</v>
      </c>
      <c r="E2005" s="223">
        <v>17325</v>
      </c>
      <c r="F2005" s="223">
        <v>259.875</v>
      </c>
      <c r="G2005" s="224">
        <v>15</v>
      </c>
      <c r="H2005" s="222">
        <v>25</v>
      </c>
      <c r="I2005" s="222">
        <v>2</v>
      </c>
      <c r="J2005" s="222">
        <v>1684</v>
      </c>
      <c r="K2005" s="222" t="s">
        <v>107</v>
      </c>
      <c r="L2005" s="222">
        <v>2</v>
      </c>
      <c r="M2005" s="222" t="s">
        <v>197</v>
      </c>
      <c r="N2005" s="90" t="s">
        <v>197</v>
      </c>
      <c r="O2005" s="222"/>
      <c r="Q2005" s="208" t="str">
        <f t="shared" si="31"/>
        <v>SPAE (T)Steel</v>
      </c>
      <c r="R2005" s="204" t="s">
        <v>1076</v>
      </c>
      <c r="S2005" s="204" t="s">
        <v>353</v>
      </c>
      <c r="T2005" s="205">
        <v>1.319</v>
      </c>
      <c r="U2005" s="205">
        <v>1.5181</v>
      </c>
    </row>
    <row r="2006" spans="2:21" ht="12.75" customHeight="1" x14ac:dyDescent="0.3">
      <c r="B2006" s="222" t="s">
        <v>1079</v>
      </c>
      <c r="C2006" s="222" t="s">
        <v>26</v>
      </c>
      <c r="D2006" s="222" t="s">
        <v>353</v>
      </c>
      <c r="E2006" s="223">
        <v>11047</v>
      </c>
      <c r="F2006" s="223">
        <v>449.88600000000002</v>
      </c>
      <c r="G2006" s="224">
        <v>41.516035591577833</v>
      </c>
      <c r="H2006" s="222">
        <v>25</v>
      </c>
      <c r="I2006" s="222">
        <v>2</v>
      </c>
      <c r="J2006" s="222">
        <v>1684</v>
      </c>
      <c r="K2006" s="222" t="s">
        <v>108</v>
      </c>
      <c r="L2006" s="222">
        <v>2</v>
      </c>
      <c r="M2006" s="222" t="s">
        <v>197</v>
      </c>
      <c r="N2006" s="90" t="s">
        <v>197</v>
      </c>
      <c r="O2006" s="222"/>
      <c r="Q2006" s="208" t="str">
        <f t="shared" si="31"/>
        <v>SPAL (L)Steel</v>
      </c>
      <c r="R2006" s="204" t="s">
        <v>1079</v>
      </c>
      <c r="S2006" s="204" t="s">
        <v>353</v>
      </c>
      <c r="T2006" s="205">
        <v>2.8458999999999999</v>
      </c>
      <c r="U2006" s="205">
        <v>4.1383000000000001</v>
      </c>
    </row>
    <row r="2007" spans="2:21" ht="12.75" customHeight="1" x14ac:dyDescent="0.3">
      <c r="B2007" s="222" t="s">
        <v>1078</v>
      </c>
      <c r="C2007" s="222" t="s">
        <v>1177</v>
      </c>
      <c r="D2007" s="222" t="s">
        <v>348</v>
      </c>
      <c r="E2007" s="223">
        <v>1</v>
      </c>
      <c r="F2007" s="223">
        <v>1</v>
      </c>
      <c r="G2007" s="224">
        <v>16</v>
      </c>
      <c r="H2007" s="222">
        <v>18</v>
      </c>
      <c r="I2007" s="222">
        <v>2</v>
      </c>
      <c r="J2007" s="222">
        <v>1684</v>
      </c>
      <c r="K2007" s="222" t="s">
        <v>107</v>
      </c>
      <c r="L2007" s="222">
        <v>2</v>
      </c>
      <c r="M2007" s="222" t="s">
        <v>197</v>
      </c>
      <c r="N2007" s="90" t="s">
        <v>197</v>
      </c>
      <c r="O2007" s="222"/>
      <c r="Q2007" s="208" t="str">
        <f t="shared" si="31"/>
        <v>SPAL (T)Industrial Minerals</v>
      </c>
      <c r="R2007" s="204" t="s">
        <v>1078</v>
      </c>
      <c r="S2007" s="204" t="s">
        <v>348</v>
      </c>
      <c r="T2007" s="205">
        <v>1.2885</v>
      </c>
      <c r="U2007" s="205">
        <v>1.3883000000000001</v>
      </c>
    </row>
    <row r="2008" spans="2:21" ht="12.75" customHeight="1" x14ac:dyDescent="0.3">
      <c r="B2008" s="222" t="s">
        <v>1078</v>
      </c>
      <c r="C2008" s="222" t="s">
        <v>1177</v>
      </c>
      <c r="D2008" s="222" t="s">
        <v>343</v>
      </c>
      <c r="E2008" s="223">
        <v>1</v>
      </c>
      <c r="F2008" s="223">
        <v>1</v>
      </c>
      <c r="G2008" s="224">
        <v>16</v>
      </c>
      <c r="H2008" s="222">
        <v>25</v>
      </c>
      <c r="I2008" s="222">
        <v>2</v>
      </c>
      <c r="J2008" s="222">
        <v>1684</v>
      </c>
      <c r="K2008" s="222" t="s">
        <v>107</v>
      </c>
      <c r="L2008" s="222">
        <v>2</v>
      </c>
      <c r="M2008" s="222" t="s">
        <v>197</v>
      </c>
      <c r="N2008" s="90" t="s">
        <v>197</v>
      </c>
      <c r="O2008" s="222"/>
      <c r="Q2008" s="208" t="str">
        <f t="shared" si="31"/>
        <v>SPAL (T)Other</v>
      </c>
      <c r="R2008" s="204" t="s">
        <v>1078</v>
      </c>
      <c r="S2008" s="204" t="s">
        <v>343</v>
      </c>
      <c r="T2008" s="205">
        <v>1.3372999999999999</v>
      </c>
      <c r="U2008" s="205">
        <v>1.5337000000000001</v>
      </c>
    </row>
    <row r="2009" spans="2:21" ht="12.75" customHeight="1" x14ac:dyDescent="0.3">
      <c r="B2009" s="222" t="s">
        <v>1078</v>
      </c>
      <c r="C2009" s="222" t="s">
        <v>1177</v>
      </c>
      <c r="D2009" s="222" t="s">
        <v>353</v>
      </c>
      <c r="E2009" s="223">
        <v>9337</v>
      </c>
      <c r="F2009" s="223">
        <v>149.392</v>
      </c>
      <c r="G2009" s="224">
        <v>16</v>
      </c>
      <c r="H2009" s="222">
        <v>25</v>
      </c>
      <c r="I2009" s="222">
        <v>2</v>
      </c>
      <c r="J2009" s="222">
        <v>1684</v>
      </c>
      <c r="K2009" s="222" t="s">
        <v>107</v>
      </c>
      <c r="L2009" s="222">
        <v>2</v>
      </c>
      <c r="M2009" s="222" t="s">
        <v>197</v>
      </c>
      <c r="N2009" s="90" t="s">
        <v>197</v>
      </c>
      <c r="O2009" s="222"/>
      <c r="Q2009" s="208" t="str">
        <f t="shared" si="31"/>
        <v>SPAL (T)Steel</v>
      </c>
      <c r="R2009" s="204" t="s">
        <v>1078</v>
      </c>
      <c r="S2009" s="204" t="s">
        <v>353</v>
      </c>
      <c r="T2009" s="205">
        <v>1.3372999999999999</v>
      </c>
      <c r="U2009" s="205">
        <v>1.5337000000000001</v>
      </c>
    </row>
    <row r="2010" spans="2:21" ht="12.75" customHeight="1" x14ac:dyDescent="0.3">
      <c r="B2010" s="222" t="s">
        <v>1081</v>
      </c>
      <c r="C2010" s="222" t="s">
        <v>26</v>
      </c>
      <c r="D2010" s="222" t="s">
        <v>364</v>
      </c>
      <c r="E2010" s="223">
        <v>22075</v>
      </c>
      <c r="F2010" s="223">
        <v>1069.4670000000001</v>
      </c>
      <c r="G2010" s="224">
        <v>44.544633586864663</v>
      </c>
      <c r="H2010" s="222">
        <v>25</v>
      </c>
      <c r="I2010" s="222">
        <v>2</v>
      </c>
      <c r="J2010" s="222">
        <v>1780</v>
      </c>
      <c r="K2010" s="222" t="s">
        <v>108</v>
      </c>
      <c r="L2010" s="222">
        <v>1</v>
      </c>
      <c r="M2010" s="222" t="s">
        <v>197</v>
      </c>
      <c r="N2010" s="90" t="s">
        <v>197</v>
      </c>
      <c r="O2010" s="222"/>
      <c r="Q2010" s="208" t="str">
        <f t="shared" si="31"/>
        <v>SSAA (L)Coal Other</v>
      </c>
      <c r="R2010" s="204" t="s">
        <v>1081</v>
      </c>
      <c r="S2010" s="204" t="s">
        <v>364</v>
      </c>
      <c r="T2010" s="205">
        <v>3.3016000000000001</v>
      </c>
      <c r="U2010" s="205">
        <v>4.8559000000000001</v>
      </c>
    </row>
    <row r="2011" spans="2:21" ht="12.75" customHeight="1" x14ac:dyDescent="0.3">
      <c r="B2011" s="222" t="s">
        <v>1081</v>
      </c>
      <c r="C2011" s="222" t="s">
        <v>26</v>
      </c>
      <c r="D2011" s="222" t="s">
        <v>348</v>
      </c>
      <c r="E2011" s="223">
        <v>1</v>
      </c>
      <c r="F2011" s="223">
        <v>1</v>
      </c>
      <c r="G2011" s="224">
        <v>43.599957782898557</v>
      </c>
      <c r="H2011" s="222">
        <v>18</v>
      </c>
      <c r="I2011" s="222">
        <v>2</v>
      </c>
      <c r="J2011" s="222">
        <v>1780</v>
      </c>
      <c r="K2011" s="222" t="s">
        <v>108</v>
      </c>
      <c r="L2011" s="222">
        <v>1</v>
      </c>
      <c r="M2011" s="222" t="s">
        <v>197</v>
      </c>
      <c r="N2011" s="90" t="s">
        <v>197</v>
      </c>
      <c r="O2011" s="222"/>
      <c r="Q2011" s="208" t="str">
        <f t="shared" si="31"/>
        <v>SSAA (L)Industrial Minerals</v>
      </c>
      <c r="R2011" s="204" t="s">
        <v>1081</v>
      </c>
      <c r="S2011" s="204" t="s">
        <v>348</v>
      </c>
      <c r="T2011" s="205">
        <v>3.1892999999999998</v>
      </c>
      <c r="U2011" s="205">
        <v>4.3808999999999996</v>
      </c>
    </row>
    <row r="2012" spans="2:21" ht="12.75" customHeight="1" x14ac:dyDescent="0.3">
      <c r="B2012" s="222" t="s">
        <v>1081</v>
      </c>
      <c r="C2012" s="222" t="s">
        <v>26</v>
      </c>
      <c r="D2012" s="222" t="s">
        <v>353</v>
      </c>
      <c r="E2012" s="223">
        <v>192636</v>
      </c>
      <c r="F2012" s="223">
        <v>9378.8280000000013</v>
      </c>
      <c r="G2012" s="224">
        <v>43.931981876608262</v>
      </c>
      <c r="H2012" s="222">
        <v>25</v>
      </c>
      <c r="I2012" s="222">
        <v>2</v>
      </c>
      <c r="J2012" s="222">
        <v>1780</v>
      </c>
      <c r="K2012" s="222" t="s">
        <v>108</v>
      </c>
      <c r="L2012" s="222">
        <v>1</v>
      </c>
      <c r="M2012" s="222" t="s">
        <v>197</v>
      </c>
      <c r="N2012" s="90" t="s">
        <v>197</v>
      </c>
      <c r="O2012" s="222"/>
      <c r="Q2012" s="208" t="str">
        <f t="shared" si="31"/>
        <v>SSAA (L)Steel</v>
      </c>
      <c r="R2012" s="204" t="s">
        <v>1081</v>
      </c>
      <c r="S2012" s="204" t="s">
        <v>353</v>
      </c>
      <c r="T2012" s="205">
        <v>3.3123999999999998</v>
      </c>
      <c r="U2012" s="205">
        <v>4.7275</v>
      </c>
    </row>
    <row r="2013" spans="2:21" ht="12.75" customHeight="1" x14ac:dyDescent="0.3">
      <c r="B2013" s="222" t="s">
        <v>1080</v>
      </c>
      <c r="C2013" s="222" t="s">
        <v>1177</v>
      </c>
      <c r="D2013" s="222" t="s">
        <v>364</v>
      </c>
      <c r="E2013" s="223">
        <v>7380</v>
      </c>
      <c r="F2013" s="223">
        <v>115.866</v>
      </c>
      <c r="G2013" s="224">
        <v>15.66666666666667</v>
      </c>
      <c r="H2013" s="222">
        <v>25</v>
      </c>
      <c r="I2013" s="222">
        <v>2</v>
      </c>
      <c r="J2013" s="222">
        <v>1780</v>
      </c>
      <c r="K2013" s="222" t="s">
        <v>107</v>
      </c>
      <c r="L2013" s="222">
        <v>1</v>
      </c>
      <c r="M2013" s="222" t="s">
        <v>197</v>
      </c>
      <c r="N2013" s="90" t="s">
        <v>197</v>
      </c>
      <c r="O2013" s="222"/>
      <c r="Q2013" s="208" t="str">
        <f t="shared" si="31"/>
        <v>SSAA (T)Coal Other</v>
      </c>
      <c r="R2013" s="204" t="s">
        <v>1080</v>
      </c>
      <c r="S2013" s="204" t="s">
        <v>364</v>
      </c>
      <c r="T2013" s="205">
        <v>1.3671</v>
      </c>
      <c r="U2013" s="205">
        <v>1.5764</v>
      </c>
    </row>
    <row r="2014" spans="2:21" ht="12.75" customHeight="1" x14ac:dyDescent="0.3">
      <c r="B2014" s="222" t="s">
        <v>1080</v>
      </c>
      <c r="C2014" s="222" t="s">
        <v>1177</v>
      </c>
      <c r="D2014" s="222" t="s">
        <v>348</v>
      </c>
      <c r="E2014" s="223">
        <v>1</v>
      </c>
      <c r="F2014" s="223">
        <v>1</v>
      </c>
      <c r="G2014" s="224">
        <v>15.679134803889747</v>
      </c>
      <c r="H2014" s="222">
        <v>18</v>
      </c>
      <c r="I2014" s="222">
        <v>2</v>
      </c>
      <c r="J2014" s="222">
        <v>1780</v>
      </c>
      <c r="K2014" s="222" t="s">
        <v>107</v>
      </c>
      <c r="L2014" s="222">
        <v>1</v>
      </c>
      <c r="M2014" s="222" t="s">
        <v>197</v>
      </c>
      <c r="N2014" s="90" t="s">
        <v>197</v>
      </c>
      <c r="O2014" s="222"/>
      <c r="Q2014" s="208" t="str">
        <f t="shared" si="31"/>
        <v>SSAA (T)Industrial Minerals</v>
      </c>
      <c r="R2014" s="204" t="s">
        <v>1080</v>
      </c>
      <c r="S2014" s="204" t="s">
        <v>348</v>
      </c>
      <c r="T2014" s="205">
        <v>1.3099000000000001</v>
      </c>
      <c r="U2014" s="205">
        <v>1.4113</v>
      </c>
    </row>
    <row r="2015" spans="2:21" ht="12.75" customHeight="1" x14ac:dyDescent="0.3">
      <c r="B2015" s="222" t="s">
        <v>1080</v>
      </c>
      <c r="C2015" s="222" t="s">
        <v>1177</v>
      </c>
      <c r="D2015" s="222" t="s">
        <v>353</v>
      </c>
      <c r="E2015" s="223">
        <v>201252</v>
      </c>
      <c r="F2015" s="223">
        <v>3169.1620000000003</v>
      </c>
      <c r="G2015" s="224">
        <v>15.719939520576487</v>
      </c>
      <c r="H2015" s="222">
        <v>25</v>
      </c>
      <c r="I2015" s="222">
        <v>2</v>
      </c>
      <c r="J2015" s="222">
        <v>1780</v>
      </c>
      <c r="K2015" s="222" t="s">
        <v>107</v>
      </c>
      <c r="L2015" s="222">
        <v>1</v>
      </c>
      <c r="M2015" s="222" t="s">
        <v>197</v>
      </c>
      <c r="N2015" s="90" t="s">
        <v>197</v>
      </c>
      <c r="O2015" s="222"/>
      <c r="Q2015" s="208" t="str">
        <f t="shared" si="31"/>
        <v>SSAA (T)Steel</v>
      </c>
      <c r="R2015" s="204" t="s">
        <v>1080</v>
      </c>
      <c r="S2015" s="204" t="s">
        <v>353</v>
      </c>
      <c r="T2015" s="205">
        <v>1.3661000000000001</v>
      </c>
      <c r="U2015" s="205">
        <v>1.5773999999999999</v>
      </c>
    </row>
    <row r="2016" spans="2:21" ht="12.75" customHeight="1" x14ac:dyDescent="0.3">
      <c r="B2016" s="222" t="s">
        <v>1082</v>
      </c>
      <c r="C2016" s="222" t="s">
        <v>26</v>
      </c>
      <c r="D2016" s="222" t="s">
        <v>350</v>
      </c>
      <c r="E2016" s="223">
        <v>244</v>
      </c>
      <c r="F2016" s="223">
        <v>6.1120000000000001</v>
      </c>
      <c r="G2016" s="224">
        <v>26.95</v>
      </c>
      <c r="H2016" s="222">
        <v>16</v>
      </c>
      <c r="I2016" s="222">
        <v>4</v>
      </c>
      <c r="J2016" s="222">
        <v>1344</v>
      </c>
      <c r="K2016" s="222" t="s">
        <v>103</v>
      </c>
      <c r="L2016" s="222">
        <v>5</v>
      </c>
      <c r="M2016" s="222" t="s">
        <v>197</v>
      </c>
      <c r="N2016" s="90" t="s">
        <v>197</v>
      </c>
      <c r="O2016" s="222"/>
      <c r="Q2016" s="208" t="str">
        <f t="shared" si="31"/>
        <v>TDAD (L)Chemicals</v>
      </c>
      <c r="R2016" s="204" t="s">
        <v>1082</v>
      </c>
      <c r="S2016" s="204" t="s">
        <v>350</v>
      </c>
      <c r="T2016" s="205">
        <v>1.5964</v>
      </c>
      <c r="U2016" s="205">
        <v>1.2757000000000001</v>
      </c>
    </row>
    <row r="2017" spans="2:21" ht="12.75" customHeight="1" x14ac:dyDescent="0.3">
      <c r="B2017" s="222" t="s">
        <v>1082</v>
      </c>
      <c r="C2017" s="222" t="s">
        <v>26</v>
      </c>
      <c r="D2017" s="222" t="s">
        <v>356</v>
      </c>
      <c r="E2017" s="223">
        <v>1</v>
      </c>
      <c r="F2017" s="223">
        <v>1</v>
      </c>
      <c r="G2017" s="224">
        <v>25.099876186545604</v>
      </c>
      <c r="H2017" s="222">
        <v>27</v>
      </c>
      <c r="I2017" s="222">
        <v>4</v>
      </c>
      <c r="J2017" s="222">
        <v>1344</v>
      </c>
      <c r="K2017" s="222" t="s">
        <v>103</v>
      </c>
      <c r="L2017" s="222">
        <v>5</v>
      </c>
      <c r="M2017" s="222" t="s">
        <v>197</v>
      </c>
      <c r="N2017" s="90" t="s">
        <v>197</v>
      </c>
      <c r="O2017" s="222"/>
      <c r="Q2017" s="208" t="str">
        <f t="shared" si="31"/>
        <v>TDAD (L)Enterprise</v>
      </c>
      <c r="R2017" s="204" t="s">
        <v>1082</v>
      </c>
      <c r="S2017" s="204" t="s">
        <v>356</v>
      </c>
      <c r="T2017" s="205">
        <v>1.9649000000000001</v>
      </c>
      <c r="U2017" s="205">
        <v>1.4463999999999999</v>
      </c>
    </row>
    <row r="2018" spans="2:21" ht="12.75" customHeight="1" x14ac:dyDescent="0.3">
      <c r="B2018" s="222" t="s">
        <v>1082</v>
      </c>
      <c r="C2018" s="222" t="s">
        <v>26</v>
      </c>
      <c r="D2018" s="222" t="s">
        <v>343</v>
      </c>
      <c r="E2018" s="223">
        <v>231</v>
      </c>
      <c r="F2018" s="223">
        <v>5.7750000000000004</v>
      </c>
      <c r="G2018" s="224">
        <v>25.010714285714286</v>
      </c>
      <c r="H2018" s="222">
        <v>25</v>
      </c>
      <c r="I2018" s="222">
        <v>4</v>
      </c>
      <c r="J2018" s="222">
        <v>1344</v>
      </c>
      <c r="K2018" s="222" t="s">
        <v>103</v>
      </c>
      <c r="L2018" s="222">
        <v>5</v>
      </c>
      <c r="M2018" s="222" t="s">
        <v>197</v>
      </c>
      <c r="N2018" s="90" t="s">
        <v>197</v>
      </c>
      <c r="O2018" s="222"/>
      <c r="Q2018" s="208" t="str">
        <f t="shared" si="31"/>
        <v>TDAD (L)Other</v>
      </c>
      <c r="R2018" s="204" t="s">
        <v>1082</v>
      </c>
      <c r="S2018" s="204" t="s">
        <v>343</v>
      </c>
      <c r="T2018" s="205">
        <v>1.8304</v>
      </c>
      <c r="U2018" s="205">
        <v>1.4157999999999999</v>
      </c>
    </row>
    <row r="2019" spans="2:21" ht="12.75" customHeight="1" x14ac:dyDescent="0.3">
      <c r="B2019" s="222" t="s">
        <v>1082</v>
      </c>
      <c r="C2019" s="222" t="s">
        <v>26</v>
      </c>
      <c r="D2019" s="222" t="s">
        <v>359</v>
      </c>
      <c r="E2019" s="223">
        <v>2660581</v>
      </c>
      <c r="F2019" s="223">
        <v>152253.96100000001</v>
      </c>
      <c r="G2019" s="224">
        <v>57.810155695960177</v>
      </c>
      <c r="H2019" s="222">
        <v>23</v>
      </c>
      <c r="I2019" s="222">
        <v>4</v>
      </c>
      <c r="J2019" s="222">
        <v>1344</v>
      </c>
      <c r="K2019" s="222" t="s">
        <v>103</v>
      </c>
      <c r="L2019" s="222">
        <v>5</v>
      </c>
      <c r="M2019" s="222" t="s">
        <v>197</v>
      </c>
      <c r="N2019" s="90" t="s">
        <v>197</v>
      </c>
      <c r="O2019" s="222"/>
      <c r="Q2019" s="208" t="str">
        <f t="shared" si="31"/>
        <v>TDAD (L)Petroleum</v>
      </c>
      <c r="R2019" s="204" t="s">
        <v>1082</v>
      </c>
      <c r="S2019" s="204" t="s">
        <v>359</v>
      </c>
      <c r="T2019" s="205">
        <v>1.8594999999999999</v>
      </c>
      <c r="U2019" s="205">
        <v>1.9607000000000001</v>
      </c>
    </row>
    <row r="2020" spans="2:21" ht="12.75" customHeight="1" x14ac:dyDescent="0.3">
      <c r="B2020" s="222" t="s">
        <v>1083</v>
      </c>
      <c r="C2020" s="222" t="s">
        <v>1177</v>
      </c>
      <c r="D2020" s="222" t="s">
        <v>356</v>
      </c>
      <c r="E2020" s="223">
        <v>1</v>
      </c>
      <c r="F2020" s="223">
        <v>1</v>
      </c>
      <c r="G2020" s="224">
        <v>25</v>
      </c>
      <c r="H2020" s="222">
        <v>27</v>
      </c>
      <c r="I2020" s="222">
        <v>4</v>
      </c>
      <c r="J2020" s="222">
        <v>1344</v>
      </c>
      <c r="K2020" s="222" t="s">
        <v>104</v>
      </c>
      <c r="L2020" s="222">
        <v>5</v>
      </c>
      <c r="M2020" s="222" t="s">
        <v>197</v>
      </c>
      <c r="N2020" s="90" t="s">
        <v>197</v>
      </c>
      <c r="O2020" s="222"/>
      <c r="Q2020" s="208" t="str">
        <f t="shared" si="31"/>
        <v>TDAD (T)Enterprise</v>
      </c>
      <c r="R2020" s="204" t="s">
        <v>1083</v>
      </c>
      <c r="S2020" s="204" t="s">
        <v>356</v>
      </c>
      <c r="T2020" s="205">
        <v>1.1228</v>
      </c>
      <c r="U2020" s="205">
        <v>1.1476999999999999</v>
      </c>
    </row>
    <row r="2021" spans="2:21" ht="12.75" customHeight="1" x14ac:dyDescent="0.3">
      <c r="B2021" s="222" t="s">
        <v>1083</v>
      </c>
      <c r="C2021" s="222" t="s">
        <v>1177</v>
      </c>
      <c r="D2021" s="222" t="s">
        <v>343</v>
      </c>
      <c r="E2021" s="223">
        <v>1</v>
      </c>
      <c r="F2021" s="223">
        <v>1</v>
      </c>
      <c r="G2021" s="224">
        <v>25</v>
      </c>
      <c r="H2021" s="222">
        <v>25</v>
      </c>
      <c r="I2021" s="222">
        <v>4</v>
      </c>
      <c r="J2021" s="222">
        <v>1344</v>
      </c>
      <c r="K2021" s="222" t="s">
        <v>104</v>
      </c>
      <c r="L2021" s="222">
        <v>5</v>
      </c>
      <c r="M2021" s="222" t="s">
        <v>197</v>
      </c>
      <c r="N2021" s="90" t="s">
        <v>197</v>
      </c>
      <c r="O2021" s="222"/>
      <c r="Q2021" s="208" t="str">
        <f t="shared" si="31"/>
        <v>TDAD (T)Other</v>
      </c>
      <c r="R2021" s="204" t="s">
        <v>1083</v>
      </c>
      <c r="S2021" s="204" t="s">
        <v>343</v>
      </c>
      <c r="T2021" s="205">
        <v>1.0337000000000001</v>
      </c>
      <c r="U2021" s="205">
        <v>1.1164000000000001</v>
      </c>
    </row>
    <row r="2022" spans="2:21" ht="12.75" customHeight="1" x14ac:dyDescent="0.3">
      <c r="B2022" s="222" t="s">
        <v>1083</v>
      </c>
      <c r="C2022" s="222" t="s">
        <v>1177</v>
      </c>
      <c r="D2022" s="222" t="s">
        <v>359</v>
      </c>
      <c r="E2022" s="223">
        <v>1</v>
      </c>
      <c r="F2022" s="223">
        <v>1</v>
      </c>
      <c r="G2022" s="224">
        <v>25</v>
      </c>
      <c r="H2022" s="222">
        <v>23</v>
      </c>
      <c r="I2022" s="222">
        <v>4</v>
      </c>
      <c r="J2022" s="222">
        <v>1344</v>
      </c>
      <c r="K2022" s="222" t="s">
        <v>104</v>
      </c>
      <c r="L2022" s="222">
        <v>5</v>
      </c>
      <c r="M2022" s="222" t="s">
        <v>197</v>
      </c>
      <c r="N2022" s="90" t="s">
        <v>197</v>
      </c>
      <c r="O2022" s="222"/>
      <c r="Q2022" s="208" t="str">
        <f t="shared" si="31"/>
        <v>TDAD (T)Petroleum</v>
      </c>
      <c r="R2022" s="204" t="s">
        <v>1083</v>
      </c>
      <c r="S2022" s="204" t="s">
        <v>359</v>
      </c>
      <c r="T2022" s="205">
        <v>0.92479999999999996</v>
      </c>
      <c r="U2022" s="205">
        <v>1.0851999999999999</v>
      </c>
    </row>
    <row r="2023" spans="2:21" ht="12.75" customHeight="1" x14ac:dyDescent="0.3">
      <c r="B2023" s="222" t="s">
        <v>1084</v>
      </c>
      <c r="C2023" s="222" t="s">
        <v>26</v>
      </c>
      <c r="D2023" s="222" t="s">
        <v>350</v>
      </c>
      <c r="E2023" s="223">
        <v>8751</v>
      </c>
      <c r="F2023" s="223">
        <v>332.21100000000001</v>
      </c>
      <c r="G2023" s="224">
        <v>65.409604519774007</v>
      </c>
      <c r="H2023" s="222">
        <v>16</v>
      </c>
      <c r="I2023" s="222">
        <v>4</v>
      </c>
      <c r="J2023" s="222">
        <v>1780</v>
      </c>
      <c r="K2023" s="222" t="s">
        <v>404</v>
      </c>
      <c r="L2023" s="222">
        <v>3</v>
      </c>
      <c r="M2023" s="222" t="s">
        <v>197</v>
      </c>
      <c r="N2023" s="90" t="s">
        <v>197</v>
      </c>
      <c r="O2023" s="222"/>
      <c r="Q2023" s="208" t="str">
        <f t="shared" si="31"/>
        <v>TEAK (L)Chemicals</v>
      </c>
      <c r="R2023" s="204" t="s">
        <v>1084</v>
      </c>
      <c r="S2023" s="204" t="s">
        <v>350</v>
      </c>
      <c r="T2023" s="205">
        <v>2.4638</v>
      </c>
      <c r="U2023" s="205">
        <v>3.5022000000000002</v>
      </c>
    </row>
    <row r="2024" spans="2:21" ht="12.75" customHeight="1" x14ac:dyDescent="0.3">
      <c r="B2024" s="222" t="s">
        <v>1084</v>
      </c>
      <c r="C2024" s="222" t="s">
        <v>26</v>
      </c>
      <c r="D2024" s="222" t="s">
        <v>356</v>
      </c>
      <c r="E2024" s="223">
        <v>114</v>
      </c>
      <c r="F2024" s="223">
        <v>3.363</v>
      </c>
      <c r="G2024" s="224">
        <v>69.519982388403449</v>
      </c>
      <c r="H2024" s="222">
        <v>27</v>
      </c>
      <c r="I2024" s="222">
        <v>4</v>
      </c>
      <c r="J2024" s="222">
        <v>1780</v>
      </c>
      <c r="K2024" s="222" t="s">
        <v>404</v>
      </c>
      <c r="L2024" s="222">
        <v>3</v>
      </c>
      <c r="M2024" s="222" t="s">
        <v>197</v>
      </c>
      <c r="N2024" s="90" t="s">
        <v>197</v>
      </c>
      <c r="O2024" s="222"/>
      <c r="Q2024" s="208" t="str">
        <f t="shared" si="31"/>
        <v>TEAK (L)Enterprise</v>
      </c>
      <c r="R2024" s="204" t="s">
        <v>1084</v>
      </c>
      <c r="S2024" s="204" t="s">
        <v>356</v>
      </c>
      <c r="T2024" s="205">
        <v>2.7961</v>
      </c>
      <c r="U2024" s="205">
        <v>3.89</v>
      </c>
    </row>
    <row r="2025" spans="2:21" ht="12.75" customHeight="1" x14ac:dyDescent="0.3">
      <c r="B2025" s="222" t="s">
        <v>1084</v>
      </c>
      <c r="C2025" s="222" t="s">
        <v>26</v>
      </c>
      <c r="D2025" s="222" t="s">
        <v>343</v>
      </c>
      <c r="E2025" s="223">
        <v>114</v>
      </c>
      <c r="F2025" s="223">
        <v>3.363</v>
      </c>
      <c r="G2025" s="224">
        <v>28.471650500749156</v>
      </c>
      <c r="H2025" s="222">
        <v>25</v>
      </c>
      <c r="I2025" s="222">
        <v>4</v>
      </c>
      <c r="J2025" s="222">
        <v>1780</v>
      </c>
      <c r="K2025" s="222" t="s">
        <v>404</v>
      </c>
      <c r="L2025" s="222">
        <v>3</v>
      </c>
      <c r="M2025" s="222" t="s">
        <v>197</v>
      </c>
      <c r="N2025" s="90" t="s">
        <v>197</v>
      </c>
      <c r="O2025" s="222"/>
      <c r="Q2025" s="208" t="str">
        <f t="shared" si="31"/>
        <v>TEAK (L)Other</v>
      </c>
      <c r="R2025" s="204" t="s">
        <v>1084</v>
      </c>
      <c r="S2025" s="204" t="s">
        <v>343</v>
      </c>
      <c r="T2025" s="205">
        <v>3.3622000000000001</v>
      </c>
      <c r="U2025" s="205">
        <v>4.2725</v>
      </c>
    </row>
    <row r="2026" spans="2:21" ht="12.75" customHeight="1" x14ac:dyDescent="0.3">
      <c r="B2026" s="222" t="s">
        <v>1084</v>
      </c>
      <c r="C2026" s="222" t="s">
        <v>26</v>
      </c>
      <c r="D2026" s="222" t="s">
        <v>359</v>
      </c>
      <c r="E2026" s="223">
        <v>2269219</v>
      </c>
      <c r="F2026" s="223">
        <v>146843.019</v>
      </c>
      <c r="G2026" s="224">
        <v>63.47799532455069</v>
      </c>
      <c r="H2026" s="222">
        <v>23</v>
      </c>
      <c r="I2026" s="222">
        <v>4</v>
      </c>
      <c r="J2026" s="222">
        <v>1780</v>
      </c>
      <c r="K2026" s="222" t="s">
        <v>404</v>
      </c>
      <c r="L2026" s="222">
        <v>3</v>
      </c>
      <c r="M2026" s="222" t="s">
        <v>197</v>
      </c>
      <c r="N2026" s="90" t="s">
        <v>197</v>
      </c>
      <c r="O2026" s="222"/>
      <c r="Q2026" s="208" t="str">
        <f t="shared" si="31"/>
        <v>TEAK (L)Petroleum</v>
      </c>
      <c r="R2026" s="204" t="s">
        <v>1084</v>
      </c>
      <c r="S2026" s="204" t="s">
        <v>359</v>
      </c>
      <c r="T2026" s="205">
        <v>2.5537000000000001</v>
      </c>
      <c r="U2026" s="205">
        <v>3.5876999999999999</v>
      </c>
    </row>
    <row r="2027" spans="2:21" ht="12.75" customHeight="1" x14ac:dyDescent="0.3">
      <c r="B2027" s="222" t="s">
        <v>1085</v>
      </c>
      <c r="C2027" s="222" t="s">
        <v>1177</v>
      </c>
      <c r="D2027" s="222" t="s">
        <v>356</v>
      </c>
      <c r="E2027" s="223">
        <v>1</v>
      </c>
      <c r="F2027" s="223">
        <v>1</v>
      </c>
      <c r="G2027" s="224">
        <v>27</v>
      </c>
      <c r="H2027" s="222">
        <v>27</v>
      </c>
      <c r="I2027" s="222">
        <v>4</v>
      </c>
      <c r="J2027" s="222">
        <v>1780</v>
      </c>
      <c r="K2027" s="222" t="s">
        <v>403</v>
      </c>
      <c r="L2027" s="222">
        <v>3</v>
      </c>
      <c r="M2027" s="222" t="s">
        <v>197</v>
      </c>
      <c r="N2027" s="90" t="s">
        <v>197</v>
      </c>
      <c r="O2027" s="222"/>
      <c r="Q2027" s="208" t="str">
        <f t="shared" si="31"/>
        <v>TEAK (T)Enterprise</v>
      </c>
      <c r="R2027" s="204" t="s">
        <v>1085</v>
      </c>
      <c r="S2027" s="204" t="s">
        <v>356</v>
      </c>
      <c r="T2027" s="205">
        <v>1.4648000000000001</v>
      </c>
      <c r="U2027" s="205">
        <v>1.5720000000000001</v>
      </c>
    </row>
    <row r="2028" spans="2:21" ht="12.75" customHeight="1" x14ac:dyDescent="0.3">
      <c r="B2028" s="222" t="s">
        <v>1085</v>
      </c>
      <c r="C2028" s="222" t="s">
        <v>1177</v>
      </c>
      <c r="D2028" s="222" t="s">
        <v>359</v>
      </c>
      <c r="E2028" s="223">
        <v>1</v>
      </c>
      <c r="F2028" s="223">
        <v>1</v>
      </c>
      <c r="G2028" s="224">
        <v>27.959314775160596</v>
      </c>
      <c r="H2028" s="222">
        <v>23</v>
      </c>
      <c r="I2028" s="222">
        <v>4</v>
      </c>
      <c r="J2028" s="222">
        <v>1780</v>
      </c>
      <c r="K2028" s="222" t="s">
        <v>403</v>
      </c>
      <c r="L2028" s="222">
        <v>3</v>
      </c>
      <c r="M2028" s="222" t="s">
        <v>197</v>
      </c>
      <c r="N2028" s="90" t="s">
        <v>197</v>
      </c>
      <c r="O2028" s="222"/>
      <c r="Q2028" s="208" t="str">
        <f t="shared" si="31"/>
        <v>TEAK (T)Petroleum</v>
      </c>
      <c r="R2028" s="204" t="s">
        <v>1085</v>
      </c>
      <c r="S2028" s="204" t="s">
        <v>359</v>
      </c>
      <c r="T2028" s="205">
        <v>1.3442000000000001</v>
      </c>
      <c r="U2028" s="205">
        <v>1.4734</v>
      </c>
    </row>
    <row r="2029" spans="2:21" ht="12.75" customHeight="1" x14ac:dyDescent="0.3">
      <c r="B2029" s="222" t="s">
        <v>1086</v>
      </c>
      <c r="C2029" s="222" t="s">
        <v>26</v>
      </c>
      <c r="D2029" s="222" t="s">
        <v>350</v>
      </c>
      <c r="E2029" s="223">
        <v>410</v>
      </c>
      <c r="F2029" s="223">
        <v>12.352</v>
      </c>
      <c r="G2029" s="224">
        <v>59.90411373984324</v>
      </c>
      <c r="H2029" s="222">
        <v>16</v>
      </c>
      <c r="I2029" s="222">
        <v>4</v>
      </c>
      <c r="J2029" s="222">
        <v>1343</v>
      </c>
      <c r="K2029" s="222" t="s">
        <v>110</v>
      </c>
      <c r="L2029" s="222">
        <v>6</v>
      </c>
      <c r="M2029" s="222" t="s">
        <v>197</v>
      </c>
      <c r="N2029" s="90" t="s">
        <v>197</v>
      </c>
      <c r="O2029" s="222"/>
      <c r="Q2029" s="208" t="str">
        <f t="shared" si="31"/>
        <v>TEAL (L)Chemicals</v>
      </c>
      <c r="R2029" s="204" t="s">
        <v>1086</v>
      </c>
      <c r="S2029" s="204" t="s">
        <v>350</v>
      </c>
      <c r="T2029" s="205">
        <v>1.4689000000000001</v>
      </c>
      <c r="U2029" s="205">
        <v>1.8627</v>
      </c>
    </row>
    <row r="2030" spans="2:21" ht="12.75" customHeight="1" x14ac:dyDescent="0.3">
      <c r="B2030" s="222" t="s">
        <v>1086</v>
      </c>
      <c r="C2030" s="222" t="s">
        <v>26</v>
      </c>
      <c r="D2030" s="222" t="s">
        <v>356</v>
      </c>
      <c r="E2030" s="223">
        <v>352</v>
      </c>
      <c r="F2030" s="223">
        <v>8.86</v>
      </c>
      <c r="G2030" s="224">
        <v>61.35</v>
      </c>
      <c r="H2030" s="222">
        <v>27</v>
      </c>
      <c r="I2030" s="222">
        <v>4</v>
      </c>
      <c r="J2030" s="222">
        <v>1343</v>
      </c>
      <c r="K2030" s="222" t="s">
        <v>110</v>
      </c>
      <c r="L2030" s="222">
        <v>6</v>
      </c>
      <c r="M2030" s="222" t="s">
        <v>197</v>
      </c>
      <c r="N2030" s="90" t="s">
        <v>197</v>
      </c>
      <c r="O2030" s="222"/>
      <c r="Q2030" s="208" t="str">
        <f t="shared" si="31"/>
        <v>TEAL (L)Enterprise</v>
      </c>
      <c r="R2030" s="204" t="s">
        <v>1086</v>
      </c>
      <c r="S2030" s="204" t="s">
        <v>356</v>
      </c>
      <c r="T2030" s="205">
        <v>1.6104000000000001</v>
      </c>
      <c r="U2030" s="205">
        <v>2.0813000000000001</v>
      </c>
    </row>
    <row r="2031" spans="2:21" ht="12.75" customHeight="1" x14ac:dyDescent="0.3">
      <c r="B2031" s="222" t="s">
        <v>1086</v>
      </c>
      <c r="C2031" s="222" t="s">
        <v>26</v>
      </c>
      <c r="D2031" s="222" t="s">
        <v>343</v>
      </c>
      <c r="E2031" s="223">
        <v>1</v>
      </c>
      <c r="F2031" s="223">
        <v>1</v>
      </c>
      <c r="G2031" s="224">
        <v>61.35</v>
      </c>
      <c r="H2031" s="222">
        <v>25</v>
      </c>
      <c r="I2031" s="222">
        <v>4</v>
      </c>
      <c r="J2031" s="222">
        <v>1343</v>
      </c>
      <c r="K2031" s="222" t="s">
        <v>110</v>
      </c>
      <c r="L2031" s="222">
        <v>6</v>
      </c>
      <c r="M2031" s="222" t="s">
        <v>197</v>
      </c>
      <c r="N2031" s="90" t="s">
        <v>197</v>
      </c>
      <c r="O2031" s="222"/>
      <c r="Q2031" s="208" t="str">
        <f t="shared" si="31"/>
        <v>TEAL (L)Other</v>
      </c>
      <c r="R2031" s="204" t="s">
        <v>1086</v>
      </c>
      <c r="S2031" s="204" t="s">
        <v>343</v>
      </c>
      <c r="T2031" s="205">
        <v>1.5270999999999999</v>
      </c>
      <c r="U2031" s="205">
        <v>2.0491999999999999</v>
      </c>
    </row>
    <row r="2032" spans="2:21" ht="12.75" customHeight="1" x14ac:dyDescent="0.3">
      <c r="B2032" s="222" t="s">
        <v>1086</v>
      </c>
      <c r="C2032" s="222" t="s">
        <v>26</v>
      </c>
      <c r="D2032" s="222" t="s">
        <v>359</v>
      </c>
      <c r="E2032" s="223">
        <v>7862648</v>
      </c>
      <c r="F2032" s="223">
        <v>489220.57260000001</v>
      </c>
      <c r="G2032" s="224">
        <v>62.779200900693752</v>
      </c>
      <c r="H2032" s="222">
        <v>23</v>
      </c>
      <c r="I2032" s="222">
        <v>4</v>
      </c>
      <c r="J2032" s="222">
        <v>1343</v>
      </c>
      <c r="K2032" s="222" t="s">
        <v>110</v>
      </c>
      <c r="L2032" s="222">
        <v>6</v>
      </c>
      <c r="M2032" s="222" t="s">
        <v>197</v>
      </c>
      <c r="N2032" s="90" t="s">
        <v>197</v>
      </c>
      <c r="O2032" s="222"/>
      <c r="Q2032" s="208" t="str">
        <f t="shared" si="31"/>
        <v>TEAL (L)Petroleum</v>
      </c>
      <c r="R2032" s="204" t="s">
        <v>1086</v>
      </c>
      <c r="S2032" s="204" t="s">
        <v>359</v>
      </c>
      <c r="T2032" s="205">
        <v>1.5367</v>
      </c>
      <c r="U2032" s="205">
        <v>2.0762</v>
      </c>
    </row>
    <row r="2033" spans="2:21" ht="12.75" customHeight="1" x14ac:dyDescent="0.3">
      <c r="B2033" s="222" t="s">
        <v>1087</v>
      </c>
      <c r="C2033" s="222" t="s">
        <v>1177</v>
      </c>
      <c r="D2033" s="222" t="s">
        <v>343</v>
      </c>
      <c r="E2033" s="223">
        <v>1</v>
      </c>
      <c r="F2033" s="223">
        <v>1</v>
      </c>
      <c r="G2033" s="224">
        <v>26</v>
      </c>
      <c r="H2033" s="222">
        <v>25</v>
      </c>
      <c r="I2033" s="222">
        <v>4</v>
      </c>
      <c r="J2033" s="222">
        <v>1343</v>
      </c>
      <c r="K2033" s="222" t="s">
        <v>109</v>
      </c>
      <c r="L2033" s="222">
        <v>6</v>
      </c>
      <c r="M2033" s="222" t="s">
        <v>197</v>
      </c>
      <c r="N2033" s="90" t="s">
        <v>197</v>
      </c>
      <c r="O2033" s="222"/>
      <c r="Q2033" s="208" t="str">
        <f t="shared" si="31"/>
        <v>TEAL (T)Other</v>
      </c>
      <c r="R2033" s="204" t="s">
        <v>1087</v>
      </c>
      <c r="S2033" s="204" t="s">
        <v>343</v>
      </c>
      <c r="T2033" s="205">
        <v>1.0119</v>
      </c>
      <c r="U2033" s="205">
        <v>1.0414000000000001</v>
      </c>
    </row>
    <row r="2034" spans="2:21" ht="12.75" customHeight="1" x14ac:dyDescent="0.3">
      <c r="B2034" s="222" t="s">
        <v>1088</v>
      </c>
      <c r="C2034" s="222" t="s">
        <v>26</v>
      </c>
      <c r="D2034" s="222" t="s">
        <v>343</v>
      </c>
      <c r="E2034" s="223">
        <v>951</v>
      </c>
      <c r="F2034" s="223">
        <v>23.775000000000002</v>
      </c>
      <c r="G2034" s="224">
        <v>25</v>
      </c>
      <c r="H2034" s="222">
        <v>25</v>
      </c>
      <c r="I2034" s="222">
        <v>4</v>
      </c>
      <c r="J2034" s="222">
        <v>1343</v>
      </c>
      <c r="K2034" s="222" t="s">
        <v>110</v>
      </c>
      <c r="L2034" s="222">
        <v>6</v>
      </c>
      <c r="M2034" s="222" t="s">
        <v>197</v>
      </c>
      <c r="N2034" s="90" t="s">
        <v>197</v>
      </c>
      <c r="O2034" s="222"/>
      <c r="Q2034" s="208" t="str">
        <f t="shared" si="31"/>
        <v>TEAM (L)Other</v>
      </c>
      <c r="R2034" s="204" t="s">
        <v>1088</v>
      </c>
      <c r="S2034" s="204" t="s">
        <v>343</v>
      </c>
      <c r="T2034" s="205">
        <v>1.3048999999999999</v>
      </c>
      <c r="U2034" s="205">
        <v>1.3619000000000001</v>
      </c>
    </row>
    <row r="2035" spans="2:21" ht="12.75" customHeight="1" x14ac:dyDescent="0.3">
      <c r="B2035" s="222" t="s">
        <v>1088</v>
      </c>
      <c r="C2035" s="222" t="s">
        <v>26</v>
      </c>
      <c r="D2035" s="222" t="s">
        <v>359</v>
      </c>
      <c r="E2035" s="223">
        <v>1264433</v>
      </c>
      <c r="F2035" s="223">
        <v>79284.909</v>
      </c>
      <c r="G2035" s="224">
        <v>62.201125217279987</v>
      </c>
      <c r="H2035" s="222">
        <v>23</v>
      </c>
      <c r="I2035" s="222">
        <v>4</v>
      </c>
      <c r="J2035" s="222">
        <v>1343</v>
      </c>
      <c r="K2035" s="222" t="s">
        <v>110</v>
      </c>
      <c r="L2035" s="222">
        <v>6</v>
      </c>
      <c r="M2035" s="222" t="s">
        <v>197</v>
      </c>
      <c r="N2035" s="90" t="s">
        <v>197</v>
      </c>
      <c r="O2035" s="222"/>
      <c r="Q2035" s="208" t="str">
        <f t="shared" si="31"/>
        <v>TEAM (L)Petroleum</v>
      </c>
      <c r="R2035" s="204" t="s">
        <v>1088</v>
      </c>
      <c r="S2035" s="204" t="s">
        <v>359</v>
      </c>
      <c r="T2035" s="205">
        <v>1.5246</v>
      </c>
      <c r="U2035" s="205">
        <v>2.0522999999999998</v>
      </c>
    </row>
    <row r="2036" spans="2:21" ht="12.75" customHeight="1" x14ac:dyDescent="0.3">
      <c r="B2036" s="222" t="s">
        <v>1089</v>
      </c>
      <c r="C2036" s="222" t="s">
        <v>26</v>
      </c>
      <c r="D2036" s="222" t="s">
        <v>350</v>
      </c>
      <c r="E2036" s="223">
        <v>49</v>
      </c>
      <c r="F2036" s="223">
        <v>2.9460000000000002</v>
      </c>
      <c r="G2036" s="224">
        <v>26.007999999999999</v>
      </c>
      <c r="H2036" s="222">
        <v>16</v>
      </c>
      <c r="I2036" s="222">
        <v>4</v>
      </c>
      <c r="J2036" s="222">
        <v>1325</v>
      </c>
      <c r="K2036" s="222" t="s">
        <v>110</v>
      </c>
      <c r="L2036" s="222">
        <v>6</v>
      </c>
      <c r="M2036" s="222" t="s">
        <v>197</v>
      </c>
      <c r="N2036" s="90" t="s">
        <v>197</v>
      </c>
      <c r="O2036" s="222"/>
      <c r="Q2036" s="208" t="str">
        <f t="shared" si="31"/>
        <v>TEAP (L)Chemicals</v>
      </c>
      <c r="R2036" s="204" t="s">
        <v>1089</v>
      </c>
      <c r="S2036" s="204" t="s">
        <v>350</v>
      </c>
      <c r="T2036" s="205">
        <v>1.2585</v>
      </c>
      <c r="U2036" s="205">
        <v>1.2276</v>
      </c>
    </row>
    <row r="2037" spans="2:21" ht="12.75" customHeight="1" x14ac:dyDescent="0.3">
      <c r="B2037" s="222" t="s">
        <v>1089</v>
      </c>
      <c r="C2037" s="222" t="s">
        <v>26</v>
      </c>
      <c r="D2037" s="222" t="s">
        <v>343</v>
      </c>
      <c r="E2037" s="223">
        <v>1</v>
      </c>
      <c r="F2037" s="223">
        <v>1</v>
      </c>
      <c r="G2037" s="224">
        <v>26.127134724857683</v>
      </c>
      <c r="H2037" s="222">
        <v>25</v>
      </c>
      <c r="I2037" s="222">
        <v>4</v>
      </c>
      <c r="J2037" s="222">
        <v>1325</v>
      </c>
      <c r="K2037" s="222" t="s">
        <v>110</v>
      </c>
      <c r="L2037" s="222">
        <v>6</v>
      </c>
      <c r="M2037" s="222" t="s">
        <v>197</v>
      </c>
      <c r="N2037" s="90" t="s">
        <v>197</v>
      </c>
      <c r="O2037" s="222"/>
      <c r="Q2037" s="208" t="str">
        <f t="shared" si="31"/>
        <v>TEAP (L)Other</v>
      </c>
      <c r="R2037" s="204" t="s">
        <v>1089</v>
      </c>
      <c r="S2037" s="204" t="s">
        <v>343</v>
      </c>
      <c r="T2037" s="205">
        <v>1.3010999999999999</v>
      </c>
      <c r="U2037" s="205">
        <v>1.3541000000000001</v>
      </c>
    </row>
    <row r="2038" spans="2:21" ht="12.75" customHeight="1" x14ac:dyDescent="0.3">
      <c r="B2038" s="222" t="s">
        <v>1089</v>
      </c>
      <c r="C2038" s="222" t="s">
        <v>26</v>
      </c>
      <c r="D2038" s="222" t="s">
        <v>359</v>
      </c>
      <c r="E2038" s="223">
        <v>4492681</v>
      </c>
      <c r="F2038" s="223">
        <v>283000.38679999998</v>
      </c>
      <c r="G2038" s="224">
        <v>62.561034573674689</v>
      </c>
      <c r="H2038" s="222">
        <v>23</v>
      </c>
      <c r="I2038" s="222">
        <v>4</v>
      </c>
      <c r="J2038" s="222">
        <v>1325</v>
      </c>
      <c r="K2038" s="222" t="s">
        <v>110</v>
      </c>
      <c r="L2038" s="222">
        <v>6</v>
      </c>
      <c r="M2038" s="222" t="s">
        <v>197</v>
      </c>
      <c r="N2038" s="90" t="s">
        <v>197</v>
      </c>
      <c r="O2038" s="222"/>
      <c r="Q2038" s="208" t="str">
        <f t="shared" si="31"/>
        <v>TEAP (L)Petroleum</v>
      </c>
      <c r="R2038" s="204" t="s">
        <v>1089</v>
      </c>
      <c r="S2038" s="204" t="s">
        <v>359</v>
      </c>
      <c r="T2038" s="205">
        <v>1.5283</v>
      </c>
      <c r="U2038" s="205">
        <v>2.0665</v>
      </c>
    </row>
    <row r="2039" spans="2:21" ht="12.75" customHeight="1" x14ac:dyDescent="0.3">
      <c r="B2039" s="222" t="s">
        <v>1091</v>
      </c>
      <c r="C2039" s="222" t="s">
        <v>26</v>
      </c>
      <c r="D2039" s="222" t="s">
        <v>356</v>
      </c>
      <c r="E2039" s="223">
        <v>165228</v>
      </c>
      <c r="F2039" s="223">
        <v>15035.951000000001</v>
      </c>
      <c r="G2039" s="224">
        <v>89.819726713807711</v>
      </c>
      <c r="H2039" s="222">
        <v>27</v>
      </c>
      <c r="I2039" s="222">
        <v>4</v>
      </c>
      <c r="J2039" s="222">
        <v>1780</v>
      </c>
      <c r="K2039" s="222" t="s">
        <v>404</v>
      </c>
      <c r="L2039" s="222">
        <v>3</v>
      </c>
      <c r="M2039" s="222" t="s">
        <v>197</v>
      </c>
      <c r="N2039" s="90" t="s">
        <v>197</v>
      </c>
      <c r="O2039" s="222"/>
      <c r="Q2039" s="208" t="str">
        <f t="shared" si="31"/>
        <v>TEAS (L)Enterprise</v>
      </c>
      <c r="R2039" s="204" t="s">
        <v>1091</v>
      </c>
      <c r="S2039" s="204" t="s">
        <v>356</v>
      </c>
      <c r="T2039" s="205">
        <v>3.6501000000000001</v>
      </c>
      <c r="U2039" s="205">
        <v>5.2462</v>
      </c>
    </row>
    <row r="2040" spans="2:21" ht="12.75" customHeight="1" x14ac:dyDescent="0.3">
      <c r="B2040" s="222" t="s">
        <v>1091</v>
      </c>
      <c r="C2040" s="222" t="s">
        <v>26</v>
      </c>
      <c r="D2040" s="222" t="s">
        <v>359</v>
      </c>
      <c r="E2040" s="223">
        <v>1</v>
      </c>
      <c r="F2040" s="223">
        <v>1</v>
      </c>
      <c r="G2040" s="224">
        <v>90</v>
      </c>
      <c r="H2040" s="222">
        <v>23</v>
      </c>
      <c r="I2040" s="222">
        <v>4</v>
      </c>
      <c r="J2040" s="222">
        <v>1780</v>
      </c>
      <c r="K2040" s="222" t="s">
        <v>404</v>
      </c>
      <c r="L2040" s="222">
        <v>3</v>
      </c>
      <c r="M2040" s="222" t="s">
        <v>197</v>
      </c>
      <c r="N2040" s="90" t="s">
        <v>197</v>
      </c>
      <c r="O2040" s="222"/>
      <c r="Q2040" s="208" t="str">
        <f t="shared" si="31"/>
        <v>TEAS (L)Petroleum</v>
      </c>
      <c r="R2040" s="204" t="s">
        <v>1091</v>
      </c>
      <c r="S2040" s="204" t="s">
        <v>359</v>
      </c>
      <c r="T2040" s="205">
        <v>3.4586999999999999</v>
      </c>
      <c r="U2040" s="205">
        <v>5.1081000000000003</v>
      </c>
    </row>
    <row r="2041" spans="2:21" ht="12.75" customHeight="1" x14ac:dyDescent="0.3">
      <c r="B2041" s="222" t="s">
        <v>1090</v>
      </c>
      <c r="C2041" s="222" t="s">
        <v>1177</v>
      </c>
      <c r="D2041" s="222" t="s">
        <v>356</v>
      </c>
      <c r="E2041" s="223">
        <v>132826</v>
      </c>
      <c r="F2041" s="223">
        <v>2922.172</v>
      </c>
      <c r="G2041" s="224">
        <v>22.000128052684534</v>
      </c>
      <c r="H2041" s="222">
        <v>27</v>
      </c>
      <c r="I2041" s="222">
        <v>4</v>
      </c>
      <c r="J2041" s="222">
        <v>1780</v>
      </c>
      <c r="K2041" s="222" t="s">
        <v>403</v>
      </c>
      <c r="L2041" s="222">
        <v>3</v>
      </c>
      <c r="M2041" s="222" t="s">
        <v>197</v>
      </c>
      <c r="N2041" s="90" t="s">
        <v>197</v>
      </c>
      <c r="O2041" s="222"/>
      <c r="Q2041" s="208" t="str">
        <f t="shared" si="31"/>
        <v>TEAS (T)Enterprise</v>
      </c>
      <c r="R2041" s="204" t="s">
        <v>1090</v>
      </c>
      <c r="S2041" s="204" t="s">
        <v>356</v>
      </c>
      <c r="T2041" s="205">
        <v>1.4823999999999999</v>
      </c>
      <c r="U2041" s="205">
        <v>1.6246</v>
      </c>
    </row>
    <row r="2042" spans="2:21" ht="12.75" customHeight="1" x14ac:dyDescent="0.3">
      <c r="B2042" s="222" t="s">
        <v>1090</v>
      </c>
      <c r="C2042" s="222" t="s">
        <v>1177</v>
      </c>
      <c r="D2042" s="222" t="s">
        <v>372</v>
      </c>
      <c r="E2042" s="223">
        <v>38622</v>
      </c>
      <c r="F2042" s="223">
        <v>849.68400000000008</v>
      </c>
      <c r="G2042" s="224">
        <v>22</v>
      </c>
      <c r="H2042" s="222">
        <v>31</v>
      </c>
      <c r="I2042" s="222">
        <v>4</v>
      </c>
      <c r="J2042" s="222">
        <v>1780</v>
      </c>
      <c r="K2042" s="222" t="s">
        <v>403</v>
      </c>
      <c r="L2042" s="222">
        <v>3</v>
      </c>
      <c r="M2042" s="222" t="s">
        <v>197</v>
      </c>
      <c r="N2042" s="90" t="s">
        <v>197</v>
      </c>
      <c r="O2042" s="222"/>
      <c r="Q2042" s="208" t="str">
        <f t="shared" si="31"/>
        <v>TEAS (T)European Conventional</v>
      </c>
      <c r="R2042" s="204" t="s">
        <v>1090</v>
      </c>
      <c r="S2042" s="204" t="s">
        <v>372</v>
      </c>
      <c r="T2042" s="205">
        <v>1.5096000000000001</v>
      </c>
      <c r="U2042" s="205">
        <v>1.7436</v>
      </c>
    </row>
    <row r="2043" spans="2:21" ht="12.75" customHeight="1" x14ac:dyDescent="0.3">
      <c r="B2043" s="222" t="s">
        <v>1090</v>
      </c>
      <c r="C2043" s="222" t="s">
        <v>1177</v>
      </c>
      <c r="D2043" s="222" t="s">
        <v>343</v>
      </c>
      <c r="E2043" s="223">
        <v>1</v>
      </c>
      <c r="F2043" s="223">
        <v>1</v>
      </c>
      <c r="G2043" s="224">
        <v>22</v>
      </c>
      <c r="H2043" s="222">
        <v>25</v>
      </c>
      <c r="I2043" s="222">
        <v>4</v>
      </c>
      <c r="J2043" s="222">
        <v>1780</v>
      </c>
      <c r="K2043" s="222" t="s">
        <v>403</v>
      </c>
      <c r="L2043" s="222">
        <v>3</v>
      </c>
      <c r="M2043" s="222" t="s">
        <v>197</v>
      </c>
      <c r="N2043" s="90" t="s">
        <v>197</v>
      </c>
      <c r="O2043" s="222"/>
      <c r="Q2043" s="208" t="str">
        <f t="shared" si="31"/>
        <v>TEAS (T)Other</v>
      </c>
      <c r="R2043" s="204" t="s">
        <v>1090</v>
      </c>
      <c r="S2043" s="204" t="s">
        <v>343</v>
      </c>
      <c r="T2043" s="205">
        <v>1.3874</v>
      </c>
      <c r="U2043" s="205">
        <v>1.5650999999999999</v>
      </c>
    </row>
    <row r="2044" spans="2:21" ht="12.75" customHeight="1" x14ac:dyDescent="0.3">
      <c r="B2044" s="222" t="s">
        <v>1090</v>
      </c>
      <c r="C2044" s="222" t="s">
        <v>1177</v>
      </c>
      <c r="D2044" s="222" t="s">
        <v>359</v>
      </c>
      <c r="E2044" s="223">
        <v>1</v>
      </c>
      <c r="F2044" s="223">
        <v>1</v>
      </c>
      <c r="G2044" s="224">
        <v>22</v>
      </c>
      <c r="H2044" s="222">
        <v>23</v>
      </c>
      <c r="I2044" s="222">
        <v>4</v>
      </c>
      <c r="J2044" s="222">
        <v>1780</v>
      </c>
      <c r="K2044" s="222" t="s">
        <v>403</v>
      </c>
      <c r="L2044" s="222">
        <v>3</v>
      </c>
      <c r="M2044" s="222" t="s">
        <v>197</v>
      </c>
      <c r="N2044" s="90" t="s">
        <v>197</v>
      </c>
      <c r="O2044" s="222"/>
      <c r="Q2044" s="208" t="str">
        <f t="shared" si="31"/>
        <v>TEAS (T)Petroleum</v>
      </c>
      <c r="R2044" s="204" t="s">
        <v>1090</v>
      </c>
      <c r="S2044" s="204" t="s">
        <v>359</v>
      </c>
      <c r="T2044" s="205">
        <v>1.3541000000000001</v>
      </c>
      <c r="U2044" s="205">
        <v>1.5057</v>
      </c>
    </row>
    <row r="2045" spans="2:21" ht="12.75" customHeight="1" x14ac:dyDescent="0.3">
      <c r="B2045" s="222" t="s">
        <v>1092</v>
      </c>
      <c r="C2045" s="222" t="s">
        <v>26</v>
      </c>
      <c r="D2045" s="222" t="s">
        <v>356</v>
      </c>
      <c r="E2045" s="223">
        <v>1</v>
      </c>
      <c r="F2045" s="223">
        <v>1</v>
      </c>
      <c r="G2045" s="224">
        <v>69.832003675702779</v>
      </c>
      <c r="H2045" s="222">
        <v>27</v>
      </c>
      <c r="I2045" s="222">
        <v>4</v>
      </c>
      <c r="J2045" s="222">
        <v>2360</v>
      </c>
      <c r="K2045" s="222" t="s">
        <v>404</v>
      </c>
      <c r="L2045" s="222">
        <v>3</v>
      </c>
      <c r="M2045" s="222" t="s">
        <v>197</v>
      </c>
      <c r="N2045" s="90" t="s">
        <v>197</v>
      </c>
      <c r="O2045" s="222"/>
      <c r="Q2045" s="208" t="str">
        <f t="shared" si="31"/>
        <v>TEBK (L)Enterprise</v>
      </c>
      <c r="R2045" s="204" t="s">
        <v>1092</v>
      </c>
      <c r="S2045" s="204" t="s">
        <v>356</v>
      </c>
      <c r="T2045" s="205">
        <v>3.4973999999999998</v>
      </c>
      <c r="U2045" s="205">
        <v>3.94</v>
      </c>
    </row>
    <row r="2046" spans="2:21" ht="12.75" customHeight="1" x14ac:dyDescent="0.3">
      <c r="B2046" s="222" t="s">
        <v>1092</v>
      </c>
      <c r="C2046" s="222" t="s">
        <v>26</v>
      </c>
      <c r="D2046" s="222" t="s">
        <v>343</v>
      </c>
      <c r="E2046" s="223">
        <v>1</v>
      </c>
      <c r="F2046" s="223">
        <v>1</v>
      </c>
      <c r="G2046" s="224">
        <v>27</v>
      </c>
      <c r="H2046" s="222">
        <v>25</v>
      </c>
      <c r="I2046" s="222">
        <v>4</v>
      </c>
      <c r="J2046" s="222">
        <v>2360</v>
      </c>
      <c r="K2046" s="222" t="s">
        <v>404</v>
      </c>
      <c r="L2046" s="222">
        <v>3</v>
      </c>
      <c r="M2046" s="222" t="s">
        <v>197</v>
      </c>
      <c r="N2046" s="90" t="s">
        <v>197</v>
      </c>
      <c r="O2046" s="222"/>
      <c r="Q2046" s="208" t="str">
        <f t="shared" si="31"/>
        <v>TEBK (L)Other</v>
      </c>
      <c r="R2046" s="204" t="s">
        <v>1092</v>
      </c>
      <c r="S2046" s="204" t="s">
        <v>343</v>
      </c>
      <c r="T2046" s="205">
        <v>4.0663999999999998</v>
      </c>
      <c r="U2046" s="205">
        <v>4.4947999999999997</v>
      </c>
    </row>
    <row r="2047" spans="2:21" ht="12.75" customHeight="1" x14ac:dyDescent="0.3">
      <c r="B2047" s="222" t="s">
        <v>1092</v>
      </c>
      <c r="C2047" s="222" t="s">
        <v>26</v>
      </c>
      <c r="D2047" s="222" t="s">
        <v>359</v>
      </c>
      <c r="E2047" s="223">
        <v>1</v>
      </c>
      <c r="F2047" s="223">
        <v>1</v>
      </c>
      <c r="G2047" s="224">
        <v>62.506195979267865</v>
      </c>
      <c r="H2047" s="222">
        <v>23</v>
      </c>
      <c r="I2047" s="222">
        <v>4</v>
      </c>
      <c r="J2047" s="222">
        <v>2360</v>
      </c>
      <c r="K2047" s="222" t="s">
        <v>404</v>
      </c>
      <c r="L2047" s="222">
        <v>3</v>
      </c>
      <c r="M2047" s="222" t="s">
        <v>197</v>
      </c>
      <c r="N2047" s="90" t="s">
        <v>197</v>
      </c>
      <c r="O2047" s="222"/>
      <c r="Q2047" s="208" t="str">
        <f t="shared" si="31"/>
        <v>TEBK (L)Petroleum</v>
      </c>
      <c r="R2047" s="204" t="s">
        <v>1092</v>
      </c>
      <c r="S2047" s="204" t="s">
        <v>359</v>
      </c>
      <c r="T2047" s="205">
        <v>3.1558999999999999</v>
      </c>
      <c r="U2047" s="205">
        <v>3.5821000000000001</v>
      </c>
    </row>
    <row r="2048" spans="2:21" ht="12.75" customHeight="1" x14ac:dyDescent="0.3">
      <c r="B2048" s="222" t="s">
        <v>1093</v>
      </c>
      <c r="C2048" s="222" t="s">
        <v>1177</v>
      </c>
      <c r="D2048" s="222" t="s">
        <v>359</v>
      </c>
      <c r="E2048" s="223">
        <v>1</v>
      </c>
      <c r="F2048" s="223">
        <v>1</v>
      </c>
      <c r="G2048" s="224">
        <v>27</v>
      </c>
      <c r="H2048" s="222">
        <v>23</v>
      </c>
      <c r="I2048" s="222">
        <v>4</v>
      </c>
      <c r="J2048" s="222">
        <v>2360</v>
      </c>
      <c r="K2048" s="222" t="s">
        <v>403</v>
      </c>
      <c r="L2048" s="222">
        <v>3</v>
      </c>
      <c r="M2048" s="222" t="s">
        <v>197</v>
      </c>
      <c r="N2048" s="90" t="s">
        <v>197</v>
      </c>
      <c r="O2048" s="222"/>
      <c r="Q2048" s="208" t="str">
        <f t="shared" si="31"/>
        <v>TEBK (T)Petroleum</v>
      </c>
      <c r="R2048" s="204" t="s">
        <v>1093</v>
      </c>
      <c r="S2048" s="204" t="s">
        <v>359</v>
      </c>
      <c r="T2048" s="205">
        <v>1.2793000000000001</v>
      </c>
      <c r="U2048" s="205">
        <v>1.5208999999999999</v>
      </c>
    </row>
    <row r="2049" spans="2:21" ht="12.75" customHeight="1" x14ac:dyDescent="0.3">
      <c r="B2049" s="222" t="s">
        <v>1095</v>
      </c>
      <c r="C2049" s="222" t="s">
        <v>26</v>
      </c>
      <c r="D2049" s="222" t="s">
        <v>350</v>
      </c>
      <c r="E2049" s="223">
        <v>1</v>
      </c>
      <c r="F2049" s="223">
        <v>1</v>
      </c>
      <c r="G2049" s="224">
        <v>82.536007462686584</v>
      </c>
      <c r="H2049" s="222">
        <v>16</v>
      </c>
      <c r="I2049" s="222">
        <v>4</v>
      </c>
      <c r="J2049" s="222">
        <v>1344</v>
      </c>
      <c r="K2049" s="222" t="s">
        <v>103</v>
      </c>
      <c r="L2049" s="222">
        <v>5</v>
      </c>
      <c r="M2049" s="222" t="s">
        <v>197</v>
      </c>
      <c r="N2049" s="90" t="s">
        <v>197</v>
      </c>
      <c r="O2049" s="222"/>
      <c r="Q2049" s="208" t="str">
        <f t="shared" si="31"/>
        <v>TIAY (L)Chemicals</v>
      </c>
      <c r="R2049" s="204" t="s">
        <v>1095</v>
      </c>
      <c r="S2049" s="204" t="s">
        <v>350</v>
      </c>
      <c r="T2049" s="205">
        <v>2.3123999999999998</v>
      </c>
      <c r="U2049" s="205">
        <v>3.1343999999999999</v>
      </c>
    </row>
    <row r="2050" spans="2:21" ht="12.75" customHeight="1" x14ac:dyDescent="0.3">
      <c r="B2050" s="222" t="s">
        <v>1095</v>
      </c>
      <c r="C2050" s="222" t="s">
        <v>26</v>
      </c>
      <c r="D2050" s="222" t="s">
        <v>356</v>
      </c>
      <c r="E2050" s="223">
        <v>1</v>
      </c>
      <c r="F2050" s="223">
        <v>1</v>
      </c>
      <c r="G2050" s="224">
        <v>52.921930105803142</v>
      </c>
      <c r="H2050" s="222">
        <v>27</v>
      </c>
      <c r="I2050" s="222">
        <v>4</v>
      </c>
      <c r="J2050" s="222">
        <v>1344</v>
      </c>
      <c r="K2050" s="222" t="s">
        <v>103</v>
      </c>
      <c r="L2050" s="222">
        <v>5</v>
      </c>
      <c r="M2050" s="222" t="s">
        <v>197</v>
      </c>
      <c r="N2050" s="90" t="s">
        <v>197</v>
      </c>
      <c r="O2050" s="222"/>
      <c r="Q2050" s="208" t="str">
        <f t="shared" si="31"/>
        <v>TIAY (L)Enterprise</v>
      </c>
      <c r="R2050" s="204" t="s">
        <v>1095</v>
      </c>
      <c r="S2050" s="204" t="s">
        <v>356</v>
      </c>
      <c r="T2050" s="205">
        <v>2.0459999999999998</v>
      </c>
      <c r="U2050" s="205">
        <v>1.8491</v>
      </c>
    </row>
    <row r="2051" spans="2:21" ht="12.75" customHeight="1" x14ac:dyDescent="0.3">
      <c r="B2051" s="222" t="s">
        <v>1095</v>
      </c>
      <c r="C2051" s="222" t="s">
        <v>26</v>
      </c>
      <c r="D2051" s="222" t="s">
        <v>372</v>
      </c>
      <c r="E2051" s="223">
        <v>1</v>
      </c>
      <c r="F2051" s="223">
        <v>1</v>
      </c>
      <c r="G2051" s="224">
        <v>27</v>
      </c>
      <c r="H2051" s="222">
        <v>31</v>
      </c>
      <c r="I2051" s="222">
        <v>4</v>
      </c>
      <c r="J2051" s="222">
        <v>1344</v>
      </c>
      <c r="K2051" s="222" t="s">
        <v>103</v>
      </c>
      <c r="L2051" s="222">
        <v>5</v>
      </c>
      <c r="M2051" s="222" t="s">
        <v>197</v>
      </c>
      <c r="N2051" s="90" t="s">
        <v>197</v>
      </c>
      <c r="O2051" s="222"/>
      <c r="Q2051" s="208" t="str">
        <f t="shared" si="31"/>
        <v>TIAY (L)European Conventional</v>
      </c>
      <c r="R2051" s="204" t="s">
        <v>1095</v>
      </c>
      <c r="S2051" s="204" t="s">
        <v>372</v>
      </c>
      <c r="T2051" s="205">
        <v>1.8468</v>
      </c>
      <c r="U2051" s="205">
        <v>1.4959</v>
      </c>
    </row>
    <row r="2052" spans="2:21" ht="12.75" customHeight="1" x14ac:dyDescent="0.3">
      <c r="B2052" s="222" t="s">
        <v>1095</v>
      </c>
      <c r="C2052" s="222" t="s">
        <v>26</v>
      </c>
      <c r="D2052" s="222" t="s">
        <v>343</v>
      </c>
      <c r="E2052" s="223">
        <v>1</v>
      </c>
      <c r="F2052" s="223">
        <v>1</v>
      </c>
      <c r="G2052" s="224">
        <v>42.842417815482506</v>
      </c>
      <c r="H2052" s="222">
        <v>25</v>
      </c>
      <c r="I2052" s="222">
        <v>4</v>
      </c>
      <c r="J2052" s="222">
        <v>1344</v>
      </c>
      <c r="K2052" s="222" t="s">
        <v>103</v>
      </c>
      <c r="L2052" s="222">
        <v>5</v>
      </c>
      <c r="M2052" s="222" t="s">
        <v>197</v>
      </c>
      <c r="N2052" s="90" t="s">
        <v>197</v>
      </c>
      <c r="O2052" s="222"/>
      <c r="Q2052" s="208" t="str">
        <f t="shared" si="31"/>
        <v>TIAY (L)Other</v>
      </c>
      <c r="R2052" s="204" t="s">
        <v>1095</v>
      </c>
      <c r="S2052" s="204" t="s">
        <v>343</v>
      </c>
      <c r="T2052" s="205">
        <v>1.7847</v>
      </c>
      <c r="U2052" s="205">
        <v>1.5638000000000001</v>
      </c>
    </row>
    <row r="2053" spans="2:21" ht="12.75" customHeight="1" x14ac:dyDescent="0.3">
      <c r="B2053" s="222" t="s">
        <v>1095</v>
      </c>
      <c r="C2053" s="222" t="s">
        <v>26</v>
      </c>
      <c r="D2053" s="222" t="s">
        <v>359</v>
      </c>
      <c r="E2053" s="223">
        <v>644425</v>
      </c>
      <c r="F2053" s="223">
        <v>36366.256000000001</v>
      </c>
      <c r="G2053" s="224">
        <v>53.94600742117062</v>
      </c>
      <c r="H2053" s="222">
        <v>23</v>
      </c>
      <c r="I2053" s="222">
        <v>4</v>
      </c>
      <c r="J2053" s="222">
        <v>1344</v>
      </c>
      <c r="K2053" s="222" t="s">
        <v>103</v>
      </c>
      <c r="L2053" s="222">
        <v>5</v>
      </c>
      <c r="M2053" s="222" t="s">
        <v>197</v>
      </c>
      <c r="N2053" s="90" t="s">
        <v>197</v>
      </c>
      <c r="O2053" s="222"/>
      <c r="Q2053" s="208" t="str">
        <f t="shared" ref="Q2053:Q2116" si="32">R2053&amp;S2053</f>
        <v>TIAY (L)Petroleum</v>
      </c>
      <c r="R2053" s="204" t="s">
        <v>1095</v>
      </c>
      <c r="S2053" s="204" t="s">
        <v>359</v>
      </c>
      <c r="T2053" s="205">
        <v>1.8608</v>
      </c>
      <c r="U2053" s="205">
        <v>1.8274999999999999</v>
      </c>
    </row>
    <row r="2054" spans="2:21" ht="12.75" customHeight="1" x14ac:dyDescent="0.3">
      <c r="B2054" s="222" t="s">
        <v>1094</v>
      </c>
      <c r="C2054" s="222" t="s">
        <v>1177</v>
      </c>
      <c r="D2054" s="222" t="s">
        <v>350</v>
      </c>
      <c r="E2054" s="223">
        <v>1</v>
      </c>
      <c r="F2054" s="223">
        <v>1</v>
      </c>
      <c r="G2054" s="224">
        <v>27</v>
      </c>
      <c r="H2054" s="222">
        <v>16</v>
      </c>
      <c r="I2054" s="222">
        <v>4</v>
      </c>
      <c r="J2054" s="222">
        <v>1344</v>
      </c>
      <c r="K2054" s="222" t="s">
        <v>104</v>
      </c>
      <c r="L2054" s="222">
        <v>5</v>
      </c>
      <c r="M2054" s="222" t="s">
        <v>197</v>
      </c>
      <c r="N2054" s="90" t="s">
        <v>197</v>
      </c>
      <c r="O2054" s="222"/>
      <c r="Q2054" s="208" t="str">
        <f t="shared" si="32"/>
        <v>TIAY (T)Chemicals</v>
      </c>
      <c r="R2054" s="204" t="s">
        <v>1094</v>
      </c>
      <c r="S2054" s="204" t="s">
        <v>350</v>
      </c>
      <c r="T2054" s="205">
        <v>1.0274000000000001</v>
      </c>
      <c r="U2054" s="205">
        <v>0.99860000000000004</v>
      </c>
    </row>
    <row r="2055" spans="2:21" ht="12.75" customHeight="1" x14ac:dyDescent="0.3">
      <c r="B2055" s="222" t="s">
        <v>1094</v>
      </c>
      <c r="C2055" s="222" t="s">
        <v>1177</v>
      </c>
      <c r="D2055" s="222" t="s">
        <v>343</v>
      </c>
      <c r="E2055" s="223">
        <v>1</v>
      </c>
      <c r="F2055" s="223">
        <v>1</v>
      </c>
      <c r="G2055" s="224">
        <v>27</v>
      </c>
      <c r="H2055" s="222">
        <v>25</v>
      </c>
      <c r="I2055" s="222">
        <v>4</v>
      </c>
      <c r="J2055" s="222">
        <v>1344</v>
      </c>
      <c r="K2055" s="222" t="s">
        <v>104</v>
      </c>
      <c r="L2055" s="222">
        <v>5</v>
      </c>
      <c r="M2055" s="222" t="s">
        <v>197</v>
      </c>
      <c r="N2055" s="90" t="s">
        <v>197</v>
      </c>
      <c r="O2055" s="222"/>
      <c r="Q2055" s="208" t="str">
        <f t="shared" si="32"/>
        <v>TIAY (T)Other</v>
      </c>
      <c r="R2055" s="204" t="s">
        <v>1094</v>
      </c>
      <c r="S2055" s="204" t="s">
        <v>343</v>
      </c>
      <c r="T2055" s="205">
        <v>1.0718000000000001</v>
      </c>
      <c r="U2055" s="205">
        <v>1.1301000000000001</v>
      </c>
    </row>
    <row r="2056" spans="2:21" ht="12.75" customHeight="1" x14ac:dyDescent="0.3">
      <c r="B2056" s="222" t="s">
        <v>1094</v>
      </c>
      <c r="C2056" s="222" t="s">
        <v>1177</v>
      </c>
      <c r="D2056" s="222" t="s">
        <v>359</v>
      </c>
      <c r="E2056" s="223">
        <v>1</v>
      </c>
      <c r="F2056" s="223">
        <v>1</v>
      </c>
      <c r="G2056" s="224">
        <v>25</v>
      </c>
      <c r="H2056" s="222">
        <v>23</v>
      </c>
      <c r="I2056" s="222">
        <v>4</v>
      </c>
      <c r="J2056" s="222">
        <v>1344</v>
      </c>
      <c r="K2056" s="222" t="s">
        <v>104</v>
      </c>
      <c r="L2056" s="222">
        <v>5</v>
      </c>
      <c r="M2056" s="222" t="s">
        <v>197</v>
      </c>
      <c r="N2056" s="90" t="s">
        <v>197</v>
      </c>
      <c r="O2056" s="222"/>
      <c r="Q2056" s="208" t="str">
        <f t="shared" si="32"/>
        <v>TIAY (T)Petroleum</v>
      </c>
      <c r="R2056" s="204" t="s">
        <v>1094</v>
      </c>
      <c r="S2056" s="204" t="s">
        <v>359</v>
      </c>
      <c r="T2056" s="205">
        <v>1.0576000000000001</v>
      </c>
      <c r="U2056" s="205">
        <v>1.0851999999999999</v>
      </c>
    </row>
    <row r="2057" spans="2:21" ht="12.75" customHeight="1" x14ac:dyDescent="0.3">
      <c r="B2057" s="222" t="s">
        <v>1096</v>
      </c>
      <c r="C2057" s="222" t="s">
        <v>26</v>
      </c>
      <c r="D2057" s="222" t="s">
        <v>356</v>
      </c>
      <c r="E2057" s="223">
        <v>1</v>
      </c>
      <c r="F2057" s="223">
        <v>1</v>
      </c>
      <c r="G2057" s="224">
        <v>28.744927468902802</v>
      </c>
      <c r="H2057" s="222">
        <v>27</v>
      </c>
      <c r="I2057" s="222">
        <v>2</v>
      </c>
      <c r="J2057" s="222">
        <v>1430</v>
      </c>
      <c r="K2057" s="222" t="s">
        <v>108</v>
      </c>
      <c r="L2057" s="222">
        <v>1</v>
      </c>
      <c r="M2057" s="222" t="s">
        <v>197</v>
      </c>
      <c r="N2057" s="90" t="s">
        <v>197</v>
      </c>
      <c r="O2057" s="222"/>
      <c r="Q2057" s="208" t="str">
        <f t="shared" si="32"/>
        <v>TTAA (L)Enterprise</v>
      </c>
      <c r="R2057" s="204" t="s">
        <v>1096</v>
      </c>
      <c r="S2057" s="204" t="s">
        <v>356</v>
      </c>
      <c r="T2057" s="205">
        <v>2.4685999999999999</v>
      </c>
      <c r="U2057" s="205">
        <v>2.7059000000000002</v>
      </c>
    </row>
    <row r="2058" spans="2:21" ht="12.75" customHeight="1" x14ac:dyDescent="0.3">
      <c r="B2058" s="222" t="s">
        <v>1096</v>
      </c>
      <c r="C2058" s="222" t="s">
        <v>26</v>
      </c>
      <c r="D2058" s="222" t="s">
        <v>372</v>
      </c>
      <c r="E2058" s="223">
        <v>1</v>
      </c>
      <c r="F2058" s="223">
        <v>1</v>
      </c>
      <c r="G2058" s="224">
        <v>13.25</v>
      </c>
      <c r="H2058" s="222">
        <v>31</v>
      </c>
      <c r="I2058" s="222">
        <v>2</v>
      </c>
      <c r="J2058" s="222">
        <v>1430</v>
      </c>
      <c r="K2058" s="222" t="s">
        <v>108</v>
      </c>
      <c r="L2058" s="222">
        <v>1</v>
      </c>
      <c r="M2058" s="222" t="s">
        <v>197</v>
      </c>
      <c r="N2058" s="90" t="s">
        <v>197</v>
      </c>
      <c r="O2058" s="222"/>
      <c r="Q2058" s="208" t="str">
        <f t="shared" si="32"/>
        <v>TTAA (L)European Conventional</v>
      </c>
      <c r="R2058" s="204" t="s">
        <v>1096</v>
      </c>
      <c r="S2058" s="204" t="s">
        <v>372</v>
      </c>
      <c r="T2058" s="205">
        <v>2.3521999999999998</v>
      </c>
      <c r="U2058" s="205">
        <v>2.5236999999999998</v>
      </c>
    </row>
    <row r="2059" spans="2:21" ht="12.75" customHeight="1" x14ac:dyDescent="0.3">
      <c r="B2059" s="222" t="s">
        <v>1096</v>
      </c>
      <c r="C2059" s="222" t="s">
        <v>26</v>
      </c>
      <c r="D2059" s="222" t="s">
        <v>343</v>
      </c>
      <c r="E2059" s="223">
        <v>1</v>
      </c>
      <c r="F2059" s="223">
        <v>1</v>
      </c>
      <c r="G2059" s="224">
        <v>26.691382634890793</v>
      </c>
      <c r="H2059" s="222">
        <v>25</v>
      </c>
      <c r="I2059" s="222">
        <v>2</v>
      </c>
      <c r="J2059" s="222">
        <v>1430</v>
      </c>
      <c r="K2059" s="222" t="s">
        <v>108</v>
      </c>
      <c r="L2059" s="222">
        <v>1</v>
      </c>
      <c r="M2059" s="222" t="s">
        <v>197</v>
      </c>
      <c r="N2059" s="90" t="s">
        <v>197</v>
      </c>
      <c r="O2059" s="222"/>
      <c r="Q2059" s="208" t="str">
        <f t="shared" si="32"/>
        <v>TTAA (L)Other</v>
      </c>
      <c r="R2059" s="204" t="s">
        <v>1096</v>
      </c>
      <c r="S2059" s="204" t="s">
        <v>343</v>
      </c>
      <c r="T2059" s="205">
        <v>2.3401000000000001</v>
      </c>
      <c r="U2059" s="205">
        <v>2.5289999999999999</v>
      </c>
    </row>
    <row r="2060" spans="2:21" ht="12.75" customHeight="1" x14ac:dyDescent="0.3">
      <c r="B2060" s="222" t="s">
        <v>1096</v>
      </c>
      <c r="C2060" s="222" t="s">
        <v>26</v>
      </c>
      <c r="D2060" s="222" t="s">
        <v>359</v>
      </c>
      <c r="E2060" s="223">
        <v>344697</v>
      </c>
      <c r="F2060" s="223">
        <v>9955.9030000000002</v>
      </c>
      <c r="G2060" s="224">
        <v>27.685982711271407</v>
      </c>
      <c r="H2060" s="222">
        <v>23</v>
      </c>
      <c r="I2060" s="222">
        <v>2</v>
      </c>
      <c r="J2060" s="222">
        <v>1430</v>
      </c>
      <c r="K2060" s="222" t="s">
        <v>108</v>
      </c>
      <c r="L2060" s="222">
        <v>1</v>
      </c>
      <c r="M2060" s="222" t="s">
        <v>197</v>
      </c>
      <c r="N2060" s="90" t="s">
        <v>197</v>
      </c>
      <c r="O2060" s="222"/>
      <c r="Q2060" s="208" t="str">
        <f t="shared" si="32"/>
        <v>TTAA (L)Petroleum</v>
      </c>
      <c r="R2060" s="204" t="s">
        <v>1096</v>
      </c>
      <c r="S2060" s="204" t="s">
        <v>359</v>
      </c>
      <c r="T2060" s="205">
        <v>2.274</v>
      </c>
      <c r="U2060" s="205">
        <v>2.5581999999999998</v>
      </c>
    </row>
    <row r="2061" spans="2:21" ht="12.75" customHeight="1" x14ac:dyDescent="0.3">
      <c r="B2061" s="222" t="s">
        <v>1097</v>
      </c>
      <c r="C2061" s="222" t="s">
        <v>26</v>
      </c>
      <c r="D2061" s="222" t="s">
        <v>350</v>
      </c>
      <c r="E2061" s="223">
        <v>5746</v>
      </c>
      <c r="F2061" s="223">
        <v>169.68800000000002</v>
      </c>
      <c r="G2061" s="224">
        <v>26.985212569316083</v>
      </c>
      <c r="H2061" s="222">
        <v>16</v>
      </c>
      <c r="I2061" s="222">
        <v>2</v>
      </c>
      <c r="J2061" s="222">
        <v>1780</v>
      </c>
      <c r="K2061" s="222" t="s">
        <v>108</v>
      </c>
      <c r="L2061" s="222">
        <v>1</v>
      </c>
      <c r="M2061" s="222" t="s">
        <v>197</v>
      </c>
      <c r="N2061" s="90" t="s">
        <v>197</v>
      </c>
      <c r="O2061" s="222"/>
      <c r="Q2061" s="208" t="str">
        <f t="shared" si="32"/>
        <v>TUAC (L)Chemicals</v>
      </c>
      <c r="R2061" s="204" t="s">
        <v>1097</v>
      </c>
      <c r="S2061" s="204" t="s">
        <v>350</v>
      </c>
      <c r="T2061" s="205">
        <v>2.7389000000000001</v>
      </c>
      <c r="U2061" s="205">
        <v>2.3883999999999999</v>
      </c>
    </row>
    <row r="2062" spans="2:21" ht="12.75" customHeight="1" x14ac:dyDescent="0.3">
      <c r="B2062" s="222" t="s">
        <v>1097</v>
      </c>
      <c r="C2062" s="222" t="s">
        <v>26</v>
      </c>
      <c r="D2062" s="222" t="s">
        <v>343</v>
      </c>
      <c r="E2062" s="223">
        <v>1</v>
      </c>
      <c r="F2062" s="223">
        <v>1</v>
      </c>
      <c r="G2062" s="224">
        <v>22.371332209106239</v>
      </c>
      <c r="H2062" s="222">
        <v>25</v>
      </c>
      <c r="I2062" s="222">
        <v>2</v>
      </c>
      <c r="J2062" s="222">
        <v>1780</v>
      </c>
      <c r="K2062" s="222" t="s">
        <v>108</v>
      </c>
      <c r="L2062" s="222">
        <v>1</v>
      </c>
      <c r="M2062" s="222" t="s">
        <v>197</v>
      </c>
      <c r="N2062" s="90" t="s">
        <v>197</v>
      </c>
      <c r="O2062" s="222"/>
      <c r="Q2062" s="208" t="str">
        <f t="shared" si="32"/>
        <v>TUAC (L)Other</v>
      </c>
      <c r="R2062" s="204" t="s">
        <v>1097</v>
      </c>
      <c r="S2062" s="204" t="s">
        <v>343</v>
      </c>
      <c r="T2062" s="205">
        <v>2.5728</v>
      </c>
      <c r="U2062" s="205">
        <v>2.3555999999999999</v>
      </c>
    </row>
    <row r="2063" spans="2:21" ht="12.75" customHeight="1" x14ac:dyDescent="0.3">
      <c r="B2063" s="222" t="s">
        <v>1098</v>
      </c>
      <c r="C2063" s="222" t="s">
        <v>1177</v>
      </c>
      <c r="D2063" s="222" t="s">
        <v>343</v>
      </c>
      <c r="E2063" s="223">
        <v>1</v>
      </c>
      <c r="F2063" s="223">
        <v>1</v>
      </c>
      <c r="G2063" s="224">
        <v>15</v>
      </c>
      <c r="H2063" s="222">
        <v>25</v>
      </c>
      <c r="I2063" s="222">
        <v>2</v>
      </c>
      <c r="J2063" s="222">
        <v>1780</v>
      </c>
      <c r="K2063" s="222" t="s">
        <v>107</v>
      </c>
      <c r="L2063" s="222">
        <v>1</v>
      </c>
      <c r="M2063" s="222" t="s">
        <v>197</v>
      </c>
      <c r="N2063" s="90" t="s">
        <v>197</v>
      </c>
      <c r="O2063" s="222"/>
      <c r="Q2063" s="208" t="str">
        <f t="shared" si="32"/>
        <v>TUAC (T)Other</v>
      </c>
      <c r="R2063" s="204" t="s">
        <v>1098</v>
      </c>
      <c r="S2063" s="204" t="s">
        <v>343</v>
      </c>
      <c r="T2063" s="205">
        <v>1.3495999999999999</v>
      </c>
      <c r="U2063" s="205">
        <v>1.5661</v>
      </c>
    </row>
    <row r="2064" spans="2:21" ht="12.75" customHeight="1" x14ac:dyDescent="0.3">
      <c r="B2064" s="222" t="s">
        <v>1099</v>
      </c>
      <c r="C2064" s="222" t="s">
        <v>1177</v>
      </c>
      <c r="D2064" s="222" t="s">
        <v>343</v>
      </c>
      <c r="E2064" s="223">
        <v>1</v>
      </c>
      <c r="F2064" s="223">
        <v>1</v>
      </c>
      <c r="G2064" s="224">
        <v>16</v>
      </c>
      <c r="H2064" s="222">
        <v>25</v>
      </c>
      <c r="I2064" s="222">
        <v>2</v>
      </c>
      <c r="J2064" s="222">
        <v>1684</v>
      </c>
      <c r="K2064" s="222" t="s">
        <v>107</v>
      </c>
      <c r="L2064" s="222">
        <v>2</v>
      </c>
      <c r="M2064" s="222" t="s">
        <v>197</v>
      </c>
      <c r="N2064" s="90" t="s">
        <v>197</v>
      </c>
      <c r="O2064" s="222"/>
      <c r="Q2064" s="208" t="str">
        <f t="shared" si="32"/>
        <v>VAAN (T)Other</v>
      </c>
      <c r="R2064" s="204" t="s">
        <v>1099</v>
      </c>
      <c r="S2064" s="204" t="s">
        <v>343</v>
      </c>
      <c r="T2064" s="205">
        <v>1.2703</v>
      </c>
      <c r="U2064" s="205">
        <v>1.5337000000000001</v>
      </c>
    </row>
    <row r="2065" spans="2:21" ht="12.75" customHeight="1" x14ac:dyDescent="0.3">
      <c r="B2065" s="222" t="s">
        <v>1100</v>
      </c>
      <c r="C2065" s="222" t="s">
        <v>1177</v>
      </c>
      <c r="D2065" s="222" t="s">
        <v>345</v>
      </c>
      <c r="E2065" s="223">
        <v>1</v>
      </c>
      <c r="F2065" s="223">
        <v>1</v>
      </c>
      <c r="G2065" s="224">
        <v>17</v>
      </c>
      <c r="H2065" s="222">
        <v>29</v>
      </c>
      <c r="I2065" s="222">
        <v>2</v>
      </c>
      <c r="J2065" s="222">
        <v>1550</v>
      </c>
      <c r="K2065" s="222" t="s">
        <v>107</v>
      </c>
      <c r="L2065" s="222">
        <v>2</v>
      </c>
      <c r="M2065" s="222" t="s">
        <v>197</v>
      </c>
      <c r="N2065" s="90" t="s">
        <v>197</v>
      </c>
      <c r="O2065" s="222"/>
      <c r="Q2065" s="208" t="str">
        <f t="shared" si="32"/>
        <v>VBAF (T)Construction Materials</v>
      </c>
      <c r="R2065" s="204" t="s">
        <v>1100</v>
      </c>
      <c r="S2065" s="204" t="s">
        <v>345</v>
      </c>
      <c r="T2065" s="205">
        <v>1.3029999999999999</v>
      </c>
      <c r="U2065" s="205">
        <v>1.6138999999999999</v>
      </c>
    </row>
    <row r="2066" spans="2:21" ht="12.75" customHeight="1" x14ac:dyDescent="0.3">
      <c r="B2066" s="222" t="s">
        <v>1101</v>
      </c>
      <c r="C2066" s="222" t="s">
        <v>1177</v>
      </c>
      <c r="D2066" s="222" t="s">
        <v>343</v>
      </c>
      <c r="E2066" s="223">
        <v>1</v>
      </c>
      <c r="F2066" s="223">
        <v>1</v>
      </c>
      <c r="G2066" s="224">
        <v>16</v>
      </c>
      <c r="H2066" s="222">
        <v>25</v>
      </c>
      <c r="I2066" s="222">
        <v>2</v>
      </c>
      <c r="J2066" s="222">
        <v>1383</v>
      </c>
      <c r="K2066" s="222" t="s">
        <v>107</v>
      </c>
      <c r="L2066" s="222">
        <v>2</v>
      </c>
      <c r="M2066" s="222" t="s">
        <v>197</v>
      </c>
      <c r="N2066" s="90" t="s">
        <v>197</v>
      </c>
      <c r="O2066" s="222"/>
      <c r="Q2066" s="208" t="str">
        <f t="shared" si="32"/>
        <v>VDAE (T)Other</v>
      </c>
      <c r="R2066" s="204" t="s">
        <v>1101</v>
      </c>
      <c r="S2066" s="204" t="s">
        <v>343</v>
      </c>
      <c r="T2066" s="205">
        <v>1.2921</v>
      </c>
      <c r="U2066" s="205">
        <v>1.5014000000000001</v>
      </c>
    </row>
    <row r="2067" spans="2:21" ht="12.75" customHeight="1" x14ac:dyDescent="0.3">
      <c r="B2067" s="222" t="s">
        <v>1102</v>
      </c>
      <c r="C2067" s="222" t="s">
        <v>1177</v>
      </c>
      <c r="D2067" s="222" t="s">
        <v>345</v>
      </c>
      <c r="E2067" s="223">
        <v>1</v>
      </c>
      <c r="F2067" s="223">
        <v>1</v>
      </c>
      <c r="G2067" s="224">
        <v>17</v>
      </c>
      <c r="H2067" s="222">
        <v>29</v>
      </c>
      <c r="I2067" s="222">
        <v>2</v>
      </c>
      <c r="J2067" s="222">
        <v>1550</v>
      </c>
      <c r="K2067" s="222" t="s">
        <v>107</v>
      </c>
      <c r="L2067" s="222">
        <v>2</v>
      </c>
      <c r="M2067" s="222" t="s">
        <v>197</v>
      </c>
      <c r="N2067" s="90" t="s">
        <v>197</v>
      </c>
      <c r="O2067" s="222"/>
      <c r="Q2067" s="208" t="str">
        <f t="shared" si="32"/>
        <v>VDAF (T)Construction Materials</v>
      </c>
      <c r="R2067" s="204" t="s">
        <v>1102</v>
      </c>
      <c r="S2067" s="204" t="s">
        <v>345</v>
      </c>
      <c r="T2067" s="205">
        <v>1.3674999999999999</v>
      </c>
      <c r="U2067" s="205">
        <v>1.6138999999999999</v>
      </c>
    </row>
    <row r="2068" spans="2:21" ht="12.75" customHeight="1" x14ac:dyDescent="0.3">
      <c r="B2068" s="222" t="s">
        <v>1104</v>
      </c>
      <c r="C2068" s="222" t="s">
        <v>26</v>
      </c>
      <c r="D2068" s="222" t="s">
        <v>355</v>
      </c>
      <c r="E2068" s="223">
        <v>1</v>
      </c>
      <c r="F2068" s="223">
        <v>1</v>
      </c>
      <c r="G2068" s="224">
        <v>20.460076045627378</v>
      </c>
      <c r="H2068" s="222">
        <v>25</v>
      </c>
      <c r="I2068" s="222">
        <v>2</v>
      </c>
      <c r="J2068" s="222">
        <v>1684</v>
      </c>
      <c r="K2068" s="222" t="s">
        <v>108</v>
      </c>
      <c r="L2068" s="222">
        <v>2</v>
      </c>
      <c r="M2068" s="222" t="s">
        <v>197</v>
      </c>
      <c r="N2068" s="90" t="s">
        <v>197</v>
      </c>
      <c r="O2068" s="222"/>
      <c r="Q2068" s="208" t="str">
        <f t="shared" si="32"/>
        <v>VGAF (L)Domestic Automotive</v>
      </c>
      <c r="R2068" s="204" t="s">
        <v>1104</v>
      </c>
      <c r="S2068" s="204" t="s">
        <v>355</v>
      </c>
      <c r="T2068" s="205">
        <v>2.4489999999999998</v>
      </c>
      <c r="U2068" s="205">
        <v>2.2561</v>
      </c>
    </row>
    <row r="2069" spans="2:21" ht="12.75" customHeight="1" x14ac:dyDescent="0.3">
      <c r="B2069" s="222" t="s">
        <v>1104</v>
      </c>
      <c r="C2069" s="222" t="s">
        <v>26</v>
      </c>
      <c r="D2069" s="222" t="s">
        <v>356</v>
      </c>
      <c r="E2069" s="223">
        <v>20382</v>
      </c>
      <c r="F2069" s="223">
        <v>565.178</v>
      </c>
      <c r="G2069" s="224">
        <v>28.835343471421083</v>
      </c>
      <c r="H2069" s="222">
        <v>27</v>
      </c>
      <c r="I2069" s="222">
        <v>2</v>
      </c>
      <c r="J2069" s="222">
        <v>1684</v>
      </c>
      <c r="K2069" s="222" t="s">
        <v>108</v>
      </c>
      <c r="L2069" s="222">
        <v>2</v>
      </c>
      <c r="M2069" s="222" t="s">
        <v>197</v>
      </c>
      <c r="N2069" s="90" t="s">
        <v>197</v>
      </c>
      <c r="O2069" s="222"/>
      <c r="Q2069" s="208" t="str">
        <f t="shared" si="32"/>
        <v>VGAF (L)Enterprise</v>
      </c>
      <c r="R2069" s="204" t="s">
        <v>1104</v>
      </c>
      <c r="S2069" s="204" t="s">
        <v>356</v>
      </c>
      <c r="T2069" s="205">
        <v>2.4274</v>
      </c>
      <c r="U2069" s="205">
        <v>2.6659000000000002</v>
      </c>
    </row>
    <row r="2070" spans="2:21" ht="12.75" customHeight="1" x14ac:dyDescent="0.3">
      <c r="B2070" s="222" t="s">
        <v>1104</v>
      </c>
      <c r="C2070" s="222" t="s">
        <v>26</v>
      </c>
      <c r="D2070" s="222" t="s">
        <v>372</v>
      </c>
      <c r="E2070" s="223">
        <v>1</v>
      </c>
      <c r="F2070" s="223">
        <v>1</v>
      </c>
      <c r="G2070" s="224">
        <v>23</v>
      </c>
      <c r="H2070" s="222">
        <v>31</v>
      </c>
      <c r="I2070" s="222">
        <v>2</v>
      </c>
      <c r="J2070" s="222">
        <v>1684</v>
      </c>
      <c r="K2070" s="222" t="s">
        <v>108</v>
      </c>
      <c r="L2070" s="222">
        <v>2</v>
      </c>
      <c r="M2070" s="222" t="s">
        <v>197</v>
      </c>
      <c r="N2070" s="90" t="s">
        <v>197</v>
      </c>
      <c r="O2070" s="222"/>
      <c r="Q2070" s="208" t="str">
        <f t="shared" si="32"/>
        <v>VGAF (L)European Conventional</v>
      </c>
      <c r="R2070" s="204" t="s">
        <v>1104</v>
      </c>
      <c r="S2070" s="204" t="s">
        <v>372</v>
      </c>
      <c r="T2070" s="205">
        <v>2.3180999999999998</v>
      </c>
      <c r="U2070" s="205">
        <v>2.4293</v>
      </c>
    </row>
    <row r="2071" spans="2:21" ht="12.75" customHeight="1" x14ac:dyDescent="0.3">
      <c r="B2071" s="222" t="s">
        <v>1104</v>
      </c>
      <c r="C2071" s="222" t="s">
        <v>26</v>
      </c>
      <c r="D2071" s="222" t="s">
        <v>348</v>
      </c>
      <c r="E2071" s="223">
        <v>1</v>
      </c>
      <c r="F2071" s="223">
        <v>1</v>
      </c>
      <c r="G2071" s="224">
        <v>21</v>
      </c>
      <c r="H2071" s="222">
        <v>18</v>
      </c>
      <c r="I2071" s="222">
        <v>2</v>
      </c>
      <c r="J2071" s="222">
        <v>1684</v>
      </c>
      <c r="K2071" s="222" t="s">
        <v>108</v>
      </c>
      <c r="L2071" s="222">
        <v>2</v>
      </c>
      <c r="M2071" s="222" t="s">
        <v>197</v>
      </c>
      <c r="N2071" s="90" t="s">
        <v>197</v>
      </c>
      <c r="O2071" s="222"/>
      <c r="Q2071" s="208" t="str">
        <f t="shared" si="32"/>
        <v>VGAF (L)Industrial Minerals</v>
      </c>
      <c r="R2071" s="204" t="s">
        <v>1104</v>
      </c>
      <c r="S2071" s="204" t="s">
        <v>348</v>
      </c>
      <c r="T2071" s="205">
        <v>2.0699000000000001</v>
      </c>
      <c r="U2071" s="205">
        <v>2.1377000000000002</v>
      </c>
    </row>
    <row r="2072" spans="2:21" ht="12.75" customHeight="1" x14ac:dyDescent="0.3">
      <c r="B2072" s="222" t="s">
        <v>1104</v>
      </c>
      <c r="C2072" s="222" t="s">
        <v>26</v>
      </c>
      <c r="D2072" s="222" t="s">
        <v>343</v>
      </c>
      <c r="E2072" s="223">
        <v>6225</v>
      </c>
      <c r="F2072" s="223">
        <v>174.739</v>
      </c>
      <c r="G2072" s="224">
        <v>30.733684005454897</v>
      </c>
      <c r="H2072" s="222">
        <v>25</v>
      </c>
      <c r="I2072" s="222">
        <v>2</v>
      </c>
      <c r="J2072" s="222">
        <v>1684</v>
      </c>
      <c r="K2072" s="222" t="s">
        <v>108</v>
      </c>
      <c r="L2072" s="222">
        <v>2</v>
      </c>
      <c r="M2072" s="222" t="s">
        <v>197</v>
      </c>
      <c r="N2072" s="90" t="s">
        <v>197</v>
      </c>
      <c r="O2072" s="222"/>
      <c r="Q2072" s="208" t="str">
        <f t="shared" si="32"/>
        <v>VGAF (L)Other</v>
      </c>
      <c r="R2072" s="204" t="s">
        <v>1104</v>
      </c>
      <c r="S2072" s="204" t="s">
        <v>343</v>
      </c>
      <c r="T2072" s="205">
        <v>2.3431999999999999</v>
      </c>
      <c r="U2072" s="205">
        <v>2.7732000000000001</v>
      </c>
    </row>
    <row r="2073" spans="2:21" ht="12.75" customHeight="1" x14ac:dyDescent="0.3">
      <c r="B2073" s="222" t="s">
        <v>1103</v>
      </c>
      <c r="C2073" s="222" t="s">
        <v>1177</v>
      </c>
      <c r="D2073" s="222" t="s">
        <v>355</v>
      </c>
      <c r="E2073" s="223">
        <v>1</v>
      </c>
      <c r="F2073" s="223">
        <v>1</v>
      </c>
      <c r="G2073" s="224">
        <v>18</v>
      </c>
      <c r="H2073" s="222">
        <v>25</v>
      </c>
      <c r="I2073" s="222">
        <v>2</v>
      </c>
      <c r="J2073" s="222">
        <v>1684</v>
      </c>
      <c r="K2073" s="222" t="s">
        <v>107</v>
      </c>
      <c r="L2073" s="222">
        <v>2</v>
      </c>
      <c r="M2073" s="222" t="s">
        <v>197</v>
      </c>
      <c r="N2073" s="90" t="s">
        <v>197</v>
      </c>
      <c r="O2073" s="222"/>
      <c r="Q2073" s="208" t="str">
        <f t="shared" si="32"/>
        <v>VGAF (T)Domestic Automotive</v>
      </c>
      <c r="R2073" s="204" t="s">
        <v>1103</v>
      </c>
      <c r="S2073" s="204" t="s">
        <v>355</v>
      </c>
      <c r="T2073" s="205">
        <v>1.3411999999999999</v>
      </c>
      <c r="U2073" s="205">
        <v>1.583</v>
      </c>
    </row>
    <row r="2074" spans="2:21" ht="12.75" customHeight="1" x14ac:dyDescent="0.3">
      <c r="B2074" s="222" t="s">
        <v>1103</v>
      </c>
      <c r="C2074" s="222" t="s">
        <v>1177</v>
      </c>
      <c r="D2074" s="222" t="s">
        <v>356</v>
      </c>
      <c r="E2074" s="223">
        <v>69465</v>
      </c>
      <c r="F2074" s="223">
        <v>1250.3700000000001</v>
      </c>
      <c r="G2074" s="224">
        <v>18</v>
      </c>
      <c r="H2074" s="222">
        <v>27</v>
      </c>
      <c r="I2074" s="222">
        <v>2</v>
      </c>
      <c r="J2074" s="222">
        <v>1684</v>
      </c>
      <c r="K2074" s="222" t="s">
        <v>107</v>
      </c>
      <c r="L2074" s="222">
        <v>2</v>
      </c>
      <c r="M2074" s="222" t="s">
        <v>197</v>
      </c>
      <c r="N2074" s="90" t="s">
        <v>197</v>
      </c>
      <c r="O2074" s="222"/>
      <c r="Q2074" s="208" t="str">
        <f t="shared" si="32"/>
        <v>VGAF (T)Enterprise</v>
      </c>
      <c r="R2074" s="204" t="s">
        <v>1103</v>
      </c>
      <c r="S2074" s="204" t="s">
        <v>356</v>
      </c>
      <c r="T2074" s="205">
        <v>1.3725000000000001</v>
      </c>
      <c r="U2074" s="205">
        <v>1.6221000000000001</v>
      </c>
    </row>
    <row r="2075" spans="2:21" ht="12.75" customHeight="1" x14ac:dyDescent="0.3">
      <c r="B2075" s="222" t="s">
        <v>1103</v>
      </c>
      <c r="C2075" s="222" t="s">
        <v>1177</v>
      </c>
      <c r="D2075" s="222" t="s">
        <v>367</v>
      </c>
      <c r="E2075" s="223">
        <v>1</v>
      </c>
      <c r="F2075" s="223">
        <v>1</v>
      </c>
      <c r="G2075" s="224">
        <v>18</v>
      </c>
      <c r="H2075" s="222">
        <v>31</v>
      </c>
      <c r="I2075" s="222">
        <v>2</v>
      </c>
      <c r="J2075" s="222">
        <v>1684</v>
      </c>
      <c r="K2075" s="222" t="s">
        <v>107</v>
      </c>
      <c r="L2075" s="222">
        <v>2</v>
      </c>
      <c r="M2075" s="222" t="s">
        <v>197</v>
      </c>
      <c r="N2075" s="90" t="s">
        <v>197</v>
      </c>
      <c r="O2075" s="222"/>
      <c r="Q2075" s="208" t="str">
        <f t="shared" si="32"/>
        <v>VGAF (T)European Automotive</v>
      </c>
      <c r="R2075" s="204" t="s">
        <v>1103</v>
      </c>
      <c r="S2075" s="204" t="s">
        <v>367</v>
      </c>
      <c r="T2075" s="205">
        <v>1.3804000000000001</v>
      </c>
      <c r="U2075" s="205">
        <v>1.7009000000000001</v>
      </c>
    </row>
    <row r="2076" spans="2:21" ht="12.75" customHeight="1" x14ac:dyDescent="0.3">
      <c r="B2076" s="222" t="s">
        <v>1103</v>
      </c>
      <c r="C2076" s="222" t="s">
        <v>1177</v>
      </c>
      <c r="D2076" s="222" t="s">
        <v>372</v>
      </c>
      <c r="E2076" s="223">
        <v>1</v>
      </c>
      <c r="F2076" s="223">
        <v>1</v>
      </c>
      <c r="G2076" s="224">
        <v>18</v>
      </c>
      <c r="H2076" s="222">
        <v>31</v>
      </c>
      <c r="I2076" s="222">
        <v>2</v>
      </c>
      <c r="J2076" s="222">
        <v>1684</v>
      </c>
      <c r="K2076" s="222" t="s">
        <v>107</v>
      </c>
      <c r="L2076" s="222">
        <v>2</v>
      </c>
      <c r="M2076" s="222" t="s">
        <v>197</v>
      </c>
      <c r="N2076" s="90" t="s">
        <v>197</v>
      </c>
      <c r="O2076" s="222"/>
      <c r="Q2076" s="208" t="str">
        <f t="shared" si="32"/>
        <v>VGAF (T)European Conventional</v>
      </c>
      <c r="R2076" s="204" t="s">
        <v>1103</v>
      </c>
      <c r="S2076" s="204" t="s">
        <v>372</v>
      </c>
      <c r="T2076" s="205">
        <v>1.3986000000000001</v>
      </c>
      <c r="U2076" s="205">
        <v>1.7009000000000001</v>
      </c>
    </row>
    <row r="2077" spans="2:21" ht="12.75" customHeight="1" x14ac:dyDescent="0.3">
      <c r="B2077" s="222" t="s">
        <v>1103</v>
      </c>
      <c r="C2077" s="222" t="s">
        <v>1177</v>
      </c>
      <c r="D2077" s="222" t="s">
        <v>348</v>
      </c>
      <c r="E2077" s="223">
        <v>2215</v>
      </c>
      <c r="F2077" s="223">
        <v>39.869999999999997</v>
      </c>
      <c r="G2077" s="224">
        <v>18</v>
      </c>
      <c r="H2077" s="222">
        <v>18</v>
      </c>
      <c r="I2077" s="222">
        <v>2</v>
      </c>
      <c r="J2077" s="222">
        <v>1684</v>
      </c>
      <c r="K2077" s="222" t="s">
        <v>107</v>
      </c>
      <c r="L2077" s="222">
        <v>2</v>
      </c>
      <c r="M2077" s="222" t="s">
        <v>197</v>
      </c>
      <c r="N2077" s="90" t="s">
        <v>197</v>
      </c>
      <c r="O2077" s="222"/>
      <c r="Q2077" s="208" t="str">
        <f t="shared" si="32"/>
        <v>VGAF (T)Industrial Minerals</v>
      </c>
      <c r="R2077" s="204" t="s">
        <v>1103</v>
      </c>
      <c r="S2077" s="204" t="s">
        <v>348</v>
      </c>
      <c r="T2077" s="205">
        <v>1.2387999999999999</v>
      </c>
      <c r="U2077" s="205">
        <v>1.4478</v>
      </c>
    </row>
    <row r="2078" spans="2:21" ht="12.75" customHeight="1" x14ac:dyDescent="0.3">
      <c r="B2078" s="222" t="s">
        <v>1103</v>
      </c>
      <c r="C2078" s="222" t="s">
        <v>1177</v>
      </c>
      <c r="D2078" s="222" t="s">
        <v>343</v>
      </c>
      <c r="E2078" s="223">
        <v>22148</v>
      </c>
      <c r="F2078" s="223">
        <v>398.66400000000004</v>
      </c>
      <c r="G2078" s="224">
        <v>17.999907569303765</v>
      </c>
      <c r="H2078" s="222">
        <v>25</v>
      </c>
      <c r="I2078" s="222">
        <v>2</v>
      </c>
      <c r="J2078" s="222">
        <v>1684</v>
      </c>
      <c r="K2078" s="222" t="s">
        <v>107</v>
      </c>
      <c r="L2078" s="222">
        <v>2</v>
      </c>
      <c r="M2078" s="222" t="s">
        <v>197</v>
      </c>
      <c r="N2078" s="90" t="s">
        <v>197</v>
      </c>
      <c r="O2078" s="222"/>
      <c r="Q2078" s="208" t="str">
        <f t="shared" si="32"/>
        <v>VGAF (T)Other</v>
      </c>
      <c r="R2078" s="204" t="s">
        <v>1103</v>
      </c>
      <c r="S2078" s="204" t="s">
        <v>343</v>
      </c>
      <c r="T2078" s="205">
        <v>1.2743</v>
      </c>
      <c r="U2078" s="205">
        <v>1.583</v>
      </c>
    </row>
    <row r="2079" spans="2:21" ht="12.75" customHeight="1" x14ac:dyDescent="0.3">
      <c r="B2079" s="222" t="s">
        <v>1106</v>
      </c>
      <c r="C2079" s="222" t="s">
        <v>26</v>
      </c>
      <c r="D2079" s="222" t="s">
        <v>356</v>
      </c>
      <c r="E2079" s="223">
        <v>3448</v>
      </c>
      <c r="F2079" s="223">
        <v>96.769000000000005</v>
      </c>
      <c r="G2079" s="224">
        <v>29.128853939582687</v>
      </c>
      <c r="H2079" s="222">
        <v>27</v>
      </c>
      <c r="I2079" s="222">
        <v>2</v>
      </c>
      <c r="J2079" s="222">
        <v>1684</v>
      </c>
      <c r="K2079" s="222" t="s">
        <v>108</v>
      </c>
      <c r="L2079" s="222">
        <v>2</v>
      </c>
      <c r="M2079" s="222" t="s">
        <v>197</v>
      </c>
      <c r="N2079" s="90" t="s">
        <v>197</v>
      </c>
      <c r="O2079" s="222"/>
      <c r="Q2079" s="208" t="str">
        <f t="shared" si="32"/>
        <v>VKAA (L)Enterprise</v>
      </c>
      <c r="R2079" s="204" t="s">
        <v>1106</v>
      </c>
      <c r="S2079" s="204" t="s">
        <v>356</v>
      </c>
      <c r="T2079" s="205">
        <v>1.7584</v>
      </c>
      <c r="U2079" s="205">
        <v>2.6877</v>
      </c>
    </row>
    <row r="2080" spans="2:21" ht="12.75" customHeight="1" x14ac:dyDescent="0.3">
      <c r="B2080" s="222" t="s">
        <v>1106</v>
      </c>
      <c r="C2080" s="222" t="s">
        <v>26</v>
      </c>
      <c r="D2080" s="222" t="s">
        <v>348</v>
      </c>
      <c r="E2080" s="223">
        <v>1</v>
      </c>
      <c r="F2080" s="223">
        <v>1</v>
      </c>
      <c r="G2080" s="224">
        <v>21</v>
      </c>
      <c r="H2080" s="222">
        <v>18</v>
      </c>
      <c r="I2080" s="222">
        <v>2</v>
      </c>
      <c r="J2080" s="222">
        <v>1684</v>
      </c>
      <c r="K2080" s="222" t="s">
        <v>108</v>
      </c>
      <c r="L2080" s="222">
        <v>2</v>
      </c>
      <c r="M2080" s="222" t="s">
        <v>197</v>
      </c>
      <c r="N2080" s="90" t="s">
        <v>197</v>
      </c>
      <c r="O2080" s="222"/>
      <c r="Q2080" s="208" t="str">
        <f t="shared" si="32"/>
        <v>VKAA (L)Industrial Minerals</v>
      </c>
      <c r="R2080" s="204" t="s">
        <v>1106</v>
      </c>
      <c r="S2080" s="204" t="s">
        <v>348</v>
      </c>
      <c r="T2080" s="205">
        <v>1.6515</v>
      </c>
      <c r="U2080" s="205">
        <v>2.1377000000000002</v>
      </c>
    </row>
    <row r="2081" spans="2:21" ht="12.75" customHeight="1" x14ac:dyDescent="0.3">
      <c r="B2081" s="222" t="s">
        <v>1106</v>
      </c>
      <c r="C2081" s="222" t="s">
        <v>26</v>
      </c>
      <c r="D2081" s="222" t="s">
        <v>343</v>
      </c>
      <c r="E2081" s="223">
        <v>1160</v>
      </c>
      <c r="F2081" s="223">
        <v>32.789000000000001</v>
      </c>
      <c r="G2081" s="224">
        <v>31.317920591689365</v>
      </c>
      <c r="H2081" s="222">
        <v>25</v>
      </c>
      <c r="I2081" s="222">
        <v>2</v>
      </c>
      <c r="J2081" s="222">
        <v>1684</v>
      </c>
      <c r="K2081" s="222" t="s">
        <v>108</v>
      </c>
      <c r="L2081" s="222">
        <v>2</v>
      </c>
      <c r="M2081" s="222" t="s">
        <v>197</v>
      </c>
      <c r="N2081" s="90" t="s">
        <v>197</v>
      </c>
      <c r="O2081" s="222"/>
      <c r="Q2081" s="208" t="str">
        <f t="shared" si="32"/>
        <v>VKAA (L)Other</v>
      </c>
      <c r="R2081" s="204" t="s">
        <v>1106</v>
      </c>
      <c r="S2081" s="204" t="s">
        <v>343</v>
      </c>
      <c r="T2081" s="205">
        <v>1.7931999999999999</v>
      </c>
      <c r="U2081" s="205">
        <v>2.8239999999999998</v>
      </c>
    </row>
    <row r="2082" spans="2:21" ht="12.75" customHeight="1" x14ac:dyDescent="0.3">
      <c r="B2082" s="222" t="s">
        <v>1105</v>
      </c>
      <c r="C2082" s="222" t="s">
        <v>1177</v>
      </c>
      <c r="D2082" s="222" t="s">
        <v>356</v>
      </c>
      <c r="E2082" s="223">
        <v>49228</v>
      </c>
      <c r="F2082" s="223">
        <v>886.10400000000004</v>
      </c>
      <c r="G2082" s="224">
        <v>18</v>
      </c>
      <c r="H2082" s="222">
        <v>27</v>
      </c>
      <c r="I2082" s="222">
        <v>2</v>
      </c>
      <c r="J2082" s="222">
        <v>1684</v>
      </c>
      <c r="K2082" s="222" t="s">
        <v>107</v>
      </c>
      <c r="L2082" s="222">
        <v>2</v>
      </c>
      <c r="M2082" s="222" t="s">
        <v>197</v>
      </c>
      <c r="N2082" s="90" t="s">
        <v>197</v>
      </c>
      <c r="O2082" s="222"/>
      <c r="Q2082" s="208" t="str">
        <f t="shared" si="32"/>
        <v>VKAA (T)Enterprise</v>
      </c>
      <c r="R2082" s="204" t="s">
        <v>1105</v>
      </c>
      <c r="S2082" s="204" t="s">
        <v>356</v>
      </c>
      <c r="T2082" s="205">
        <v>1.4657</v>
      </c>
      <c r="U2082" s="205">
        <v>1.6221000000000001</v>
      </c>
    </row>
    <row r="2083" spans="2:21" ht="12.75" customHeight="1" x14ac:dyDescent="0.3">
      <c r="B2083" s="222" t="s">
        <v>1105</v>
      </c>
      <c r="C2083" s="222" t="s">
        <v>1177</v>
      </c>
      <c r="D2083" s="222" t="s">
        <v>348</v>
      </c>
      <c r="E2083" s="223">
        <v>1</v>
      </c>
      <c r="F2083" s="223">
        <v>1</v>
      </c>
      <c r="G2083" s="224">
        <v>18</v>
      </c>
      <c r="H2083" s="222">
        <v>18</v>
      </c>
      <c r="I2083" s="222">
        <v>2</v>
      </c>
      <c r="J2083" s="222">
        <v>1684</v>
      </c>
      <c r="K2083" s="222" t="s">
        <v>107</v>
      </c>
      <c r="L2083" s="222">
        <v>2</v>
      </c>
      <c r="M2083" s="222" t="s">
        <v>197</v>
      </c>
      <c r="N2083" s="90" t="s">
        <v>197</v>
      </c>
      <c r="O2083" s="222"/>
      <c r="Q2083" s="208" t="str">
        <f t="shared" si="32"/>
        <v>VKAA (T)Industrial Minerals</v>
      </c>
      <c r="R2083" s="204" t="s">
        <v>1105</v>
      </c>
      <c r="S2083" s="204" t="s">
        <v>348</v>
      </c>
      <c r="T2083" s="205">
        <v>1.3108</v>
      </c>
      <c r="U2083" s="205">
        <v>1.4478</v>
      </c>
    </row>
    <row r="2084" spans="2:21" ht="12.75" customHeight="1" x14ac:dyDescent="0.3">
      <c r="B2084" s="222" t="s">
        <v>1105</v>
      </c>
      <c r="C2084" s="222" t="s">
        <v>1177</v>
      </c>
      <c r="D2084" s="222" t="s">
        <v>343</v>
      </c>
      <c r="E2084" s="223">
        <v>12447</v>
      </c>
      <c r="F2084" s="223">
        <v>224.04600000000002</v>
      </c>
      <c r="G2084" s="224">
        <v>18</v>
      </c>
      <c r="H2084" s="222">
        <v>25</v>
      </c>
      <c r="I2084" s="222">
        <v>2</v>
      </c>
      <c r="J2084" s="222">
        <v>1684</v>
      </c>
      <c r="K2084" s="222" t="s">
        <v>107</v>
      </c>
      <c r="L2084" s="222">
        <v>2</v>
      </c>
      <c r="M2084" s="222" t="s">
        <v>197</v>
      </c>
      <c r="N2084" s="90" t="s">
        <v>197</v>
      </c>
      <c r="O2084" s="222"/>
      <c r="Q2084" s="208" t="str">
        <f t="shared" si="32"/>
        <v>VKAA (T)Other</v>
      </c>
      <c r="R2084" s="204" t="s">
        <v>1105</v>
      </c>
      <c r="S2084" s="204" t="s">
        <v>343</v>
      </c>
      <c r="T2084" s="205">
        <v>1.3557999999999999</v>
      </c>
      <c r="U2084" s="205">
        <v>1.583</v>
      </c>
    </row>
    <row r="2085" spans="2:21" ht="12.75" customHeight="1" x14ac:dyDescent="0.3">
      <c r="B2085" s="222" t="s">
        <v>1107</v>
      </c>
      <c r="C2085" s="222" t="s">
        <v>1177</v>
      </c>
      <c r="D2085" s="222" t="s">
        <v>343</v>
      </c>
      <c r="E2085" s="223">
        <v>130</v>
      </c>
      <c r="F2085" s="223">
        <v>3.25</v>
      </c>
      <c r="G2085" s="224">
        <v>25</v>
      </c>
      <c r="H2085" s="222">
        <v>25</v>
      </c>
      <c r="I2085" s="222">
        <v>2</v>
      </c>
      <c r="J2085" s="222">
        <v>1684</v>
      </c>
      <c r="K2085" s="222" t="s">
        <v>107</v>
      </c>
      <c r="L2085" s="222">
        <v>2</v>
      </c>
      <c r="M2085" s="222" t="s">
        <v>197</v>
      </c>
      <c r="N2085" s="90" t="s">
        <v>197</v>
      </c>
      <c r="O2085" s="222"/>
      <c r="Q2085" s="208" t="str">
        <f t="shared" si="32"/>
        <v>VXAD (T)Other</v>
      </c>
      <c r="R2085" s="204" t="s">
        <v>1107</v>
      </c>
      <c r="S2085" s="204" t="s">
        <v>343</v>
      </c>
      <c r="T2085" s="205">
        <v>1.5801000000000001</v>
      </c>
      <c r="U2085" s="205">
        <v>1.9197</v>
      </c>
    </row>
    <row r="2086" spans="2:21" ht="12.75" customHeight="1" x14ac:dyDescent="0.3">
      <c r="B2086" s="222" t="s">
        <v>1109</v>
      </c>
      <c r="C2086" s="222" t="s">
        <v>26</v>
      </c>
      <c r="D2086" s="222" t="s">
        <v>355</v>
      </c>
      <c r="E2086" s="223">
        <v>531845</v>
      </c>
      <c r="F2086" s="223">
        <v>68360.135999999999</v>
      </c>
      <c r="G2086" s="224">
        <v>131.83120379594192</v>
      </c>
      <c r="H2086" s="222">
        <v>25</v>
      </c>
      <c r="I2086" s="222">
        <v>12</v>
      </c>
      <c r="J2086" s="222">
        <v>1347</v>
      </c>
      <c r="K2086" s="222" t="s">
        <v>103</v>
      </c>
      <c r="L2086" s="222">
        <v>5</v>
      </c>
      <c r="M2086" s="222" t="s">
        <v>197</v>
      </c>
      <c r="N2086" s="90" t="s">
        <v>197</v>
      </c>
      <c r="O2086" s="222"/>
      <c r="Q2086" s="208" t="str">
        <f t="shared" si="32"/>
        <v>WIAA (L)Domestic Automotive</v>
      </c>
      <c r="R2086" s="204" t="s">
        <v>1109</v>
      </c>
      <c r="S2086" s="204" t="s">
        <v>355</v>
      </c>
      <c r="T2086" s="205">
        <v>1.3979999999999999</v>
      </c>
      <c r="U2086" s="205">
        <v>1.3290999999999999</v>
      </c>
    </row>
    <row r="2087" spans="2:21" ht="12.75" customHeight="1" x14ac:dyDescent="0.3">
      <c r="B2087" s="222" t="s">
        <v>1109</v>
      </c>
      <c r="C2087" s="222" t="s">
        <v>26</v>
      </c>
      <c r="D2087" s="222" t="s">
        <v>356</v>
      </c>
      <c r="E2087" s="223">
        <v>57</v>
      </c>
      <c r="F2087" s="223">
        <v>7.2390000000000008</v>
      </c>
      <c r="G2087" s="224">
        <v>131.34228571428571</v>
      </c>
      <c r="H2087" s="222">
        <v>27</v>
      </c>
      <c r="I2087" s="222">
        <v>12</v>
      </c>
      <c r="J2087" s="222">
        <v>1347</v>
      </c>
      <c r="K2087" s="222" t="s">
        <v>103</v>
      </c>
      <c r="L2087" s="222">
        <v>5</v>
      </c>
      <c r="M2087" s="222" t="s">
        <v>197</v>
      </c>
      <c r="N2087" s="90" t="s">
        <v>197</v>
      </c>
      <c r="O2087" s="222"/>
      <c r="Q2087" s="208" t="str">
        <f t="shared" si="32"/>
        <v>WIAA (L)Enterprise</v>
      </c>
      <c r="R2087" s="204" t="s">
        <v>1109</v>
      </c>
      <c r="S2087" s="204" t="s">
        <v>356</v>
      </c>
      <c r="T2087" s="205">
        <v>1.3334999999999999</v>
      </c>
      <c r="U2087" s="205">
        <v>1.3492999999999999</v>
      </c>
    </row>
    <row r="2088" spans="2:21" ht="12.75" customHeight="1" x14ac:dyDescent="0.3">
      <c r="B2088" s="222" t="s">
        <v>1108</v>
      </c>
      <c r="C2088" s="222" t="s">
        <v>1177</v>
      </c>
      <c r="D2088" s="222" t="s">
        <v>355</v>
      </c>
      <c r="E2088" s="223">
        <v>514347</v>
      </c>
      <c r="F2088" s="223">
        <v>49379.957000000002</v>
      </c>
      <c r="G2088" s="224">
        <v>95.945499992005679</v>
      </c>
      <c r="H2088" s="222">
        <v>25</v>
      </c>
      <c r="I2088" s="222">
        <v>12</v>
      </c>
      <c r="J2088" s="222">
        <v>1347</v>
      </c>
      <c r="K2088" s="222" t="s">
        <v>104</v>
      </c>
      <c r="L2088" s="222">
        <v>5</v>
      </c>
      <c r="M2088" s="222" t="s">
        <v>197</v>
      </c>
      <c r="N2088" s="90" t="s">
        <v>197</v>
      </c>
      <c r="O2088" s="222"/>
      <c r="Q2088" s="208" t="str">
        <f t="shared" si="32"/>
        <v>WIAA (T)Domestic Automotive</v>
      </c>
      <c r="R2088" s="204" t="s">
        <v>1108</v>
      </c>
      <c r="S2088" s="204" t="s">
        <v>355</v>
      </c>
      <c r="T2088" s="205">
        <v>1.1121000000000001</v>
      </c>
      <c r="U2088" s="205">
        <v>0.98719999999999997</v>
      </c>
    </row>
    <row r="2089" spans="2:21" ht="12.75" customHeight="1" x14ac:dyDescent="0.3">
      <c r="B2089" s="222" t="s">
        <v>1108</v>
      </c>
      <c r="C2089" s="222" t="s">
        <v>1177</v>
      </c>
      <c r="D2089" s="222" t="s">
        <v>356</v>
      </c>
      <c r="E2089" s="223">
        <v>11834</v>
      </c>
      <c r="F2089" s="223">
        <v>1136.222</v>
      </c>
      <c r="G2089" s="224">
        <v>96.067041725269576</v>
      </c>
      <c r="H2089" s="222">
        <v>27</v>
      </c>
      <c r="I2089" s="222">
        <v>12</v>
      </c>
      <c r="J2089" s="222">
        <v>1347</v>
      </c>
      <c r="K2089" s="222" t="s">
        <v>104</v>
      </c>
      <c r="L2089" s="222">
        <v>5</v>
      </c>
      <c r="M2089" s="222" t="s">
        <v>197</v>
      </c>
      <c r="N2089" s="90" t="s">
        <v>197</v>
      </c>
      <c r="O2089" s="222"/>
      <c r="Q2089" s="208" t="str">
        <f t="shared" si="32"/>
        <v>WIAA (T)Enterprise</v>
      </c>
      <c r="R2089" s="204" t="s">
        <v>1108</v>
      </c>
      <c r="S2089" s="204" t="s">
        <v>356</v>
      </c>
      <c r="T2089" s="205">
        <v>1.1480999999999999</v>
      </c>
      <c r="U2089" s="205">
        <v>1.0144</v>
      </c>
    </row>
    <row r="2090" spans="2:21" ht="12.75" customHeight="1" x14ac:dyDescent="0.3">
      <c r="B2090" s="222" t="s">
        <v>1108</v>
      </c>
      <c r="C2090" s="222" t="s">
        <v>1177</v>
      </c>
      <c r="D2090" s="222" t="s">
        <v>372</v>
      </c>
      <c r="E2090" s="223">
        <v>1</v>
      </c>
      <c r="F2090" s="223">
        <v>1</v>
      </c>
      <c r="G2090" s="224">
        <v>95</v>
      </c>
      <c r="H2090" s="222">
        <v>31</v>
      </c>
      <c r="I2090" s="222">
        <v>12</v>
      </c>
      <c r="J2090" s="222">
        <v>1347</v>
      </c>
      <c r="K2090" s="222" t="s">
        <v>104</v>
      </c>
      <c r="L2090" s="222">
        <v>5</v>
      </c>
      <c r="M2090" s="222" t="s">
        <v>197</v>
      </c>
      <c r="N2090" s="90" t="s">
        <v>197</v>
      </c>
      <c r="O2090" s="222"/>
      <c r="Q2090" s="208" t="str">
        <f t="shared" si="32"/>
        <v>WIAA (T)European Conventional</v>
      </c>
      <c r="R2090" s="204" t="s">
        <v>1108</v>
      </c>
      <c r="S2090" s="204" t="s">
        <v>372</v>
      </c>
      <c r="T2090" s="205">
        <v>1.1635</v>
      </c>
      <c r="U2090" s="205">
        <v>1.0609</v>
      </c>
    </row>
    <row r="2091" spans="2:21" ht="12.75" customHeight="1" x14ac:dyDescent="0.3">
      <c r="B2091" s="222" t="s">
        <v>1108</v>
      </c>
      <c r="C2091" s="222" t="s">
        <v>1177</v>
      </c>
      <c r="D2091" s="222" t="s">
        <v>348</v>
      </c>
      <c r="E2091" s="223">
        <v>1</v>
      </c>
      <c r="F2091" s="223">
        <v>1</v>
      </c>
      <c r="G2091" s="224">
        <v>95</v>
      </c>
      <c r="H2091" s="222">
        <v>18</v>
      </c>
      <c r="I2091" s="222">
        <v>12</v>
      </c>
      <c r="J2091" s="222">
        <v>1347</v>
      </c>
      <c r="K2091" s="222" t="s">
        <v>104</v>
      </c>
      <c r="L2091" s="222">
        <v>5</v>
      </c>
      <c r="M2091" s="222" t="s">
        <v>197</v>
      </c>
      <c r="N2091" s="90" t="s">
        <v>197</v>
      </c>
      <c r="O2091" s="222"/>
      <c r="Q2091" s="208" t="str">
        <f t="shared" si="32"/>
        <v>WIAA (T)Industrial Minerals</v>
      </c>
      <c r="R2091" s="204" t="s">
        <v>1108</v>
      </c>
      <c r="S2091" s="204" t="s">
        <v>348</v>
      </c>
      <c r="T2091" s="205">
        <v>1.0230999999999999</v>
      </c>
      <c r="U2091" s="205">
        <v>0.8891</v>
      </c>
    </row>
    <row r="2092" spans="2:21" ht="12.75" customHeight="1" x14ac:dyDescent="0.3">
      <c r="B2092" s="222" t="s">
        <v>1108</v>
      </c>
      <c r="C2092" s="222" t="s">
        <v>1177</v>
      </c>
      <c r="D2092" s="222" t="s">
        <v>343</v>
      </c>
      <c r="E2092" s="223">
        <v>3243</v>
      </c>
      <c r="F2092" s="223">
        <v>311.72700000000003</v>
      </c>
      <c r="G2092" s="224">
        <v>95.889735495809305</v>
      </c>
      <c r="H2092" s="222">
        <v>25</v>
      </c>
      <c r="I2092" s="222">
        <v>12</v>
      </c>
      <c r="J2092" s="222">
        <v>1347</v>
      </c>
      <c r="K2092" s="222" t="s">
        <v>104</v>
      </c>
      <c r="L2092" s="222">
        <v>5</v>
      </c>
      <c r="M2092" s="222" t="s">
        <v>197</v>
      </c>
      <c r="N2092" s="90" t="s">
        <v>197</v>
      </c>
      <c r="O2092" s="222"/>
      <c r="Q2092" s="208" t="str">
        <f t="shared" si="32"/>
        <v>WIAA (T)Other</v>
      </c>
      <c r="R2092" s="204" t="s">
        <v>1108</v>
      </c>
      <c r="S2092" s="204" t="s">
        <v>343</v>
      </c>
      <c r="T2092" s="205">
        <v>1.0565</v>
      </c>
      <c r="U2092" s="205">
        <v>0.98680000000000001</v>
      </c>
    </row>
    <row r="2093" spans="2:21" ht="12.75" customHeight="1" x14ac:dyDescent="0.3">
      <c r="B2093" s="222" t="s">
        <v>1110</v>
      </c>
      <c r="C2093" s="222" t="s">
        <v>1177</v>
      </c>
      <c r="D2093" s="222" t="s">
        <v>343</v>
      </c>
      <c r="E2093" s="223">
        <v>1300</v>
      </c>
      <c r="F2093" s="223">
        <v>33.799999999999997</v>
      </c>
      <c r="G2093" s="224">
        <v>26</v>
      </c>
      <c r="H2093" s="222">
        <v>25</v>
      </c>
      <c r="I2093" s="222">
        <v>4</v>
      </c>
      <c r="J2093" s="222">
        <v>1344</v>
      </c>
      <c r="K2093" s="222" t="s">
        <v>104</v>
      </c>
      <c r="L2093" s="222">
        <v>5</v>
      </c>
      <c r="M2093" s="222" t="s">
        <v>197</v>
      </c>
      <c r="N2093" s="90" t="s">
        <v>197</v>
      </c>
      <c r="O2093" s="222"/>
      <c r="Q2093" s="208" t="str">
        <f t="shared" si="32"/>
        <v>YDAC (T)Other</v>
      </c>
      <c r="R2093" s="204" t="s">
        <v>1110</v>
      </c>
      <c r="S2093" s="204" t="s">
        <v>343</v>
      </c>
      <c r="T2093" s="205">
        <v>1.0757000000000001</v>
      </c>
      <c r="U2093" s="205">
        <v>1.1226</v>
      </c>
    </row>
    <row r="2094" spans="2:21" ht="12.75" customHeight="1" x14ac:dyDescent="0.3">
      <c r="B2094" s="222" t="s">
        <v>1112</v>
      </c>
      <c r="C2094" s="222" t="s">
        <v>26</v>
      </c>
      <c r="D2094" s="222" t="s">
        <v>353</v>
      </c>
      <c r="E2094" s="223">
        <v>1</v>
      </c>
      <c r="F2094" s="223">
        <v>1</v>
      </c>
      <c r="G2094" s="224">
        <v>80</v>
      </c>
      <c r="H2094" s="222">
        <v>25</v>
      </c>
      <c r="I2094" s="222">
        <v>4</v>
      </c>
      <c r="J2094" s="222">
        <v>1764</v>
      </c>
      <c r="K2094" s="222" t="s">
        <v>103</v>
      </c>
      <c r="L2094" s="222">
        <v>5</v>
      </c>
      <c r="M2094" s="222" t="s">
        <v>197</v>
      </c>
      <c r="N2094" s="90" t="s">
        <v>197</v>
      </c>
      <c r="O2094" s="222"/>
      <c r="Q2094" s="208" t="str">
        <f t="shared" si="32"/>
        <v>YDAE (L)Steel</v>
      </c>
      <c r="R2094" s="204" t="s">
        <v>1112</v>
      </c>
      <c r="S2094" s="204" t="s">
        <v>353</v>
      </c>
      <c r="T2094" s="205">
        <v>2.1413000000000002</v>
      </c>
      <c r="U2094" s="205">
        <v>3.1978</v>
      </c>
    </row>
    <row r="2095" spans="2:21" ht="12.75" customHeight="1" x14ac:dyDescent="0.3">
      <c r="B2095" s="222" t="s">
        <v>1111</v>
      </c>
      <c r="C2095" s="222" t="s">
        <v>1177</v>
      </c>
      <c r="D2095" s="222" t="s">
        <v>353</v>
      </c>
      <c r="E2095" s="223">
        <v>1</v>
      </c>
      <c r="F2095" s="223">
        <v>1</v>
      </c>
      <c r="G2095" s="224">
        <v>32</v>
      </c>
      <c r="H2095" s="222">
        <v>25</v>
      </c>
      <c r="I2095" s="222">
        <v>4</v>
      </c>
      <c r="J2095" s="222">
        <v>1764</v>
      </c>
      <c r="K2095" s="222" t="s">
        <v>104</v>
      </c>
      <c r="L2095" s="222">
        <v>5</v>
      </c>
      <c r="M2095" s="222" t="s">
        <v>197</v>
      </c>
      <c r="N2095" s="90" t="s">
        <v>197</v>
      </c>
      <c r="O2095" s="222"/>
      <c r="Q2095" s="208" t="str">
        <f t="shared" si="32"/>
        <v>YDAE (T)Steel</v>
      </c>
      <c r="R2095" s="204" t="s">
        <v>1111</v>
      </c>
      <c r="S2095" s="204" t="s">
        <v>353</v>
      </c>
      <c r="T2095" s="205">
        <v>1.135</v>
      </c>
      <c r="U2095" s="205">
        <v>1.2250000000000001</v>
      </c>
    </row>
    <row r="2096" spans="2:21" ht="12.75" customHeight="1" x14ac:dyDescent="0.3">
      <c r="B2096" s="222" t="s">
        <v>1114</v>
      </c>
      <c r="C2096" s="222" t="s">
        <v>26</v>
      </c>
      <c r="D2096" s="222" t="s">
        <v>353</v>
      </c>
      <c r="E2096" s="223">
        <v>1</v>
      </c>
      <c r="F2096" s="223">
        <v>1</v>
      </c>
      <c r="G2096" s="224">
        <v>80</v>
      </c>
      <c r="H2096" s="222">
        <v>25</v>
      </c>
      <c r="I2096" s="222">
        <v>4</v>
      </c>
      <c r="J2096" s="222">
        <v>1764</v>
      </c>
      <c r="K2096" s="222" t="s">
        <v>103</v>
      </c>
      <c r="L2096" s="222">
        <v>5</v>
      </c>
      <c r="M2096" s="222" t="s">
        <v>197</v>
      </c>
      <c r="N2096" s="90" t="s">
        <v>197</v>
      </c>
      <c r="O2096" s="222"/>
      <c r="Q2096" s="208" t="str">
        <f t="shared" si="32"/>
        <v>YDAF (L)Steel</v>
      </c>
      <c r="R2096" s="204" t="s">
        <v>1114</v>
      </c>
      <c r="S2096" s="204" t="s">
        <v>353</v>
      </c>
      <c r="T2096" s="205">
        <v>2.1413000000000002</v>
      </c>
      <c r="U2096" s="205">
        <v>3.1978</v>
      </c>
    </row>
    <row r="2097" spans="2:21" ht="12.75" customHeight="1" x14ac:dyDescent="0.3">
      <c r="B2097" s="222" t="s">
        <v>1113</v>
      </c>
      <c r="C2097" s="222" t="s">
        <v>1177</v>
      </c>
      <c r="D2097" s="222" t="s">
        <v>353</v>
      </c>
      <c r="E2097" s="223">
        <v>1</v>
      </c>
      <c r="F2097" s="223">
        <v>1</v>
      </c>
      <c r="G2097" s="224">
        <v>32</v>
      </c>
      <c r="H2097" s="222">
        <v>25</v>
      </c>
      <c r="I2097" s="222">
        <v>4</v>
      </c>
      <c r="J2097" s="222">
        <v>1764</v>
      </c>
      <c r="K2097" s="222" t="s">
        <v>104</v>
      </c>
      <c r="L2097" s="222">
        <v>5</v>
      </c>
      <c r="M2097" s="222" t="s">
        <v>197</v>
      </c>
      <c r="N2097" s="90" t="s">
        <v>197</v>
      </c>
      <c r="O2097" s="222"/>
      <c r="Q2097" s="208" t="str">
        <f t="shared" si="32"/>
        <v>YDAF (T)Steel</v>
      </c>
      <c r="R2097" s="204" t="s">
        <v>1113</v>
      </c>
      <c r="S2097" s="204" t="s">
        <v>353</v>
      </c>
      <c r="T2097" s="205">
        <v>1.141</v>
      </c>
      <c r="U2097" s="205">
        <v>1.2250000000000001</v>
      </c>
    </row>
    <row r="2098" spans="2:21" ht="12.75" customHeight="1" x14ac:dyDescent="0.3">
      <c r="B2098" s="222" t="s">
        <v>1115</v>
      </c>
      <c r="C2098" s="222" t="s">
        <v>1177</v>
      </c>
      <c r="D2098" s="222" t="s">
        <v>345</v>
      </c>
      <c r="E2098" s="223">
        <v>1</v>
      </c>
      <c r="F2098" s="223">
        <v>1</v>
      </c>
      <c r="G2098" s="224">
        <v>32</v>
      </c>
      <c r="H2098" s="222">
        <v>29</v>
      </c>
      <c r="I2098" s="222">
        <v>4</v>
      </c>
      <c r="J2098" s="222">
        <v>1764</v>
      </c>
      <c r="K2098" s="222" t="s">
        <v>104</v>
      </c>
      <c r="L2098" s="222">
        <v>5</v>
      </c>
      <c r="M2098" s="222" t="s">
        <v>197</v>
      </c>
      <c r="N2098" s="90" t="s">
        <v>197</v>
      </c>
      <c r="O2098" s="222"/>
      <c r="Q2098" s="208" t="str">
        <f t="shared" si="32"/>
        <v>YDAG (T)Construction Materials</v>
      </c>
      <c r="R2098" s="204" t="s">
        <v>1115</v>
      </c>
      <c r="S2098" s="204" t="s">
        <v>345</v>
      </c>
      <c r="T2098" s="205">
        <v>1.1294999999999999</v>
      </c>
      <c r="U2098" s="205">
        <v>1.304</v>
      </c>
    </row>
    <row r="2099" spans="2:21" ht="12.75" customHeight="1" x14ac:dyDescent="0.3">
      <c r="B2099" s="222" t="s">
        <v>1117</v>
      </c>
      <c r="C2099" s="222" t="s">
        <v>26</v>
      </c>
      <c r="D2099" s="222" t="s">
        <v>345</v>
      </c>
      <c r="E2099" s="223">
        <v>1</v>
      </c>
      <c r="F2099" s="223">
        <v>1</v>
      </c>
      <c r="G2099" s="224">
        <v>66.240993788819878</v>
      </c>
      <c r="H2099" s="222">
        <v>29</v>
      </c>
      <c r="I2099" s="222">
        <v>4</v>
      </c>
      <c r="J2099" s="222">
        <v>1344</v>
      </c>
      <c r="K2099" s="222" t="s">
        <v>103</v>
      </c>
      <c r="L2099" s="222">
        <v>5</v>
      </c>
      <c r="M2099" s="222" t="s">
        <v>197</v>
      </c>
      <c r="N2099" s="90" t="s">
        <v>197</v>
      </c>
      <c r="O2099" s="222"/>
      <c r="Q2099" s="208" t="str">
        <f t="shared" si="32"/>
        <v>YEAA (L)Construction Materials</v>
      </c>
      <c r="R2099" s="204" t="s">
        <v>1117</v>
      </c>
      <c r="S2099" s="204" t="s">
        <v>345</v>
      </c>
      <c r="T2099" s="205">
        <v>1.6160000000000001</v>
      </c>
      <c r="U2099" s="205">
        <v>2.4281000000000001</v>
      </c>
    </row>
    <row r="2100" spans="2:21" ht="12.75" customHeight="1" x14ac:dyDescent="0.3">
      <c r="B2100" s="222" t="s">
        <v>1116</v>
      </c>
      <c r="C2100" s="222" t="s">
        <v>1177</v>
      </c>
      <c r="D2100" s="222" t="s">
        <v>345</v>
      </c>
      <c r="E2100" s="223">
        <v>1</v>
      </c>
      <c r="F2100" s="223">
        <v>1</v>
      </c>
      <c r="G2100" s="224">
        <v>30.177509293680302</v>
      </c>
      <c r="H2100" s="222">
        <v>29</v>
      </c>
      <c r="I2100" s="222">
        <v>4</v>
      </c>
      <c r="J2100" s="222">
        <v>1344</v>
      </c>
      <c r="K2100" s="222" t="s">
        <v>104</v>
      </c>
      <c r="L2100" s="222">
        <v>5</v>
      </c>
      <c r="M2100" s="222" t="s">
        <v>197</v>
      </c>
      <c r="N2100" s="90" t="s">
        <v>197</v>
      </c>
      <c r="O2100" s="222"/>
      <c r="Q2100" s="208" t="str">
        <f t="shared" si="32"/>
        <v>YEAA (T)Construction Materials</v>
      </c>
      <c r="R2100" s="204" t="s">
        <v>1116</v>
      </c>
      <c r="S2100" s="204" t="s">
        <v>345</v>
      </c>
      <c r="T2100" s="205">
        <v>1.1358999999999999</v>
      </c>
      <c r="U2100" s="205">
        <v>1.2163999999999999</v>
      </c>
    </row>
    <row r="2101" spans="2:21" ht="12.75" customHeight="1" x14ac:dyDescent="0.3">
      <c r="B2101" s="222" t="s">
        <v>1116</v>
      </c>
      <c r="C2101" s="222" t="s">
        <v>1177</v>
      </c>
      <c r="D2101" s="222" t="s">
        <v>343</v>
      </c>
      <c r="E2101" s="223">
        <v>537</v>
      </c>
      <c r="F2101" s="223">
        <v>16.624000000000002</v>
      </c>
      <c r="G2101" s="224">
        <v>30</v>
      </c>
      <c r="H2101" s="222">
        <v>25</v>
      </c>
      <c r="I2101" s="222">
        <v>4</v>
      </c>
      <c r="J2101" s="222">
        <v>1344</v>
      </c>
      <c r="K2101" s="222" t="s">
        <v>104</v>
      </c>
      <c r="L2101" s="222">
        <v>5</v>
      </c>
      <c r="M2101" s="222" t="s">
        <v>197</v>
      </c>
      <c r="N2101" s="90" t="s">
        <v>197</v>
      </c>
      <c r="O2101" s="222"/>
      <c r="Q2101" s="208" t="str">
        <f t="shared" si="32"/>
        <v>YEAA (T)Other</v>
      </c>
      <c r="R2101" s="204" t="s">
        <v>1116</v>
      </c>
      <c r="S2101" s="204" t="s">
        <v>343</v>
      </c>
      <c r="T2101" s="205">
        <v>1.1162000000000001</v>
      </c>
      <c r="U2101" s="205">
        <v>1.1597999999999999</v>
      </c>
    </row>
    <row r="2102" spans="2:21" ht="12.75" customHeight="1" x14ac:dyDescent="0.3">
      <c r="B2102" s="222" t="s">
        <v>1118</v>
      </c>
      <c r="C2102" s="222" t="s">
        <v>1177</v>
      </c>
      <c r="D2102" s="222" t="s">
        <v>345</v>
      </c>
      <c r="E2102" s="223">
        <v>1</v>
      </c>
      <c r="F2102" s="223">
        <v>0</v>
      </c>
      <c r="G2102" s="224">
        <v>40</v>
      </c>
      <c r="H2102" s="222">
        <v>29</v>
      </c>
      <c r="I2102" s="222">
        <v>4</v>
      </c>
      <c r="J2102" s="222">
        <v>1344</v>
      </c>
      <c r="K2102" s="222" t="s">
        <v>104</v>
      </c>
      <c r="L2102" s="222">
        <v>5</v>
      </c>
      <c r="M2102" s="222" t="s">
        <v>197</v>
      </c>
      <c r="N2102" s="90" t="s">
        <v>197</v>
      </c>
      <c r="O2102" s="222"/>
      <c r="Q2102" s="208" t="str">
        <f t="shared" si="32"/>
        <v>YEAD (T)Construction Materials</v>
      </c>
      <c r="R2102" s="204" t="s">
        <v>1118</v>
      </c>
      <c r="S2102" s="204" t="s">
        <v>345</v>
      </c>
      <c r="T2102" s="205">
        <v>1.2387999999999999</v>
      </c>
      <c r="U2102" s="205">
        <v>1.3737999999999999</v>
      </c>
    </row>
    <row r="2103" spans="2:21" ht="12.75" customHeight="1" x14ac:dyDescent="0.3">
      <c r="B2103" s="222" t="s">
        <v>1118</v>
      </c>
      <c r="C2103" s="222" t="s">
        <v>1177</v>
      </c>
      <c r="D2103" s="222" t="s">
        <v>356</v>
      </c>
      <c r="E2103" s="223">
        <v>1</v>
      </c>
      <c r="F2103" s="223">
        <v>1</v>
      </c>
      <c r="G2103" s="224">
        <v>40</v>
      </c>
      <c r="H2103" s="222">
        <v>27</v>
      </c>
      <c r="I2103" s="222">
        <v>4</v>
      </c>
      <c r="J2103" s="222">
        <v>1344</v>
      </c>
      <c r="K2103" s="222" t="s">
        <v>104</v>
      </c>
      <c r="L2103" s="222">
        <v>5</v>
      </c>
      <c r="M2103" s="222" t="s">
        <v>197</v>
      </c>
      <c r="N2103" s="90" t="s">
        <v>197</v>
      </c>
      <c r="O2103" s="222"/>
      <c r="Q2103" s="208" t="str">
        <f t="shared" si="32"/>
        <v>YEAD (T)Enterprise</v>
      </c>
      <c r="R2103" s="204" t="s">
        <v>1118</v>
      </c>
      <c r="S2103" s="204" t="s">
        <v>356</v>
      </c>
      <c r="T2103" s="205">
        <v>1.3248</v>
      </c>
      <c r="U2103" s="205">
        <v>1.3492</v>
      </c>
    </row>
    <row r="2104" spans="2:21" ht="12.75" customHeight="1" x14ac:dyDescent="0.3">
      <c r="B2104" s="222" t="s">
        <v>1118</v>
      </c>
      <c r="C2104" s="222" t="s">
        <v>1177</v>
      </c>
      <c r="D2104" s="222" t="s">
        <v>353</v>
      </c>
      <c r="E2104" s="223">
        <v>1</v>
      </c>
      <c r="F2104" s="223">
        <v>0</v>
      </c>
      <c r="G2104" s="224">
        <v>40</v>
      </c>
      <c r="H2104" s="222">
        <v>25</v>
      </c>
      <c r="I2104" s="222">
        <v>4</v>
      </c>
      <c r="J2104" s="222">
        <v>1344</v>
      </c>
      <c r="K2104" s="222" t="s">
        <v>104</v>
      </c>
      <c r="L2104" s="222">
        <v>5</v>
      </c>
      <c r="M2104" s="222" t="s">
        <v>197</v>
      </c>
      <c r="N2104" s="90" t="s">
        <v>197</v>
      </c>
      <c r="O2104" s="222"/>
      <c r="Q2104" s="208" t="str">
        <f t="shared" si="32"/>
        <v>YEAD (T)Steel</v>
      </c>
      <c r="R2104" s="204" t="s">
        <v>1118</v>
      </c>
      <c r="S2104" s="204" t="s">
        <v>353</v>
      </c>
      <c r="T2104" s="205">
        <v>1.2231000000000001</v>
      </c>
      <c r="U2104" s="205">
        <v>1.3249</v>
      </c>
    </row>
    <row r="2105" spans="2:21" ht="12.75" customHeight="1" x14ac:dyDescent="0.3">
      <c r="B2105" s="222" t="s">
        <v>1120</v>
      </c>
      <c r="C2105" s="222" t="s">
        <v>26</v>
      </c>
      <c r="D2105" s="222" t="s">
        <v>345</v>
      </c>
      <c r="E2105" s="223">
        <v>1</v>
      </c>
      <c r="F2105" s="223">
        <v>1</v>
      </c>
      <c r="G2105" s="224">
        <v>54.390633608815428</v>
      </c>
      <c r="H2105" s="222">
        <v>29</v>
      </c>
      <c r="I2105" s="222">
        <v>4</v>
      </c>
      <c r="J2105" s="222">
        <v>1764</v>
      </c>
      <c r="K2105" s="222" t="s">
        <v>103</v>
      </c>
      <c r="L2105" s="222">
        <v>5</v>
      </c>
      <c r="M2105" s="222" t="s">
        <v>197</v>
      </c>
      <c r="N2105" s="90" t="s">
        <v>197</v>
      </c>
      <c r="O2105" s="222"/>
      <c r="Q2105" s="208" t="str">
        <f t="shared" si="32"/>
        <v>YGAA (L)Construction Materials</v>
      </c>
      <c r="R2105" s="204" t="s">
        <v>1120</v>
      </c>
      <c r="S2105" s="204" t="s">
        <v>345</v>
      </c>
      <c r="T2105" s="205">
        <v>1.5758000000000001</v>
      </c>
      <c r="U2105" s="205">
        <v>1.9649000000000001</v>
      </c>
    </row>
    <row r="2106" spans="2:21" ht="12.75" customHeight="1" x14ac:dyDescent="0.3">
      <c r="B2106" s="222" t="s">
        <v>1120</v>
      </c>
      <c r="C2106" s="222" t="s">
        <v>26</v>
      </c>
      <c r="D2106" s="222" t="s">
        <v>356</v>
      </c>
      <c r="E2106" s="223">
        <v>1</v>
      </c>
      <c r="F2106" s="223">
        <v>1</v>
      </c>
      <c r="G2106" s="224">
        <v>62</v>
      </c>
      <c r="H2106" s="222">
        <v>27</v>
      </c>
      <c r="I2106" s="222">
        <v>4</v>
      </c>
      <c r="J2106" s="222">
        <v>1764</v>
      </c>
      <c r="K2106" s="222" t="s">
        <v>103</v>
      </c>
      <c r="L2106" s="222">
        <v>5</v>
      </c>
      <c r="M2106" s="222" t="s">
        <v>197</v>
      </c>
      <c r="N2106" s="90" t="s">
        <v>197</v>
      </c>
      <c r="O2106" s="222"/>
      <c r="Q2106" s="208" t="str">
        <f t="shared" si="32"/>
        <v>YGAA (L)Enterprise</v>
      </c>
      <c r="R2106" s="204" t="s">
        <v>1120</v>
      </c>
      <c r="S2106" s="204" t="s">
        <v>356</v>
      </c>
      <c r="T2106" s="205">
        <v>1.7428999999999999</v>
      </c>
      <c r="U2106" s="205">
        <v>2.2189000000000001</v>
      </c>
    </row>
    <row r="2107" spans="2:21" ht="12.75" customHeight="1" x14ac:dyDescent="0.3">
      <c r="B2107" s="222" t="s">
        <v>1120</v>
      </c>
      <c r="C2107" s="222" t="s">
        <v>26</v>
      </c>
      <c r="D2107" s="222" t="s">
        <v>343</v>
      </c>
      <c r="E2107" s="223">
        <v>96</v>
      </c>
      <c r="F2107" s="223">
        <v>5.1219999999999999</v>
      </c>
      <c r="G2107" s="224">
        <v>52.154375614552613</v>
      </c>
      <c r="H2107" s="222">
        <v>25</v>
      </c>
      <c r="I2107" s="222">
        <v>4</v>
      </c>
      <c r="J2107" s="222">
        <v>1764</v>
      </c>
      <c r="K2107" s="222" t="s">
        <v>103</v>
      </c>
      <c r="L2107" s="222">
        <v>5</v>
      </c>
      <c r="M2107" s="222" t="s">
        <v>197</v>
      </c>
      <c r="N2107" s="90" t="s">
        <v>197</v>
      </c>
      <c r="O2107" s="222"/>
      <c r="Q2107" s="208" t="str">
        <f t="shared" si="32"/>
        <v>YGAA (L)Other</v>
      </c>
      <c r="R2107" s="204" t="s">
        <v>1120</v>
      </c>
      <c r="S2107" s="204" t="s">
        <v>343</v>
      </c>
      <c r="T2107" s="205">
        <v>1.5362</v>
      </c>
      <c r="U2107" s="205">
        <v>1.8226</v>
      </c>
    </row>
    <row r="2108" spans="2:21" ht="12.75" customHeight="1" x14ac:dyDescent="0.3">
      <c r="B2108" s="222" t="s">
        <v>1119</v>
      </c>
      <c r="C2108" s="222" t="s">
        <v>1177</v>
      </c>
      <c r="D2108" s="222" t="s">
        <v>345</v>
      </c>
      <c r="E2108" s="223">
        <v>216</v>
      </c>
      <c r="F2108" s="223">
        <v>4.5360000000000005</v>
      </c>
      <c r="G2108" s="224">
        <v>21.136308805790112</v>
      </c>
      <c r="H2108" s="222">
        <v>29</v>
      </c>
      <c r="I2108" s="222">
        <v>4</v>
      </c>
      <c r="J2108" s="222">
        <v>1764</v>
      </c>
      <c r="K2108" s="222" t="s">
        <v>104</v>
      </c>
      <c r="L2108" s="222">
        <v>5</v>
      </c>
      <c r="M2108" s="222" t="s">
        <v>197</v>
      </c>
      <c r="N2108" s="90" t="s">
        <v>197</v>
      </c>
      <c r="O2108" s="222"/>
      <c r="Q2108" s="208" t="str">
        <f t="shared" si="32"/>
        <v>YGAA (T)Construction Materials</v>
      </c>
      <c r="R2108" s="204" t="s">
        <v>1119</v>
      </c>
      <c r="S2108" s="204" t="s">
        <v>345</v>
      </c>
      <c r="T2108" s="205">
        <v>1.1247</v>
      </c>
      <c r="U2108" s="205">
        <v>1.2795000000000001</v>
      </c>
    </row>
    <row r="2109" spans="2:21" ht="12.75" customHeight="1" x14ac:dyDescent="0.3">
      <c r="B2109" s="222" t="s">
        <v>1119</v>
      </c>
      <c r="C2109" s="222" t="s">
        <v>1177</v>
      </c>
      <c r="D2109" s="222" t="s">
        <v>356</v>
      </c>
      <c r="E2109" s="223">
        <v>1</v>
      </c>
      <c r="F2109" s="223">
        <v>1</v>
      </c>
      <c r="G2109" s="224">
        <v>21</v>
      </c>
      <c r="H2109" s="222">
        <v>27</v>
      </c>
      <c r="I2109" s="222">
        <v>4</v>
      </c>
      <c r="J2109" s="222">
        <v>1764</v>
      </c>
      <c r="K2109" s="222" t="s">
        <v>104</v>
      </c>
      <c r="L2109" s="222">
        <v>5</v>
      </c>
      <c r="M2109" s="222" t="s">
        <v>197</v>
      </c>
      <c r="N2109" s="90" t="s">
        <v>197</v>
      </c>
      <c r="O2109" s="222"/>
      <c r="Q2109" s="208" t="str">
        <f t="shared" si="32"/>
        <v>YGAA (T)Enterprise</v>
      </c>
      <c r="R2109" s="204" t="s">
        <v>1119</v>
      </c>
      <c r="S2109" s="204" t="s">
        <v>356</v>
      </c>
      <c r="T2109" s="205">
        <v>1.1717</v>
      </c>
      <c r="U2109" s="205">
        <v>1.2241</v>
      </c>
    </row>
    <row r="2110" spans="2:21" ht="12.75" customHeight="1" x14ac:dyDescent="0.3">
      <c r="B2110" s="222" t="s">
        <v>1119</v>
      </c>
      <c r="C2110" s="222" t="s">
        <v>1177</v>
      </c>
      <c r="D2110" s="222" t="s">
        <v>343</v>
      </c>
      <c r="E2110" s="223">
        <v>344</v>
      </c>
      <c r="F2110" s="223">
        <v>7.2240000000000002</v>
      </c>
      <c r="G2110" s="224">
        <v>21</v>
      </c>
      <c r="H2110" s="222">
        <v>25</v>
      </c>
      <c r="I2110" s="222">
        <v>4</v>
      </c>
      <c r="J2110" s="222">
        <v>1764</v>
      </c>
      <c r="K2110" s="222" t="s">
        <v>104</v>
      </c>
      <c r="L2110" s="222">
        <v>5</v>
      </c>
      <c r="M2110" s="222" t="s">
        <v>197</v>
      </c>
      <c r="N2110" s="90" t="s">
        <v>197</v>
      </c>
      <c r="O2110" s="222"/>
      <c r="Q2110" s="208" t="str">
        <f t="shared" si="32"/>
        <v>YGAA (T)Other</v>
      </c>
      <c r="R2110" s="204" t="s">
        <v>1119</v>
      </c>
      <c r="S2110" s="204" t="s">
        <v>343</v>
      </c>
      <c r="T2110" s="205">
        <v>1.0840000000000001</v>
      </c>
      <c r="U2110" s="205">
        <v>1.1676</v>
      </c>
    </row>
    <row r="2111" spans="2:21" ht="12.75" customHeight="1" x14ac:dyDescent="0.3">
      <c r="B2111" s="222" t="s">
        <v>1122</v>
      </c>
      <c r="C2111" s="222" t="s">
        <v>26</v>
      </c>
      <c r="D2111" s="222" t="s">
        <v>345</v>
      </c>
      <c r="E2111" s="223">
        <v>1</v>
      </c>
      <c r="F2111" s="223">
        <v>0</v>
      </c>
      <c r="G2111" s="224">
        <v>55.752881320735128</v>
      </c>
      <c r="H2111" s="222">
        <v>29</v>
      </c>
      <c r="I2111" s="222">
        <v>4</v>
      </c>
      <c r="J2111" s="222">
        <v>1764</v>
      </c>
      <c r="K2111" s="222" t="s">
        <v>103</v>
      </c>
      <c r="L2111" s="222">
        <v>5</v>
      </c>
      <c r="M2111" s="222" t="s">
        <v>197</v>
      </c>
      <c r="N2111" s="90" t="s">
        <v>197</v>
      </c>
      <c r="O2111" s="222"/>
      <c r="Q2111" s="208" t="str">
        <f t="shared" si="32"/>
        <v>YGBA (L)Construction Materials</v>
      </c>
      <c r="R2111" s="204" t="s">
        <v>1122</v>
      </c>
      <c r="S2111" s="204" t="s">
        <v>345</v>
      </c>
      <c r="T2111" s="205">
        <v>1.5841000000000001</v>
      </c>
      <c r="U2111" s="205">
        <v>2.0118999999999998</v>
      </c>
    </row>
    <row r="2112" spans="2:21" ht="12.75" customHeight="1" x14ac:dyDescent="0.3">
      <c r="B2112" s="222" t="s">
        <v>1122</v>
      </c>
      <c r="C2112" s="222" t="s">
        <v>26</v>
      </c>
      <c r="D2112" s="222" t="s">
        <v>356</v>
      </c>
      <c r="E2112" s="223">
        <v>96</v>
      </c>
      <c r="F2112" s="223">
        <v>2.496</v>
      </c>
      <c r="G2112" s="224">
        <v>56.4</v>
      </c>
      <c r="H2112" s="222">
        <v>27</v>
      </c>
      <c r="I2112" s="222">
        <v>4</v>
      </c>
      <c r="J2112" s="222">
        <v>1764</v>
      </c>
      <c r="K2112" s="222" t="s">
        <v>103</v>
      </c>
      <c r="L2112" s="222">
        <v>5</v>
      </c>
      <c r="M2112" s="222" t="s">
        <v>197</v>
      </c>
      <c r="N2112" s="90" t="s">
        <v>197</v>
      </c>
      <c r="O2112" s="222"/>
      <c r="Q2112" s="208" t="str">
        <f t="shared" si="32"/>
        <v>YGBA (L)Enterprise</v>
      </c>
      <c r="R2112" s="204" t="s">
        <v>1122</v>
      </c>
      <c r="S2112" s="204" t="s">
        <v>356</v>
      </c>
      <c r="T2112" s="205">
        <v>1.6700999999999999</v>
      </c>
      <c r="U2112" s="205">
        <v>1.9978</v>
      </c>
    </row>
    <row r="2113" spans="2:21" ht="12.75" customHeight="1" x14ac:dyDescent="0.3">
      <c r="B2113" s="222" t="s">
        <v>1122</v>
      </c>
      <c r="C2113" s="222" t="s">
        <v>26</v>
      </c>
      <c r="D2113" s="222" t="s">
        <v>343</v>
      </c>
      <c r="E2113" s="223">
        <v>3503</v>
      </c>
      <c r="F2113" s="223">
        <v>190.857</v>
      </c>
      <c r="G2113" s="224">
        <v>54.495053133015759</v>
      </c>
      <c r="H2113" s="222">
        <v>25</v>
      </c>
      <c r="I2113" s="222">
        <v>4</v>
      </c>
      <c r="J2113" s="222">
        <v>1764</v>
      </c>
      <c r="K2113" s="222" t="s">
        <v>103</v>
      </c>
      <c r="L2113" s="222">
        <v>5</v>
      </c>
      <c r="M2113" s="222" t="s">
        <v>197</v>
      </c>
      <c r="N2113" s="90" t="s">
        <v>197</v>
      </c>
      <c r="O2113" s="222"/>
      <c r="Q2113" s="208" t="str">
        <f t="shared" si="32"/>
        <v>YGBA (L)Other</v>
      </c>
      <c r="R2113" s="204" t="s">
        <v>1122</v>
      </c>
      <c r="S2113" s="204" t="s">
        <v>343</v>
      </c>
      <c r="T2113" s="205">
        <v>1.5597000000000001</v>
      </c>
      <c r="U2113" s="205">
        <v>1.8963000000000001</v>
      </c>
    </row>
    <row r="2114" spans="2:21" ht="12.75" customHeight="1" x14ac:dyDescent="0.3">
      <c r="B2114" s="222" t="s">
        <v>1121</v>
      </c>
      <c r="C2114" s="222" t="s">
        <v>1177</v>
      </c>
      <c r="D2114" s="222" t="s">
        <v>345</v>
      </c>
      <c r="E2114" s="223">
        <v>455</v>
      </c>
      <c r="F2114" s="223">
        <v>9.5549999999999997</v>
      </c>
      <c r="G2114" s="224">
        <v>21.153557718060888</v>
      </c>
      <c r="H2114" s="222">
        <v>29</v>
      </c>
      <c r="I2114" s="222">
        <v>4</v>
      </c>
      <c r="J2114" s="222">
        <v>1764</v>
      </c>
      <c r="K2114" s="222" t="s">
        <v>104</v>
      </c>
      <c r="L2114" s="222">
        <v>5</v>
      </c>
      <c r="M2114" s="222" t="s">
        <v>197</v>
      </c>
      <c r="N2114" s="90" t="s">
        <v>197</v>
      </c>
      <c r="O2114" s="222"/>
      <c r="Q2114" s="208" t="str">
        <f t="shared" si="32"/>
        <v>YGBA (T)Construction Materials</v>
      </c>
      <c r="R2114" s="204" t="s">
        <v>1121</v>
      </c>
      <c r="S2114" s="204" t="s">
        <v>345</v>
      </c>
      <c r="T2114" s="205">
        <v>1.1104000000000001</v>
      </c>
      <c r="U2114" s="205">
        <v>1.2793000000000001</v>
      </c>
    </row>
    <row r="2115" spans="2:21" ht="12.75" customHeight="1" x14ac:dyDescent="0.3">
      <c r="B2115" s="222" t="s">
        <v>1121</v>
      </c>
      <c r="C2115" s="222" t="s">
        <v>1177</v>
      </c>
      <c r="D2115" s="222" t="s">
        <v>356</v>
      </c>
      <c r="E2115" s="223">
        <v>1</v>
      </c>
      <c r="F2115" s="223">
        <v>1</v>
      </c>
      <c r="G2115" s="224">
        <v>21.10764484058965</v>
      </c>
      <c r="H2115" s="222">
        <v>27</v>
      </c>
      <c r="I2115" s="222">
        <v>4</v>
      </c>
      <c r="J2115" s="222">
        <v>1764</v>
      </c>
      <c r="K2115" s="222" t="s">
        <v>104</v>
      </c>
      <c r="L2115" s="222">
        <v>5</v>
      </c>
      <c r="M2115" s="222" t="s">
        <v>197</v>
      </c>
      <c r="N2115" s="90" t="s">
        <v>197</v>
      </c>
      <c r="O2115" s="222"/>
      <c r="Q2115" s="208" t="str">
        <f t="shared" si="32"/>
        <v>YGBA (T)Enterprise</v>
      </c>
      <c r="R2115" s="204" t="s">
        <v>1121</v>
      </c>
      <c r="S2115" s="204" t="s">
        <v>356</v>
      </c>
      <c r="T2115" s="205">
        <v>1.1564000000000001</v>
      </c>
      <c r="U2115" s="205">
        <v>1.2234</v>
      </c>
    </row>
    <row r="2116" spans="2:21" ht="12.75" customHeight="1" x14ac:dyDescent="0.3">
      <c r="B2116" s="222" t="s">
        <v>1121</v>
      </c>
      <c r="C2116" s="222" t="s">
        <v>1177</v>
      </c>
      <c r="D2116" s="222" t="s">
        <v>343</v>
      </c>
      <c r="E2116" s="223">
        <v>4462</v>
      </c>
      <c r="F2116" s="223">
        <v>93.722999999999999</v>
      </c>
      <c r="G2116" s="224">
        <v>21.096508349598789</v>
      </c>
      <c r="H2116" s="222">
        <v>25</v>
      </c>
      <c r="I2116" s="222">
        <v>4</v>
      </c>
      <c r="J2116" s="222">
        <v>1764</v>
      </c>
      <c r="K2116" s="222" t="s">
        <v>104</v>
      </c>
      <c r="L2116" s="222">
        <v>5</v>
      </c>
      <c r="M2116" s="222" t="s">
        <v>197</v>
      </c>
      <c r="N2116" s="90" t="s">
        <v>197</v>
      </c>
      <c r="O2116" s="222"/>
      <c r="Q2116" s="208" t="str">
        <f t="shared" si="32"/>
        <v>YGBA (T)Other</v>
      </c>
      <c r="R2116" s="204" t="s">
        <v>1121</v>
      </c>
      <c r="S2116" s="204" t="s">
        <v>343</v>
      </c>
      <c r="T2116" s="205">
        <v>1.0716000000000001</v>
      </c>
      <c r="U2116" s="205">
        <v>1.1672</v>
      </c>
    </row>
    <row r="2117" spans="2:21" ht="12.75" customHeight="1" x14ac:dyDescent="0.3">
      <c r="B2117" s="222" t="s">
        <v>1124</v>
      </c>
      <c r="C2117" s="222" t="s">
        <v>26</v>
      </c>
      <c r="D2117" s="222" t="s">
        <v>345</v>
      </c>
      <c r="E2117" s="223">
        <v>1</v>
      </c>
      <c r="F2117" s="223">
        <v>1</v>
      </c>
      <c r="G2117" s="224">
        <v>56.523809523809518</v>
      </c>
      <c r="H2117" s="222">
        <v>29</v>
      </c>
      <c r="I2117" s="222">
        <v>4</v>
      </c>
      <c r="J2117" s="222">
        <v>1764</v>
      </c>
      <c r="K2117" s="222" t="s">
        <v>103</v>
      </c>
      <c r="L2117" s="222">
        <v>5</v>
      </c>
      <c r="M2117" s="222" t="s">
        <v>197</v>
      </c>
      <c r="N2117" s="90" t="s">
        <v>197</v>
      </c>
      <c r="O2117" s="222"/>
      <c r="Q2117" s="208" t="str">
        <f t="shared" ref="Q2117:Q2180" si="33">R2117&amp;S2117</f>
        <v>YGBD (L)Construction Materials</v>
      </c>
      <c r="R2117" s="204" t="s">
        <v>1124</v>
      </c>
      <c r="S2117" s="204" t="s">
        <v>345</v>
      </c>
      <c r="T2117" s="205">
        <v>1.5985</v>
      </c>
      <c r="U2117" s="205">
        <v>2.0396000000000001</v>
      </c>
    </row>
    <row r="2118" spans="2:21" ht="12.75" customHeight="1" x14ac:dyDescent="0.3">
      <c r="B2118" s="222" t="s">
        <v>1123</v>
      </c>
      <c r="C2118" s="222" t="s">
        <v>1177</v>
      </c>
      <c r="D2118" s="222" t="s">
        <v>345</v>
      </c>
      <c r="E2118" s="223">
        <v>108</v>
      </c>
      <c r="F2118" s="223">
        <v>2.2680000000000002</v>
      </c>
      <c r="G2118" s="224">
        <v>21.18523002421308</v>
      </c>
      <c r="H2118" s="222">
        <v>29</v>
      </c>
      <c r="I2118" s="222">
        <v>4</v>
      </c>
      <c r="J2118" s="222">
        <v>1764</v>
      </c>
      <c r="K2118" s="222" t="s">
        <v>104</v>
      </c>
      <c r="L2118" s="222">
        <v>5</v>
      </c>
      <c r="M2118" s="222" t="s">
        <v>197</v>
      </c>
      <c r="N2118" s="90" t="s">
        <v>197</v>
      </c>
      <c r="O2118" s="222"/>
      <c r="Q2118" s="208" t="str">
        <f t="shared" si="33"/>
        <v>YGBD (T)Construction Materials</v>
      </c>
      <c r="R2118" s="204" t="s">
        <v>1123</v>
      </c>
      <c r="S2118" s="204" t="s">
        <v>345</v>
      </c>
      <c r="T2118" s="205">
        <v>1.115</v>
      </c>
      <c r="U2118" s="205">
        <v>1.2790999999999999</v>
      </c>
    </row>
    <row r="2119" spans="2:21" ht="12.75" customHeight="1" x14ac:dyDescent="0.3">
      <c r="B2119" s="222" t="s">
        <v>1123</v>
      </c>
      <c r="C2119" s="222" t="s">
        <v>1177</v>
      </c>
      <c r="D2119" s="222" t="s">
        <v>356</v>
      </c>
      <c r="E2119" s="223">
        <v>1</v>
      </c>
      <c r="F2119" s="223">
        <v>1</v>
      </c>
      <c r="G2119" s="224">
        <v>21</v>
      </c>
      <c r="H2119" s="222">
        <v>27</v>
      </c>
      <c r="I2119" s="222">
        <v>4</v>
      </c>
      <c r="J2119" s="222">
        <v>1764</v>
      </c>
      <c r="K2119" s="222" t="s">
        <v>104</v>
      </c>
      <c r="L2119" s="222">
        <v>5</v>
      </c>
      <c r="M2119" s="222" t="s">
        <v>197</v>
      </c>
      <c r="N2119" s="90" t="s">
        <v>197</v>
      </c>
      <c r="O2119" s="222"/>
      <c r="Q2119" s="208" t="str">
        <f t="shared" si="33"/>
        <v>YGBD (T)Enterprise</v>
      </c>
      <c r="R2119" s="204" t="s">
        <v>1123</v>
      </c>
      <c r="S2119" s="204" t="s">
        <v>356</v>
      </c>
      <c r="T2119" s="205">
        <v>1.1639999999999999</v>
      </c>
      <c r="U2119" s="205">
        <v>1.2241</v>
      </c>
    </row>
    <row r="2120" spans="2:21" ht="12.75" customHeight="1" x14ac:dyDescent="0.3">
      <c r="B2120" s="222" t="s">
        <v>1123</v>
      </c>
      <c r="C2120" s="222" t="s">
        <v>1177</v>
      </c>
      <c r="D2120" s="222" t="s">
        <v>343</v>
      </c>
      <c r="E2120" s="223">
        <v>104</v>
      </c>
      <c r="F2120" s="223">
        <v>2.1840000000000002</v>
      </c>
      <c r="G2120" s="224">
        <v>21</v>
      </c>
      <c r="H2120" s="222">
        <v>25</v>
      </c>
      <c r="I2120" s="222">
        <v>4</v>
      </c>
      <c r="J2120" s="222">
        <v>1764</v>
      </c>
      <c r="K2120" s="222" t="s">
        <v>104</v>
      </c>
      <c r="L2120" s="222">
        <v>5</v>
      </c>
      <c r="M2120" s="222" t="s">
        <v>197</v>
      </c>
      <c r="N2120" s="90" t="s">
        <v>197</v>
      </c>
      <c r="O2120" s="222"/>
      <c r="Q2120" s="208" t="str">
        <f t="shared" si="33"/>
        <v>YGBD (T)Other</v>
      </c>
      <c r="R2120" s="204" t="s">
        <v>1123</v>
      </c>
      <c r="S2120" s="204" t="s">
        <v>343</v>
      </c>
      <c r="T2120" s="205">
        <v>1.0770999999999999</v>
      </c>
      <c r="U2120" s="205">
        <v>1.1676</v>
      </c>
    </row>
    <row r="2121" spans="2:21" ht="12.75" customHeight="1" x14ac:dyDescent="0.3">
      <c r="B2121" s="222" t="s">
        <v>1126</v>
      </c>
      <c r="C2121" s="222" t="s">
        <v>26</v>
      </c>
      <c r="D2121" s="222" t="s">
        <v>345</v>
      </c>
      <c r="E2121" s="223">
        <v>1</v>
      </c>
      <c r="F2121" s="223">
        <v>0</v>
      </c>
      <c r="G2121" s="224">
        <v>57.506027323868196</v>
      </c>
      <c r="H2121" s="222">
        <v>29</v>
      </c>
      <c r="I2121" s="222">
        <v>4</v>
      </c>
      <c r="J2121" s="222">
        <v>1764</v>
      </c>
      <c r="K2121" s="222" t="s">
        <v>404</v>
      </c>
      <c r="L2121" s="222">
        <v>3</v>
      </c>
      <c r="M2121" s="222" t="s">
        <v>197</v>
      </c>
      <c r="N2121" s="90" t="s">
        <v>197</v>
      </c>
      <c r="O2121" s="222"/>
      <c r="Q2121" s="208" t="str">
        <f t="shared" si="33"/>
        <v>YGBE (L)Construction Materials</v>
      </c>
      <c r="R2121" s="204" t="s">
        <v>1126</v>
      </c>
      <c r="S2121" s="204" t="s">
        <v>345</v>
      </c>
      <c r="T2121" s="205">
        <v>2.5823999999999998</v>
      </c>
      <c r="U2121" s="205">
        <v>3.5737999999999999</v>
      </c>
    </row>
    <row r="2122" spans="2:21" ht="12.75" customHeight="1" x14ac:dyDescent="0.3">
      <c r="B2122" s="222" t="s">
        <v>1126</v>
      </c>
      <c r="C2122" s="222" t="s">
        <v>26</v>
      </c>
      <c r="D2122" s="222" t="s">
        <v>356</v>
      </c>
      <c r="E2122" s="223">
        <v>1</v>
      </c>
      <c r="F2122" s="223">
        <v>1</v>
      </c>
      <c r="G2122" s="224">
        <v>63</v>
      </c>
      <c r="H2122" s="222">
        <v>27</v>
      </c>
      <c r="I2122" s="222">
        <v>4</v>
      </c>
      <c r="J2122" s="222">
        <v>1764</v>
      </c>
      <c r="K2122" s="222" t="s">
        <v>404</v>
      </c>
      <c r="L2122" s="222">
        <v>3</v>
      </c>
      <c r="M2122" s="222" t="s">
        <v>197</v>
      </c>
      <c r="N2122" s="90" t="s">
        <v>197</v>
      </c>
      <c r="O2122" s="222"/>
      <c r="Q2122" s="208" t="str">
        <f t="shared" si="33"/>
        <v>YGBE (L)Enterprise</v>
      </c>
      <c r="R2122" s="204" t="s">
        <v>1126</v>
      </c>
      <c r="S2122" s="204" t="s">
        <v>356</v>
      </c>
      <c r="T2122" s="205">
        <v>2.7509000000000001</v>
      </c>
      <c r="U2122" s="205">
        <v>3.6577000000000002</v>
      </c>
    </row>
    <row r="2123" spans="2:21" ht="12.75" customHeight="1" x14ac:dyDescent="0.3">
      <c r="B2123" s="222" t="s">
        <v>1126</v>
      </c>
      <c r="C2123" s="222" t="s">
        <v>26</v>
      </c>
      <c r="D2123" s="222" t="s">
        <v>343</v>
      </c>
      <c r="E2123" s="223">
        <v>226</v>
      </c>
      <c r="F2123" s="223">
        <v>12.204000000000001</v>
      </c>
      <c r="G2123" s="224">
        <v>41.697547683923709</v>
      </c>
      <c r="H2123" s="222">
        <v>25</v>
      </c>
      <c r="I2123" s="222">
        <v>4</v>
      </c>
      <c r="J2123" s="222">
        <v>1764</v>
      </c>
      <c r="K2123" s="222" t="s">
        <v>404</v>
      </c>
      <c r="L2123" s="222">
        <v>3</v>
      </c>
      <c r="M2123" s="222" t="s">
        <v>197</v>
      </c>
      <c r="N2123" s="90" t="s">
        <v>197</v>
      </c>
      <c r="O2123" s="222"/>
      <c r="Q2123" s="208" t="str">
        <f t="shared" si="33"/>
        <v>YGBE (L)Other</v>
      </c>
      <c r="R2123" s="204" t="s">
        <v>1126</v>
      </c>
      <c r="S2123" s="204" t="s">
        <v>343</v>
      </c>
      <c r="T2123" s="205">
        <v>2.5968</v>
      </c>
      <c r="U2123" s="205">
        <v>3.5438000000000001</v>
      </c>
    </row>
    <row r="2124" spans="2:21" ht="12.75" customHeight="1" x14ac:dyDescent="0.3">
      <c r="B2124" s="222" t="s">
        <v>1125</v>
      </c>
      <c r="C2124" s="222" t="s">
        <v>1177</v>
      </c>
      <c r="D2124" s="222" t="s">
        <v>345</v>
      </c>
      <c r="E2124" s="223">
        <v>16</v>
      </c>
      <c r="F2124" s="223">
        <v>0.34800000000000003</v>
      </c>
      <c r="G2124" s="224">
        <v>21.268113522537565</v>
      </c>
      <c r="H2124" s="222">
        <v>29</v>
      </c>
      <c r="I2124" s="222">
        <v>4</v>
      </c>
      <c r="J2124" s="222">
        <v>1764</v>
      </c>
      <c r="K2124" s="222" t="s">
        <v>403</v>
      </c>
      <c r="L2124" s="222">
        <v>3</v>
      </c>
      <c r="M2124" s="222" t="s">
        <v>197</v>
      </c>
      <c r="N2124" s="90" t="s">
        <v>197</v>
      </c>
      <c r="O2124" s="222"/>
      <c r="Q2124" s="208" t="str">
        <f t="shared" si="33"/>
        <v>YGBE (T)Construction Materials</v>
      </c>
      <c r="R2124" s="204" t="s">
        <v>1125</v>
      </c>
      <c r="S2124" s="204" t="s">
        <v>345</v>
      </c>
      <c r="T2124" s="205">
        <v>1.4247000000000001</v>
      </c>
      <c r="U2124" s="205">
        <v>1.6961999999999999</v>
      </c>
    </row>
    <row r="2125" spans="2:21" ht="12.75" customHeight="1" x14ac:dyDescent="0.3">
      <c r="B2125" s="222" t="s">
        <v>1125</v>
      </c>
      <c r="C2125" s="222" t="s">
        <v>1177</v>
      </c>
      <c r="D2125" s="222" t="s">
        <v>356</v>
      </c>
      <c r="E2125" s="223">
        <v>1</v>
      </c>
      <c r="F2125" s="223">
        <v>1</v>
      </c>
      <c r="G2125" s="224">
        <v>21.0419921875</v>
      </c>
      <c r="H2125" s="222">
        <v>27</v>
      </c>
      <c r="I2125" s="222">
        <v>4</v>
      </c>
      <c r="J2125" s="222">
        <v>1764</v>
      </c>
      <c r="K2125" s="222" t="s">
        <v>403</v>
      </c>
      <c r="L2125" s="222">
        <v>3</v>
      </c>
      <c r="M2125" s="222" t="s">
        <v>197</v>
      </c>
      <c r="N2125" s="90" t="s">
        <v>197</v>
      </c>
      <c r="O2125" s="222"/>
      <c r="Q2125" s="208" t="str">
        <f t="shared" si="33"/>
        <v>YGBE (T)Enterprise</v>
      </c>
      <c r="R2125" s="204" t="s">
        <v>1125</v>
      </c>
      <c r="S2125" s="204" t="s">
        <v>356</v>
      </c>
      <c r="T2125" s="205">
        <v>1.4810000000000001</v>
      </c>
      <c r="U2125" s="205">
        <v>1.6404000000000001</v>
      </c>
    </row>
    <row r="2126" spans="2:21" ht="12.75" customHeight="1" x14ac:dyDescent="0.3">
      <c r="B2126" s="222" t="s">
        <v>1125</v>
      </c>
      <c r="C2126" s="222" t="s">
        <v>1177</v>
      </c>
      <c r="D2126" s="222" t="s">
        <v>343</v>
      </c>
      <c r="E2126" s="223">
        <v>458</v>
      </c>
      <c r="F2126" s="223">
        <v>9.702</v>
      </c>
      <c r="G2126" s="224">
        <v>21.310642377756473</v>
      </c>
      <c r="H2126" s="222">
        <v>25</v>
      </c>
      <c r="I2126" s="222">
        <v>4</v>
      </c>
      <c r="J2126" s="222">
        <v>1764</v>
      </c>
      <c r="K2126" s="222" t="s">
        <v>403</v>
      </c>
      <c r="L2126" s="222">
        <v>3</v>
      </c>
      <c r="M2126" s="222" t="s">
        <v>197</v>
      </c>
      <c r="N2126" s="90" t="s">
        <v>197</v>
      </c>
      <c r="O2126" s="222"/>
      <c r="Q2126" s="208" t="str">
        <f t="shared" si="33"/>
        <v>YGBE (T)Other</v>
      </c>
      <c r="R2126" s="204" t="s">
        <v>1125</v>
      </c>
      <c r="S2126" s="204" t="s">
        <v>343</v>
      </c>
      <c r="T2126" s="205">
        <v>1.385</v>
      </c>
      <c r="U2126" s="205">
        <v>1.5743</v>
      </c>
    </row>
    <row r="2127" spans="2:21" ht="12.75" customHeight="1" x14ac:dyDescent="0.3">
      <c r="B2127" s="222" t="s">
        <v>1128</v>
      </c>
      <c r="C2127" s="222" t="s">
        <v>26</v>
      </c>
      <c r="D2127" s="222" t="s">
        <v>345</v>
      </c>
      <c r="E2127" s="223">
        <v>1</v>
      </c>
      <c r="F2127" s="223">
        <v>0</v>
      </c>
      <c r="G2127" s="224">
        <v>59.37714712471994</v>
      </c>
      <c r="H2127" s="222">
        <v>29</v>
      </c>
      <c r="I2127" s="222">
        <v>4</v>
      </c>
      <c r="J2127" s="222">
        <v>1764</v>
      </c>
      <c r="K2127" s="222" t="s">
        <v>103</v>
      </c>
      <c r="L2127" s="222">
        <v>5</v>
      </c>
      <c r="M2127" s="222" t="s">
        <v>197</v>
      </c>
      <c r="N2127" s="90" t="s">
        <v>197</v>
      </c>
      <c r="O2127" s="222"/>
      <c r="Q2127" s="208" t="str">
        <f t="shared" si="33"/>
        <v>YGHB (L)Construction Materials</v>
      </c>
      <c r="R2127" s="204" t="s">
        <v>1128</v>
      </c>
      <c r="S2127" s="204" t="s">
        <v>345</v>
      </c>
      <c r="T2127" s="205">
        <v>1.6388</v>
      </c>
      <c r="U2127" s="205">
        <v>2.149</v>
      </c>
    </row>
    <row r="2128" spans="2:21" ht="12.75" customHeight="1" x14ac:dyDescent="0.3">
      <c r="B2128" s="222" t="s">
        <v>1128</v>
      </c>
      <c r="C2128" s="222" t="s">
        <v>26</v>
      </c>
      <c r="D2128" s="222" t="s">
        <v>343</v>
      </c>
      <c r="E2128" s="223">
        <v>339</v>
      </c>
      <c r="F2128" s="223">
        <v>16.045999999999999</v>
      </c>
      <c r="G2128" s="224">
        <v>52.5</v>
      </c>
      <c r="H2128" s="222">
        <v>25</v>
      </c>
      <c r="I2128" s="222">
        <v>4</v>
      </c>
      <c r="J2128" s="222">
        <v>1764</v>
      </c>
      <c r="K2128" s="222" t="s">
        <v>103</v>
      </c>
      <c r="L2128" s="222">
        <v>5</v>
      </c>
      <c r="M2128" s="222" t="s">
        <v>197</v>
      </c>
      <c r="N2128" s="90" t="s">
        <v>197</v>
      </c>
      <c r="O2128" s="222"/>
      <c r="Q2128" s="208" t="str">
        <f t="shared" si="33"/>
        <v>YGHB (L)Other</v>
      </c>
      <c r="R2128" s="204" t="s">
        <v>1128</v>
      </c>
      <c r="S2128" s="204" t="s">
        <v>343</v>
      </c>
      <c r="T2128" s="205">
        <v>1.5528999999999999</v>
      </c>
      <c r="U2128" s="205">
        <v>1.8331</v>
      </c>
    </row>
    <row r="2129" spans="2:25" ht="12.75" customHeight="1" x14ac:dyDescent="0.3">
      <c r="B2129" s="222" t="s">
        <v>1127</v>
      </c>
      <c r="C2129" s="222" t="s">
        <v>1177</v>
      </c>
      <c r="D2129" s="222" t="s">
        <v>345</v>
      </c>
      <c r="E2129" s="223">
        <v>216</v>
      </c>
      <c r="F2129" s="223">
        <v>4.7520000000000007</v>
      </c>
      <c r="G2129" s="224">
        <v>22</v>
      </c>
      <c r="H2129" s="222">
        <v>29</v>
      </c>
      <c r="I2129" s="222">
        <v>4</v>
      </c>
      <c r="J2129" s="222">
        <v>1764</v>
      </c>
      <c r="K2129" s="222" t="s">
        <v>104</v>
      </c>
      <c r="L2129" s="222">
        <v>5</v>
      </c>
      <c r="M2129" s="222" t="s">
        <v>197</v>
      </c>
      <c r="N2129" s="90" t="s">
        <v>197</v>
      </c>
      <c r="O2129" s="222"/>
      <c r="Q2129" s="208" t="str">
        <f t="shared" si="33"/>
        <v>YGHB (T)Construction Materials</v>
      </c>
      <c r="R2129" s="204" t="s">
        <v>1127</v>
      </c>
      <c r="S2129" s="204" t="s">
        <v>345</v>
      </c>
      <c r="T2129" s="205">
        <v>1.1143000000000001</v>
      </c>
      <c r="U2129" s="205">
        <v>1.2730999999999999</v>
      </c>
    </row>
    <row r="2130" spans="2:25" ht="12.75" customHeight="1" x14ac:dyDescent="0.3">
      <c r="B2130" s="222" t="s">
        <v>1127</v>
      </c>
      <c r="C2130" s="222" t="s">
        <v>1177</v>
      </c>
      <c r="D2130" s="222" t="s">
        <v>343</v>
      </c>
      <c r="E2130" s="223">
        <v>541</v>
      </c>
      <c r="F2130" s="223">
        <v>11.902000000000001</v>
      </c>
      <c r="G2130" s="224">
        <v>22</v>
      </c>
      <c r="H2130" s="222">
        <v>25</v>
      </c>
      <c r="I2130" s="222">
        <v>4</v>
      </c>
      <c r="J2130" s="222">
        <v>1764</v>
      </c>
      <c r="K2130" s="222" t="s">
        <v>104</v>
      </c>
      <c r="L2130" s="222">
        <v>5</v>
      </c>
      <c r="M2130" s="222" t="s">
        <v>197</v>
      </c>
      <c r="N2130" s="90" t="s">
        <v>197</v>
      </c>
      <c r="O2130" s="222"/>
      <c r="Q2130" s="208" t="str">
        <f t="shared" si="33"/>
        <v>YGHB (T)Other</v>
      </c>
      <c r="R2130" s="204" t="s">
        <v>1127</v>
      </c>
      <c r="S2130" s="204" t="s">
        <v>343</v>
      </c>
      <c r="T2130" s="205">
        <v>1.0777000000000001</v>
      </c>
      <c r="U2130" s="205">
        <v>1.1648000000000001</v>
      </c>
    </row>
    <row r="2131" spans="2:25" ht="12.75" customHeight="1" x14ac:dyDescent="0.3">
      <c r="B2131" s="222" t="s">
        <v>1130</v>
      </c>
      <c r="C2131" s="222" t="s">
        <v>26</v>
      </c>
      <c r="D2131" s="222" t="s">
        <v>345</v>
      </c>
      <c r="E2131" s="223">
        <v>1</v>
      </c>
      <c r="F2131" s="223">
        <v>1</v>
      </c>
      <c r="G2131" s="224">
        <v>54.665094339622648</v>
      </c>
      <c r="H2131" s="222">
        <v>29</v>
      </c>
      <c r="I2131" s="222">
        <v>4</v>
      </c>
      <c r="J2131" s="222">
        <v>1764</v>
      </c>
      <c r="K2131" s="222" t="s">
        <v>404</v>
      </c>
      <c r="L2131" s="222">
        <v>3</v>
      </c>
      <c r="M2131" s="222" t="s">
        <v>197</v>
      </c>
      <c r="N2131" s="90" t="s">
        <v>197</v>
      </c>
      <c r="O2131" s="222"/>
      <c r="Q2131" s="208" t="str">
        <f t="shared" si="33"/>
        <v>YGHF (L)Construction Materials</v>
      </c>
      <c r="R2131" s="204" t="s">
        <v>1130</v>
      </c>
      <c r="S2131" s="204" t="s">
        <v>345</v>
      </c>
      <c r="T2131" s="205">
        <v>2.6475</v>
      </c>
      <c r="U2131" s="205">
        <v>3.5348000000000002</v>
      </c>
    </row>
    <row r="2132" spans="2:25" ht="12.75" customHeight="1" x14ac:dyDescent="0.3">
      <c r="B2132" s="222" t="s">
        <v>1129</v>
      </c>
      <c r="C2132" s="222" t="s">
        <v>1177</v>
      </c>
      <c r="D2132" s="222" t="s">
        <v>345</v>
      </c>
      <c r="E2132" s="223">
        <v>1</v>
      </c>
      <c r="F2132" s="223">
        <v>1</v>
      </c>
      <c r="G2132" s="224">
        <v>22</v>
      </c>
      <c r="H2132" s="222">
        <v>29</v>
      </c>
      <c r="I2132" s="222">
        <v>4</v>
      </c>
      <c r="J2132" s="222">
        <v>1764</v>
      </c>
      <c r="K2132" s="222" t="s">
        <v>403</v>
      </c>
      <c r="L2132" s="222">
        <v>3</v>
      </c>
      <c r="M2132" s="222" t="s">
        <v>197</v>
      </c>
      <c r="N2132" s="90" t="s">
        <v>197</v>
      </c>
      <c r="O2132" s="222"/>
      <c r="Q2132" s="208" t="str">
        <f t="shared" si="33"/>
        <v>YGHF (T)Construction Materials</v>
      </c>
      <c r="R2132" s="204" t="s">
        <v>1129</v>
      </c>
      <c r="S2132" s="204" t="s">
        <v>345</v>
      </c>
      <c r="T2132" s="205">
        <v>1.4384999999999999</v>
      </c>
      <c r="U2132" s="205">
        <v>1.6800999999999999</v>
      </c>
    </row>
    <row r="2133" spans="2:25" ht="12.75" customHeight="1" x14ac:dyDescent="0.3">
      <c r="B2133" s="222" t="s">
        <v>1131</v>
      </c>
      <c r="C2133" s="222" t="s">
        <v>1177</v>
      </c>
      <c r="D2133" s="222" t="s">
        <v>345</v>
      </c>
      <c r="E2133" s="223">
        <v>1</v>
      </c>
      <c r="F2133" s="223">
        <v>1</v>
      </c>
      <c r="G2133" s="224">
        <v>70</v>
      </c>
      <c r="H2133" s="222">
        <v>29</v>
      </c>
      <c r="I2133" s="222">
        <v>4</v>
      </c>
      <c r="J2133" s="222">
        <v>1344</v>
      </c>
      <c r="K2133" s="222" t="s">
        <v>104</v>
      </c>
      <c r="L2133" s="222">
        <v>5</v>
      </c>
      <c r="M2133" s="222" t="s">
        <v>197</v>
      </c>
      <c r="N2133" s="90" t="s">
        <v>197</v>
      </c>
      <c r="O2133" s="222"/>
      <c r="Q2133" s="208" t="str">
        <f t="shared" si="33"/>
        <v>YJAF (T)Construction Materials</v>
      </c>
      <c r="R2133" s="204" t="s">
        <v>1131</v>
      </c>
      <c r="S2133" s="204" t="s">
        <v>345</v>
      </c>
      <c r="T2133" s="205">
        <v>1.8625</v>
      </c>
      <c r="U2133" s="205">
        <v>2.5243000000000002</v>
      </c>
    </row>
    <row r="2134" spans="2:25" ht="12.75" customHeight="1" x14ac:dyDescent="0.3">
      <c r="B2134" s="222" t="s">
        <v>1133</v>
      </c>
      <c r="C2134" s="222" t="s">
        <v>26</v>
      </c>
      <c r="D2134" s="222" t="s">
        <v>345</v>
      </c>
      <c r="E2134" s="223">
        <v>1</v>
      </c>
      <c r="F2134" s="223">
        <v>1</v>
      </c>
      <c r="G2134" s="224">
        <v>64.851453175457479</v>
      </c>
      <c r="H2134" s="222">
        <v>29</v>
      </c>
      <c r="I2134" s="222">
        <v>4</v>
      </c>
      <c r="J2134" s="222">
        <v>1764</v>
      </c>
      <c r="K2134" s="222" t="s">
        <v>103</v>
      </c>
      <c r="L2134" s="222">
        <v>5</v>
      </c>
      <c r="M2134" s="222" t="s">
        <v>197</v>
      </c>
      <c r="N2134" s="90" t="s">
        <v>197</v>
      </c>
      <c r="O2134" s="222"/>
      <c r="Q2134" s="208" t="str">
        <f t="shared" si="33"/>
        <v>YKAB (L)Construction Materials</v>
      </c>
      <c r="R2134" s="204" t="s">
        <v>1133</v>
      </c>
      <c r="S2134" s="204" t="s">
        <v>345</v>
      </c>
      <c r="T2134" s="205">
        <v>1.7244999999999999</v>
      </c>
      <c r="U2134" s="205">
        <v>2.3915000000000002</v>
      </c>
    </row>
    <row r="2135" spans="2:25" ht="12.75" customHeight="1" x14ac:dyDescent="0.3">
      <c r="B2135" s="222" t="s">
        <v>1132</v>
      </c>
      <c r="C2135" s="222" t="s">
        <v>1177</v>
      </c>
      <c r="D2135" s="222" t="s">
        <v>345</v>
      </c>
      <c r="E2135" s="223">
        <v>1</v>
      </c>
      <c r="F2135" s="223">
        <v>1</v>
      </c>
      <c r="G2135" s="224">
        <v>25.389502762430944</v>
      </c>
      <c r="H2135" s="222">
        <v>29</v>
      </c>
      <c r="I2135" s="222">
        <v>4</v>
      </c>
      <c r="J2135" s="222">
        <v>1764</v>
      </c>
      <c r="K2135" s="222" t="s">
        <v>104</v>
      </c>
      <c r="L2135" s="222">
        <v>5</v>
      </c>
      <c r="M2135" s="222" t="s">
        <v>197</v>
      </c>
      <c r="N2135" s="90" t="s">
        <v>197</v>
      </c>
      <c r="O2135" s="222"/>
      <c r="Q2135" s="208" t="str">
        <f t="shared" si="33"/>
        <v>YKAB (T)Construction Materials</v>
      </c>
      <c r="R2135" s="204" t="s">
        <v>1132</v>
      </c>
      <c r="S2135" s="204" t="s">
        <v>345</v>
      </c>
      <c r="T2135" s="205">
        <v>1.1211</v>
      </c>
      <c r="U2135" s="205">
        <v>1.2643</v>
      </c>
    </row>
    <row r="2136" spans="2:25" ht="12.75" customHeight="1" x14ac:dyDescent="0.3">
      <c r="B2136" s="222" t="s">
        <v>1132</v>
      </c>
      <c r="C2136" s="222" t="s">
        <v>1177</v>
      </c>
      <c r="D2136" s="222" t="s">
        <v>356</v>
      </c>
      <c r="E2136" s="223">
        <v>1116</v>
      </c>
      <c r="F2136" s="223">
        <v>28.426000000000002</v>
      </c>
      <c r="G2136" s="224">
        <v>25.5</v>
      </c>
      <c r="H2136" s="222">
        <v>27</v>
      </c>
      <c r="I2136" s="222">
        <v>4</v>
      </c>
      <c r="J2136" s="222">
        <v>1764</v>
      </c>
      <c r="K2136" s="222" t="s">
        <v>104</v>
      </c>
      <c r="L2136" s="222">
        <v>5</v>
      </c>
      <c r="M2136" s="222" t="s">
        <v>197</v>
      </c>
      <c r="N2136" s="90" t="s">
        <v>197</v>
      </c>
      <c r="O2136" s="222"/>
      <c r="Q2136" s="208" t="str">
        <f t="shared" si="33"/>
        <v>YKAB (T)Enterprise</v>
      </c>
      <c r="R2136" s="204" t="s">
        <v>1132</v>
      </c>
      <c r="S2136" s="204" t="s">
        <v>356</v>
      </c>
      <c r="T2136" s="205">
        <v>1.1778</v>
      </c>
      <c r="U2136" s="205">
        <v>1.2170000000000001</v>
      </c>
    </row>
    <row r="2137" spans="2:25" ht="12.75" customHeight="1" x14ac:dyDescent="0.3">
      <c r="B2137" s="222" t="s">
        <v>1135</v>
      </c>
      <c r="C2137" s="222" t="s">
        <v>26</v>
      </c>
      <c r="D2137" s="222" t="s">
        <v>345</v>
      </c>
      <c r="E2137" s="223">
        <v>1</v>
      </c>
      <c r="F2137" s="223">
        <v>1</v>
      </c>
      <c r="G2137" s="224">
        <v>80</v>
      </c>
      <c r="H2137" s="222">
        <v>29</v>
      </c>
      <c r="I2137" s="222">
        <v>4</v>
      </c>
      <c r="J2137" s="222">
        <v>1530</v>
      </c>
      <c r="K2137" s="222" t="s">
        <v>103</v>
      </c>
      <c r="L2137" s="222">
        <v>5</v>
      </c>
      <c r="M2137" s="222" t="s">
        <v>197</v>
      </c>
      <c r="N2137" s="90" t="s">
        <v>197</v>
      </c>
      <c r="O2137" s="222"/>
      <c r="Q2137" s="208" t="str">
        <f t="shared" si="33"/>
        <v>YLAB (L)Construction Materials</v>
      </c>
      <c r="R2137" s="204" t="s">
        <v>1135</v>
      </c>
      <c r="S2137" s="204" t="s">
        <v>345</v>
      </c>
      <c r="T2137" s="205">
        <v>2.1295999999999999</v>
      </c>
      <c r="U2137" s="205">
        <v>3.3047</v>
      </c>
    </row>
    <row r="2138" spans="2:25" ht="12.75" customHeight="1" x14ac:dyDescent="0.3">
      <c r="B2138" s="222" t="s">
        <v>1135</v>
      </c>
      <c r="C2138" s="222" t="s">
        <v>26</v>
      </c>
      <c r="D2138" s="222" t="s">
        <v>353</v>
      </c>
      <c r="E2138" s="223">
        <v>14339</v>
      </c>
      <c r="F2138" s="223">
        <v>975.26300000000003</v>
      </c>
      <c r="G2138" s="224">
        <v>54.402832314129384</v>
      </c>
      <c r="H2138" s="222">
        <v>25</v>
      </c>
      <c r="I2138" s="222">
        <v>4</v>
      </c>
      <c r="J2138" s="222">
        <v>1530</v>
      </c>
      <c r="K2138" s="222" t="s">
        <v>103</v>
      </c>
      <c r="L2138" s="222">
        <v>5</v>
      </c>
      <c r="M2138" s="222" t="s">
        <v>197</v>
      </c>
      <c r="N2138" s="90" t="s">
        <v>197</v>
      </c>
      <c r="O2138" s="222"/>
      <c r="Q2138" s="208" t="str">
        <f t="shared" si="33"/>
        <v>YLAB (L)Steel</v>
      </c>
      <c r="R2138" s="204" t="s">
        <v>1135</v>
      </c>
      <c r="S2138" s="204" t="s">
        <v>353</v>
      </c>
      <c r="T2138" s="205">
        <v>1.6733</v>
      </c>
      <c r="U2138" s="205">
        <v>1.8801000000000001</v>
      </c>
    </row>
    <row r="2139" spans="2:25" ht="12.75" customHeight="1" x14ac:dyDescent="0.3">
      <c r="B2139" s="222" t="s">
        <v>1134</v>
      </c>
      <c r="C2139" s="222" t="s">
        <v>1177</v>
      </c>
      <c r="D2139" s="222" t="s">
        <v>345</v>
      </c>
      <c r="E2139" s="223">
        <v>1</v>
      </c>
      <c r="F2139" s="223">
        <v>1</v>
      </c>
      <c r="G2139" s="224">
        <v>31</v>
      </c>
      <c r="H2139" s="222">
        <v>29</v>
      </c>
      <c r="I2139" s="222">
        <v>4</v>
      </c>
      <c r="J2139" s="222">
        <v>1530</v>
      </c>
      <c r="K2139" s="222" t="s">
        <v>104</v>
      </c>
      <c r="L2139" s="222">
        <v>5</v>
      </c>
      <c r="M2139" s="222" t="s">
        <v>197</v>
      </c>
      <c r="N2139" s="90" t="s">
        <v>197</v>
      </c>
      <c r="O2139" s="222"/>
      <c r="Q2139" s="201" t="str">
        <f t="shared" si="33"/>
        <v>YLAB (T)Construction Materials</v>
      </c>
      <c r="R2139" s="204" t="s">
        <v>1134</v>
      </c>
      <c r="S2139" s="204" t="s">
        <v>345</v>
      </c>
      <c r="T2139" s="205">
        <v>1.1455</v>
      </c>
      <c r="U2139" s="205">
        <v>1.2558</v>
      </c>
    </row>
    <row r="2140" spans="2:25" ht="12.75" customHeight="1" x14ac:dyDescent="0.3">
      <c r="B2140" s="222" t="s">
        <v>1134</v>
      </c>
      <c r="C2140" s="222" t="s">
        <v>1177</v>
      </c>
      <c r="D2140" s="222" t="s">
        <v>353</v>
      </c>
      <c r="E2140" s="223">
        <v>16929</v>
      </c>
      <c r="F2140" s="223">
        <v>524.79899999999998</v>
      </c>
      <c r="G2140" s="224">
        <v>31</v>
      </c>
      <c r="H2140" s="222">
        <v>25</v>
      </c>
      <c r="I2140" s="222">
        <v>4</v>
      </c>
      <c r="J2140" s="222">
        <v>1530</v>
      </c>
      <c r="K2140" s="222" t="s">
        <v>104</v>
      </c>
      <c r="L2140" s="222">
        <v>5</v>
      </c>
      <c r="M2140" s="222" t="s">
        <v>197</v>
      </c>
      <c r="N2140" s="90" t="s">
        <v>197</v>
      </c>
      <c r="O2140" s="222"/>
      <c r="Q2140" s="201" t="str">
        <f t="shared" si="33"/>
        <v>YLAB (T)Steel</v>
      </c>
      <c r="R2140" s="204" t="s">
        <v>1134</v>
      </c>
      <c r="S2140" s="204" t="s">
        <v>353</v>
      </c>
      <c r="T2140" s="205">
        <v>1.1234999999999999</v>
      </c>
      <c r="U2140" s="205">
        <v>1.1900999999999999</v>
      </c>
      <c r="W2140" s="261"/>
      <c r="X2140" s="261"/>
      <c r="Y2140" s="262"/>
    </row>
    <row r="2141" spans="2:25" ht="12.75" customHeight="1" x14ac:dyDescent="0.3">
      <c r="B2141" s="222" t="s">
        <v>1136</v>
      </c>
      <c r="C2141" s="222" t="s">
        <v>1177</v>
      </c>
      <c r="D2141" s="222" t="s">
        <v>353</v>
      </c>
      <c r="E2141" s="223">
        <v>1</v>
      </c>
      <c r="F2141" s="223">
        <v>1</v>
      </c>
      <c r="G2141" s="224">
        <v>118</v>
      </c>
      <c r="H2141" s="222">
        <v>25</v>
      </c>
      <c r="I2141" s="222">
        <v>6</v>
      </c>
      <c r="J2141" s="222">
        <v>1450</v>
      </c>
      <c r="K2141" s="222" t="s">
        <v>104</v>
      </c>
      <c r="L2141" s="222">
        <v>5</v>
      </c>
      <c r="M2141" s="222" t="s">
        <v>197</v>
      </c>
      <c r="N2141" s="90" t="s">
        <v>197</v>
      </c>
      <c r="O2141" s="222"/>
      <c r="Q2141" s="201" t="str">
        <f t="shared" si="33"/>
        <v>YOAL (T)Steel</v>
      </c>
      <c r="R2141" s="204" t="s">
        <v>1136</v>
      </c>
      <c r="S2141" s="204" t="s">
        <v>353</v>
      </c>
      <c r="T2141" s="205">
        <v>2.1084000000000001</v>
      </c>
      <c r="U2141" s="205">
        <v>2.9554</v>
      </c>
      <c r="W2141" s="261"/>
      <c r="X2141" s="261"/>
      <c r="Y2141" s="262"/>
    </row>
    <row r="2142" spans="2:25" ht="12.75" customHeight="1" x14ac:dyDescent="0.3">
      <c r="B2142" s="222" t="s">
        <v>1137</v>
      </c>
      <c r="C2142" s="222" t="s">
        <v>1177</v>
      </c>
      <c r="D2142" s="222" t="s">
        <v>345</v>
      </c>
      <c r="E2142" s="223">
        <v>1</v>
      </c>
      <c r="F2142" s="223">
        <v>0</v>
      </c>
      <c r="G2142" s="224">
        <v>31</v>
      </c>
      <c r="H2142" s="222">
        <v>29</v>
      </c>
      <c r="I2142" s="222">
        <v>4</v>
      </c>
      <c r="J2142" s="222">
        <v>1530</v>
      </c>
      <c r="K2142" s="222" t="s">
        <v>104</v>
      </c>
      <c r="L2142" s="222">
        <v>5</v>
      </c>
      <c r="M2142" s="222" t="s">
        <v>197</v>
      </c>
      <c r="N2142" s="90" t="s">
        <v>197</v>
      </c>
      <c r="O2142" s="222"/>
      <c r="Q2142" s="201" t="str">
        <f t="shared" si="33"/>
        <v>YQAA (T)Construction Materials</v>
      </c>
      <c r="R2142" s="204" t="s">
        <v>1137</v>
      </c>
      <c r="S2142" s="204" t="s">
        <v>345</v>
      </c>
      <c r="T2142" s="205">
        <v>1.1455</v>
      </c>
      <c r="U2142" s="205">
        <v>1.2558</v>
      </c>
      <c r="W2142" s="261"/>
      <c r="X2142" s="261"/>
      <c r="Y2142" s="262"/>
    </row>
    <row r="2143" spans="2:25" ht="12.75" customHeight="1" x14ac:dyDescent="0.3">
      <c r="B2143" s="222" t="s">
        <v>1138</v>
      </c>
      <c r="C2143" s="222" t="s">
        <v>26</v>
      </c>
      <c r="D2143" s="222" t="s">
        <v>345</v>
      </c>
      <c r="E2143" s="223">
        <v>1</v>
      </c>
      <c r="F2143" s="223">
        <v>1</v>
      </c>
      <c r="G2143" s="224">
        <v>46</v>
      </c>
      <c r="H2143" s="222">
        <v>29</v>
      </c>
      <c r="I2143" s="222">
        <v>4</v>
      </c>
      <c r="J2143" s="222">
        <v>1530</v>
      </c>
      <c r="K2143" s="222" t="s">
        <v>103</v>
      </c>
      <c r="L2143" s="222">
        <v>5</v>
      </c>
      <c r="M2143" s="222" t="s">
        <v>197</v>
      </c>
      <c r="N2143" s="90" t="s">
        <v>197</v>
      </c>
      <c r="O2143" s="222"/>
      <c r="Q2143" s="201" t="str">
        <f t="shared" si="33"/>
        <v>YQAB (L)Construction Materials</v>
      </c>
      <c r="R2143" s="204" t="s">
        <v>1138</v>
      </c>
      <c r="S2143" s="204" t="s">
        <v>345</v>
      </c>
      <c r="T2143" s="205">
        <v>1.3546</v>
      </c>
      <c r="U2143" s="205">
        <v>1.7027000000000001</v>
      </c>
      <c r="W2143" s="261"/>
      <c r="X2143" s="261"/>
      <c r="Y2143" s="262"/>
    </row>
    <row r="2144" spans="2:25" ht="12.75" customHeight="1" x14ac:dyDescent="0.3">
      <c r="B2144" s="222" t="s">
        <v>1139</v>
      </c>
      <c r="C2144" s="222" t="s">
        <v>26</v>
      </c>
      <c r="D2144" s="222" t="s">
        <v>345</v>
      </c>
      <c r="E2144" s="223">
        <v>1</v>
      </c>
      <c r="F2144" s="223">
        <v>1</v>
      </c>
      <c r="G2144" s="224">
        <v>38</v>
      </c>
      <c r="H2144" s="222">
        <v>29</v>
      </c>
      <c r="I2144" s="222">
        <v>4</v>
      </c>
      <c r="J2144" s="222">
        <v>1764</v>
      </c>
      <c r="K2144" s="222" t="s">
        <v>103</v>
      </c>
      <c r="L2144" s="222">
        <v>5</v>
      </c>
      <c r="M2144" s="222" t="s">
        <v>197</v>
      </c>
      <c r="N2144" s="90" t="s">
        <v>197</v>
      </c>
      <c r="O2144" s="222"/>
      <c r="Q2144" s="201" t="str">
        <f t="shared" si="33"/>
        <v>YRAL (L)Construction Materials</v>
      </c>
      <c r="R2144" s="204" t="s">
        <v>1139</v>
      </c>
      <c r="S2144" s="204" t="s">
        <v>345</v>
      </c>
      <c r="T2144" s="205">
        <v>1.2968</v>
      </c>
      <c r="U2144" s="205">
        <v>1.5864</v>
      </c>
      <c r="W2144" s="261"/>
      <c r="X2144" s="261"/>
      <c r="Y2144" s="262"/>
    </row>
    <row r="2145" spans="2:26" ht="12.75" customHeight="1" x14ac:dyDescent="0.3">
      <c r="B2145" s="222" t="s">
        <v>1140</v>
      </c>
      <c r="C2145" s="222" t="s">
        <v>1177</v>
      </c>
      <c r="D2145" s="222" t="s">
        <v>345</v>
      </c>
      <c r="E2145" s="223">
        <v>1</v>
      </c>
      <c r="F2145" s="223">
        <v>1</v>
      </c>
      <c r="G2145" s="224">
        <v>48</v>
      </c>
      <c r="H2145" s="222">
        <v>29</v>
      </c>
      <c r="I2145" s="222">
        <v>4</v>
      </c>
      <c r="J2145" s="222">
        <v>1495</v>
      </c>
      <c r="K2145" s="222" t="s">
        <v>106</v>
      </c>
      <c r="L2145" s="222">
        <v>4</v>
      </c>
      <c r="M2145" s="222" t="s">
        <v>197</v>
      </c>
      <c r="N2145" s="90" t="s">
        <v>197</v>
      </c>
      <c r="O2145" s="222"/>
      <c r="Q2145" s="201" t="str">
        <f t="shared" si="33"/>
        <v>YSAA (T)Construction Materials</v>
      </c>
      <c r="R2145" s="204" t="s">
        <v>1140</v>
      </c>
      <c r="S2145" s="204" t="s">
        <v>345</v>
      </c>
      <c r="T2145" s="205">
        <v>1.3661000000000001</v>
      </c>
      <c r="U2145" s="205">
        <v>1.7673000000000001</v>
      </c>
      <c r="W2145" s="261"/>
      <c r="X2145" s="261"/>
      <c r="Y2145" s="262"/>
    </row>
    <row r="2146" spans="2:26" ht="12.75" customHeight="1" x14ac:dyDescent="0.3">
      <c r="B2146" s="222" t="s">
        <v>1141</v>
      </c>
      <c r="C2146" s="222" t="s">
        <v>1177</v>
      </c>
      <c r="D2146" s="222" t="s">
        <v>353</v>
      </c>
      <c r="E2146" s="223">
        <v>1</v>
      </c>
      <c r="F2146" s="223">
        <v>1</v>
      </c>
      <c r="G2146" s="224">
        <v>23</v>
      </c>
      <c r="H2146" s="222">
        <v>25</v>
      </c>
      <c r="I2146" s="222">
        <v>4</v>
      </c>
      <c r="J2146" s="222">
        <v>1495</v>
      </c>
      <c r="K2146" s="222" t="s">
        <v>106</v>
      </c>
      <c r="L2146" s="222">
        <v>4</v>
      </c>
      <c r="M2146" s="222" t="s">
        <v>197</v>
      </c>
      <c r="N2146" s="90" t="s">
        <v>197</v>
      </c>
      <c r="O2146" s="222"/>
      <c r="Q2146" s="201" t="str">
        <f t="shared" si="33"/>
        <v>YSAB (T)Steel</v>
      </c>
      <c r="R2146" s="204" t="s">
        <v>1141</v>
      </c>
      <c r="S2146" s="204" t="s">
        <v>353</v>
      </c>
      <c r="T2146" s="205">
        <v>1.2566999999999999</v>
      </c>
      <c r="U2146" s="205">
        <v>1.4079999999999999</v>
      </c>
      <c r="W2146" s="261"/>
      <c r="X2146" s="261"/>
      <c r="Y2146" s="262"/>
    </row>
    <row r="2147" spans="2:26" ht="12.75" customHeight="1" x14ac:dyDescent="0.3">
      <c r="B2147" s="222" t="s">
        <v>1143</v>
      </c>
      <c r="C2147" s="222" t="s">
        <v>26</v>
      </c>
      <c r="D2147" s="222" t="s">
        <v>345</v>
      </c>
      <c r="E2147" s="223">
        <v>1</v>
      </c>
      <c r="F2147" s="223">
        <v>1</v>
      </c>
      <c r="G2147" s="224">
        <v>82</v>
      </c>
      <c r="H2147" s="222">
        <v>29</v>
      </c>
      <c r="I2147" s="222">
        <v>4</v>
      </c>
      <c r="J2147" s="222">
        <v>1764</v>
      </c>
      <c r="K2147" s="222" t="s">
        <v>404</v>
      </c>
      <c r="L2147" s="222">
        <v>3</v>
      </c>
      <c r="M2147" s="222" t="s">
        <v>197</v>
      </c>
      <c r="N2147" s="90" t="s">
        <v>197</v>
      </c>
      <c r="O2147" s="222"/>
      <c r="Q2147" s="201" t="str">
        <f t="shared" si="33"/>
        <v>YWAA (L)Construction Materials</v>
      </c>
      <c r="R2147" s="204" t="s">
        <v>1143</v>
      </c>
      <c r="S2147" s="204" t="s">
        <v>345</v>
      </c>
      <c r="T2147" s="205">
        <v>3.0142000000000002</v>
      </c>
      <c r="U2147" s="205">
        <v>4.6657000000000002</v>
      </c>
    </row>
    <row r="2148" spans="2:26" ht="12.75" customHeight="1" x14ac:dyDescent="0.3">
      <c r="B2148" s="222" t="s">
        <v>1142</v>
      </c>
      <c r="C2148" s="222" t="s">
        <v>1177</v>
      </c>
      <c r="D2148" s="222" t="s">
        <v>345</v>
      </c>
      <c r="E2148" s="223">
        <v>1</v>
      </c>
      <c r="F2148" s="223">
        <v>1</v>
      </c>
      <c r="G2148" s="224">
        <v>25</v>
      </c>
      <c r="H2148" s="222">
        <v>29</v>
      </c>
      <c r="I2148" s="222">
        <v>4</v>
      </c>
      <c r="J2148" s="222">
        <v>1764</v>
      </c>
      <c r="K2148" s="222" t="s">
        <v>403</v>
      </c>
      <c r="L2148" s="222">
        <v>3</v>
      </c>
      <c r="M2148" s="222" t="s">
        <v>197</v>
      </c>
      <c r="N2148" s="90" t="s">
        <v>197</v>
      </c>
      <c r="O2148" s="222"/>
      <c r="Q2148" s="201" t="str">
        <f t="shared" si="33"/>
        <v>YWAA (T)Construction Materials</v>
      </c>
      <c r="R2148" s="204" t="s">
        <v>1142</v>
      </c>
      <c r="S2148" s="204" t="s">
        <v>345</v>
      </c>
      <c r="T2148" s="205">
        <v>1.3945000000000001</v>
      </c>
      <c r="U2148" s="205">
        <v>1.6341000000000001</v>
      </c>
    </row>
    <row r="2149" spans="2:26" ht="12.75" customHeight="1" x14ac:dyDescent="0.3">
      <c r="B2149" s="222" t="s">
        <v>1142</v>
      </c>
      <c r="C2149" s="222" t="s">
        <v>1177</v>
      </c>
      <c r="D2149" s="222" t="s">
        <v>353</v>
      </c>
      <c r="E2149" s="223">
        <v>1</v>
      </c>
      <c r="F2149" s="223">
        <v>1</v>
      </c>
      <c r="G2149" s="224">
        <v>25</v>
      </c>
      <c r="H2149" s="222">
        <v>25</v>
      </c>
      <c r="I2149" s="222">
        <v>4</v>
      </c>
      <c r="J2149" s="222">
        <v>1764</v>
      </c>
      <c r="K2149" s="222" t="s">
        <v>403</v>
      </c>
      <c r="L2149" s="222">
        <v>3</v>
      </c>
      <c r="M2149" s="222" t="s">
        <v>197</v>
      </c>
      <c r="N2149" s="90" t="s">
        <v>197</v>
      </c>
      <c r="O2149" s="222"/>
      <c r="Q2149" s="201" t="str">
        <f t="shared" si="33"/>
        <v>YWAA (T)Steel</v>
      </c>
      <c r="R2149" s="204" t="s">
        <v>1142</v>
      </c>
      <c r="S2149" s="204" t="s">
        <v>353</v>
      </c>
      <c r="T2149" s="205">
        <v>1.3591</v>
      </c>
      <c r="U2149" s="205">
        <v>1.5296000000000001</v>
      </c>
    </row>
    <row r="2150" spans="2:26" ht="12.75" customHeight="1" x14ac:dyDescent="0.3">
      <c r="B2150" s="222" t="s">
        <v>1145</v>
      </c>
      <c r="C2150" s="222" t="s">
        <v>26</v>
      </c>
      <c r="D2150" s="222" t="s">
        <v>345</v>
      </c>
      <c r="E2150" s="223">
        <v>1</v>
      </c>
      <c r="F2150" s="223">
        <v>1</v>
      </c>
      <c r="G2150" s="224">
        <v>72.347368421052636</v>
      </c>
      <c r="H2150" s="222">
        <v>29</v>
      </c>
      <c r="I2150" s="222">
        <v>4</v>
      </c>
      <c r="J2150" s="222">
        <v>1764</v>
      </c>
      <c r="K2150" s="222" t="s">
        <v>404</v>
      </c>
      <c r="L2150" s="222">
        <v>3</v>
      </c>
      <c r="M2150" s="222" t="s">
        <v>197</v>
      </c>
      <c r="N2150" s="90" t="s">
        <v>197</v>
      </c>
      <c r="O2150" s="222"/>
      <c r="Q2150" s="201" t="str">
        <f t="shared" si="33"/>
        <v>YWAB (L)Construction Materials</v>
      </c>
      <c r="R2150" s="204" t="s">
        <v>1145</v>
      </c>
      <c r="S2150" s="204" t="s">
        <v>345</v>
      </c>
      <c r="T2150" s="205">
        <v>2.8725000000000001</v>
      </c>
      <c r="U2150" s="205">
        <v>4.0705999999999998</v>
      </c>
    </row>
    <row r="2151" spans="2:26" ht="12.75" customHeight="1" x14ac:dyDescent="0.3">
      <c r="B2151" s="222" t="s">
        <v>1145</v>
      </c>
      <c r="C2151" s="222" t="s">
        <v>26</v>
      </c>
      <c r="D2151" s="222" t="s">
        <v>343</v>
      </c>
      <c r="E2151" s="223">
        <v>627</v>
      </c>
      <c r="F2151" s="223">
        <v>25.531000000000002</v>
      </c>
      <c r="G2151" s="224">
        <v>78</v>
      </c>
      <c r="H2151" s="222">
        <v>25</v>
      </c>
      <c r="I2151" s="222">
        <v>4</v>
      </c>
      <c r="J2151" s="222">
        <v>1764</v>
      </c>
      <c r="K2151" s="222" t="s">
        <v>404</v>
      </c>
      <c r="L2151" s="222">
        <v>3</v>
      </c>
      <c r="M2151" s="222" t="s">
        <v>197</v>
      </c>
      <c r="N2151" s="90" t="s">
        <v>197</v>
      </c>
      <c r="O2151" s="222"/>
      <c r="Q2151" s="201" t="str">
        <f t="shared" si="33"/>
        <v>YWAB (L)Other</v>
      </c>
      <c r="R2151" s="204" t="s">
        <v>1145</v>
      </c>
      <c r="S2151" s="204" t="s">
        <v>343</v>
      </c>
      <c r="T2151" s="205">
        <v>2.8439999999999999</v>
      </c>
      <c r="U2151" s="205">
        <v>4.2731000000000003</v>
      </c>
    </row>
    <row r="2152" spans="2:26" ht="12.75" customHeight="1" x14ac:dyDescent="0.3">
      <c r="B2152" s="222" t="s">
        <v>1145</v>
      </c>
      <c r="C2152" s="222" t="s">
        <v>26</v>
      </c>
      <c r="D2152" s="222" t="s">
        <v>353</v>
      </c>
      <c r="E2152" s="223">
        <v>1</v>
      </c>
      <c r="F2152" s="223">
        <v>1</v>
      </c>
      <c r="G2152" s="224">
        <v>56</v>
      </c>
      <c r="H2152" s="222">
        <v>25</v>
      </c>
      <c r="I2152" s="222">
        <v>4</v>
      </c>
      <c r="J2152" s="222">
        <v>1764</v>
      </c>
      <c r="K2152" s="222" t="s">
        <v>404</v>
      </c>
      <c r="L2152" s="222">
        <v>3</v>
      </c>
      <c r="M2152" s="222" t="s">
        <v>197</v>
      </c>
      <c r="N2152" s="90" t="s">
        <v>197</v>
      </c>
      <c r="O2152" s="222"/>
      <c r="Q2152" s="201" t="str">
        <f t="shared" si="33"/>
        <v>YWAB (L)Steel</v>
      </c>
      <c r="R2152" s="204" t="s">
        <v>1145</v>
      </c>
      <c r="S2152" s="204" t="s">
        <v>353</v>
      </c>
      <c r="T2152" s="205">
        <v>2.6936</v>
      </c>
      <c r="U2152" s="205">
        <v>3.4738000000000002</v>
      </c>
      <c r="W2152" s="263"/>
      <c r="X2152" s="263"/>
      <c r="Y2152" s="263"/>
      <c r="Z2152" s="263"/>
    </row>
    <row r="2153" spans="2:26" ht="12.75" customHeight="1" x14ac:dyDescent="0.3">
      <c r="B2153" s="222" t="s">
        <v>1144</v>
      </c>
      <c r="C2153" s="222" t="s">
        <v>1177</v>
      </c>
      <c r="D2153" s="222" t="s">
        <v>345</v>
      </c>
      <c r="E2153" s="223">
        <v>63</v>
      </c>
      <c r="F2153" s="223">
        <v>1.5750000000000002</v>
      </c>
      <c r="G2153" s="224">
        <v>25.169517293804638</v>
      </c>
      <c r="H2153" s="222">
        <v>29</v>
      </c>
      <c r="I2153" s="222">
        <v>4</v>
      </c>
      <c r="J2153" s="222">
        <v>1764</v>
      </c>
      <c r="K2153" s="222" t="s">
        <v>403</v>
      </c>
      <c r="L2153" s="222">
        <v>3</v>
      </c>
      <c r="M2153" s="222" t="s">
        <v>197</v>
      </c>
      <c r="N2153" s="90" t="s">
        <v>197</v>
      </c>
      <c r="O2153" s="222"/>
      <c r="Q2153" s="201" t="str">
        <f t="shared" si="33"/>
        <v>YWAB (T)Construction Materials</v>
      </c>
      <c r="R2153" s="204" t="s">
        <v>1144</v>
      </c>
      <c r="S2153" s="204" t="s">
        <v>345</v>
      </c>
      <c r="T2153" s="205">
        <v>1.3937999999999999</v>
      </c>
      <c r="U2153" s="205">
        <v>1.6323000000000001</v>
      </c>
    </row>
    <row r="2154" spans="2:26" ht="12.75" customHeight="1" x14ac:dyDescent="0.3">
      <c r="B2154" s="222" t="s">
        <v>1144</v>
      </c>
      <c r="C2154" s="222" t="s">
        <v>1177</v>
      </c>
      <c r="D2154" s="222" t="s">
        <v>356</v>
      </c>
      <c r="E2154" s="223">
        <v>1637</v>
      </c>
      <c r="F2154" s="223">
        <v>40.925000000000004</v>
      </c>
      <c r="G2154" s="224">
        <v>25.013043478260869</v>
      </c>
      <c r="H2154" s="222">
        <v>27</v>
      </c>
      <c r="I2154" s="222">
        <v>4</v>
      </c>
      <c r="J2154" s="222">
        <v>1764</v>
      </c>
      <c r="K2154" s="222" t="s">
        <v>403</v>
      </c>
      <c r="L2154" s="222">
        <v>3</v>
      </c>
      <c r="M2154" s="222" t="s">
        <v>197</v>
      </c>
      <c r="N2154" s="90" t="s">
        <v>197</v>
      </c>
      <c r="O2154" s="222"/>
      <c r="Q2154" s="201" t="str">
        <f t="shared" si="33"/>
        <v>YWAB (T)Enterprise</v>
      </c>
      <c r="R2154" s="204" t="s">
        <v>1144</v>
      </c>
      <c r="S2154" s="204" t="s">
        <v>356</v>
      </c>
      <c r="T2154" s="205">
        <v>1.4543999999999999</v>
      </c>
      <c r="U2154" s="205">
        <v>1.5817000000000001</v>
      </c>
      <c r="W2154" s="200"/>
      <c r="X2154" s="200"/>
      <c r="Y2154" s="200"/>
    </row>
    <row r="2155" spans="2:26" ht="12.75" customHeight="1" x14ac:dyDescent="0.3">
      <c r="B2155" s="222" t="s">
        <v>1144</v>
      </c>
      <c r="C2155" s="222" t="s">
        <v>1177</v>
      </c>
      <c r="D2155" s="222" t="s">
        <v>343</v>
      </c>
      <c r="E2155" s="223">
        <v>147</v>
      </c>
      <c r="F2155" s="223">
        <v>3.6750000000000003</v>
      </c>
      <c r="G2155" s="224">
        <v>25</v>
      </c>
      <c r="H2155" s="222">
        <v>25</v>
      </c>
      <c r="I2155" s="222">
        <v>4</v>
      </c>
      <c r="J2155" s="222">
        <v>1764</v>
      </c>
      <c r="K2155" s="222" t="s">
        <v>403</v>
      </c>
      <c r="L2155" s="222">
        <v>3</v>
      </c>
      <c r="M2155" s="222" t="s">
        <v>197</v>
      </c>
      <c r="N2155" s="90" t="s">
        <v>197</v>
      </c>
      <c r="O2155" s="222"/>
      <c r="Q2155" s="201" t="str">
        <f t="shared" si="33"/>
        <v>YWAB (T)Other</v>
      </c>
      <c r="R2155" s="204" t="s">
        <v>1144</v>
      </c>
      <c r="S2155" s="204" t="s">
        <v>343</v>
      </c>
      <c r="T2155" s="205">
        <v>1.3591</v>
      </c>
      <c r="U2155" s="205">
        <v>1.5296000000000001</v>
      </c>
      <c r="W2155" s="200"/>
      <c r="X2155" s="200"/>
      <c r="Y2155" s="200"/>
    </row>
    <row r="2156" spans="2:26" ht="12.75" customHeight="1" x14ac:dyDescent="0.3">
      <c r="B2156" s="222" t="s">
        <v>1144</v>
      </c>
      <c r="C2156" s="222" t="s">
        <v>1177</v>
      </c>
      <c r="D2156" s="222" t="s">
        <v>353</v>
      </c>
      <c r="E2156" s="223">
        <v>1</v>
      </c>
      <c r="F2156" s="223">
        <v>1</v>
      </c>
      <c r="G2156" s="224">
        <v>25.233480176211458</v>
      </c>
      <c r="H2156" s="222">
        <v>25</v>
      </c>
      <c r="I2156" s="222">
        <v>4</v>
      </c>
      <c r="J2156" s="222">
        <v>1764</v>
      </c>
      <c r="K2156" s="222" t="s">
        <v>403</v>
      </c>
      <c r="L2156" s="222">
        <v>3</v>
      </c>
      <c r="M2156" s="222" t="s">
        <v>197</v>
      </c>
      <c r="N2156" s="90" t="s">
        <v>197</v>
      </c>
      <c r="O2156" s="222"/>
      <c r="Q2156" s="201" t="str">
        <f t="shared" si="33"/>
        <v>YWAB (T)Steel</v>
      </c>
      <c r="R2156" s="204" t="s">
        <v>1144</v>
      </c>
      <c r="S2156" s="204" t="s">
        <v>353</v>
      </c>
      <c r="T2156" s="205">
        <v>1.3585</v>
      </c>
      <c r="U2156" s="205">
        <v>1.5281</v>
      </c>
      <c r="W2156" s="200"/>
      <c r="X2156" s="200"/>
      <c r="Y2156" s="200"/>
    </row>
    <row r="2157" spans="2:26" ht="12.75" customHeight="1" x14ac:dyDescent="0.3">
      <c r="B2157" s="222" t="s">
        <v>1146</v>
      </c>
      <c r="C2157" s="222" t="s">
        <v>1177</v>
      </c>
      <c r="D2157" s="222" t="s">
        <v>343</v>
      </c>
      <c r="E2157" s="223">
        <v>48</v>
      </c>
      <c r="F2157" s="223">
        <v>1.8240000000000001</v>
      </c>
      <c r="G2157" s="224">
        <v>37.5</v>
      </c>
      <c r="H2157" s="222">
        <v>25</v>
      </c>
      <c r="I2157" s="222">
        <v>4</v>
      </c>
      <c r="J2157" s="222">
        <v>2200</v>
      </c>
      <c r="K2157" s="222" t="s">
        <v>104</v>
      </c>
      <c r="L2157" s="222">
        <v>5</v>
      </c>
      <c r="M2157" s="222" t="s">
        <v>197</v>
      </c>
      <c r="N2157" s="90" t="s">
        <v>197</v>
      </c>
      <c r="O2157" s="222"/>
      <c r="Q2157" s="201" t="str">
        <f t="shared" si="33"/>
        <v>YXAB (T)Other</v>
      </c>
      <c r="R2157" s="204" t="s">
        <v>1146</v>
      </c>
      <c r="S2157" s="204" t="s">
        <v>343</v>
      </c>
      <c r="T2157" s="205">
        <v>1.2434000000000001</v>
      </c>
      <c r="U2157" s="205">
        <v>1.3442000000000001</v>
      </c>
      <c r="W2157" s="200"/>
      <c r="X2157" s="200"/>
      <c r="Y2157" s="200"/>
    </row>
    <row r="2158" spans="2:26" ht="12.75" customHeight="1" x14ac:dyDescent="0.3">
      <c r="B2158" s="222" t="s">
        <v>1147</v>
      </c>
      <c r="C2158" s="222" t="s">
        <v>1177</v>
      </c>
      <c r="D2158" s="222" t="s">
        <v>345</v>
      </c>
      <c r="E2158" s="223">
        <v>1</v>
      </c>
      <c r="F2158" s="223">
        <v>1</v>
      </c>
      <c r="G2158" s="224">
        <v>34</v>
      </c>
      <c r="H2158" s="222">
        <v>29</v>
      </c>
      <c r="I2158" s="222">
        <v>4</v>
      </c>
      <c r="J2158" s="222">
        <v>1764</v>
      </c>
      <c r="K2158" s="222" t="s">
        <v>104</v>
      </c>
      <c r="L2158" s="222">
        <v>5</v>
      </c>
      <c r="M2158" s="222" t="s">
        <v>197</v>
      </c>
      <c r="N2158" s="90" t="s">
        <v>197</v>
      </c>
      <c r="O2158" s="222"/>
      <c r="Q2158" s="201" t="str">
        <f t="shared" si="33"/>
        <v>YXAM (T)Construction Materials</v>
      </c>
      <c r="R2158" s="204" t="s">
        <v>1147</v>
      </c>
      <c r="S2158" s="204" t="s">
        <v>345</v>
      </c>
      <c r="T2158" s="205">
        <v>1.1871</v>
      </c>
      <c r="U2158" s="205">
        <v>1.3278000000000001</v>
      </c>
      <c r="W2158" s="200"/>
      <c r="X2158" s="200"/>
      <c r="Y2158" s="200"/>
    </row>
    <row r="2159" spans="2:26" ht="12.75" customHeight="1" x14ac:dyDescent="0.3">
      <c r="B2159" s="222" t="s">
        <v>1149</v>
      </c>
      <c r="C2159" s="222" t="s">
        <v>26</v>
      </c>
      <c r="D2159" s="222" t="s">
        <v>345</v>
      </c>
      <c r="E2159" s="223">
        <v>1</v>
      </c>
      <c r="F2159" s="223">
        <v>1</v>
      </c>
      <c r="G2159" s="224">
        <v>41</v>
      </c>
      <c r="H2159" s="222">
        <v>29</v>
      </c>
      <c r="I2159" s="222">
        <v>2</v>
      </c>
      <c r="J2159" s="222">
        <v>1684</v>
      </c>
      <c r="K2159" s="222" t="s">
        <v>108</v>
      </c>
      <c r="L2159" s="222">
        <v>1</v>
      </c>
      <c r="M2159" s="222" t="s">
        <v>197</v>
      </c>
      <c r="N2159" s="90" t="s">
        <v>197</v>
      </c>
      <c r="O2159" s="222"/>
      <c r="Q2159" s="201" t="str">
        <f t="shared" si="33"/>
        <v>ZCAB (L)Construction Materials</v>
      </c>
      <c r="R2159" s="204" t="s">
        <v>1149</v>
      </c>
      <c r="S2159" s="204" t="s">
        <v>345</v>
      </c>
      <c r="T2159" s="205">
        <v>2.7359</v>
      </c>
      <c r="U2159" s="205">
        <v>4.3174000000000001</v>
      </c>
      <c r="W2159" s="200"/>
      <c r="X2159" s="200"/>
      <c r="Y2159" s="200"/>
    </row>
    <row r="2160" spans="2:26" ht="12.75" customHeight="1" x14ac:dyDescent="0.3">
      <c r="B2160" s="222" t="s">
        <v>1149</v>
      </c>
      <c r="C2160" s="222" t="s">
        <v>26</v>
      </c>
      <c r="D2160" s="222" t="s">
        <v>356</v>
      </c>
      <c r="E2160" s="223">
        <v>1</v>
      </c>
      <c r="F2160" s="223">
        <v>1</v>
      </c>
      <c r="G2160" s="224">
        <v>35.584905660377359</v>
      </c>
      <c r="H2160" s="222">
        <v>27</v>
      </c>
      <c r="I2160" s="222">
        <v>2</v>
      </c>
      <c r="J2160" s="222">
        <v>1684</v>
      </c>
      <c r="K2160" s="222" t="s">
        <v>108</v>
      </c>
      <c r="L2160" s="222">
        <v>1</v>
      </c>
      <c r="M2160" s="222" t="s">
        <v>197</v>
      </c>
      <c r="N2160" s="90" t="s">
        <v>197</v>
      </c>
      <c r="O2160" s="222"/>
      <c r="Q2160" s="201" t="str">
        <f t="shared" si="33"/>
        <v>ZCAB (L)Enterprise</v>
      </c>
      <c r="R2160" s="204" t="s">
        <v>1149</v>
      </c>
      <c r="S2160" s="204" t="s">
        <v>356</v>
      </c>
      <c r="T2160" s="205">
        <v>2.5651999999999999</v>
      </c>
      <c r="U2160" s="205">
        <v>3.4174000000000002</v>
      </c>
      <c r="W2160" s="200"/>
      <c r="X2160" s="200"/>
      <c r="Y2160" s="200"/>
    </row>
    <row r="2161" spans="2:25" ht="12.75" customHeight="1" x14ac:dyDescent="0.3">
      <c r="B2161" s="222" t="s">
        <v>1149</v>
      </c>
      <c r="C2161" s="222" t="s">
        <v>26</v>
      </c>
      <c r="D2161" s="222" t="s">
        <v>353</v>
      </c>
      <c r="E2161" s="223">
        <v>378</v>
      </c>
      <c r="F2161" s="223">
        <v>14.406000000000001</v>
      </c>
      <c r="G2161" s="224">
        <v>39.963337547408344</v>
      </c>
      <c r="H2161" s="222">
        <v>25</v>
      </c>
      <c r="I2161" s="222">
        <v>2</v>
      </c>
      <c r="J2161" s="222">
        <v>1684</v>
      </c>
      <c r="K2161" s="222" t="s">
        <v>108</v>
      </c>
      <c r="L2161" s="222">
        <v>1</v>
      </c>
      <c r="M2161" s="222" t="s">
        <v>197</v>
      </c>
      <c r="N2161" s="90" t="s">
        <v>197</v>
      </c>
      <c r="O2161" s="222"/>
      <c r="Q2161" s="201" t="str">
        <f t="shared" si="33"/>
        <v>ZCAB (L)Steel</v>
      </c>
      <c r="R2161" s="204" t="s">
        <v>1149</v>
      </c>
      <c r="S2161" s="204" t="s">
        <v>353</v>
      </c>
      <c r="T2161" s="205">
        <v>2.6172</v>
      </c>
      <c r="U2161" s="205">
        <v>3.9916</v>
      </c>
      <c r="W2161" s="200"/>
      <c r="X2161" s="200"/>
      <c r="Y2161" s="200"/>
    </row>
    <row r="2162" spans="2:25" ht="12.75" customHeight="1" x14ac:dyDescent="0.3">
      <c r="B2162" s="222" t="s">
        <v>1148</v>
      </c>
      <c r="C2162" s="222" t="s">
        <v>1177</v>
      </c>
      <c r="D2162" s="222" t="s">
        <v>345</v>
      </c>
      <c r="E2162" s="223">
        <v>1</v>
      </c>
      <c r="F2162" s="223">
        <v>1</v>
      </c>
      <c r="G2162" s="224">
        <v>15</v>
      </c>
      <c r="H2162" s="222">
        <v>29</v>
      </c>
      <c r="I2162" s="222">
        <v>2</v>
      </c>
      <c r="J2162" s="222">
        <v>1684</v>
      </c>
      <c r="K2162" s="222" t="s">
        <v>107</v>
      </c>
      <c r="L2162" s="222">
        <v>1</v>
      </c>
      <c r="M2162" s="222" t="s">
        <v>197</v>
      </c>
      <c r="N2162" s="90" t="s">
        <v>197</v>
      </c>
      <c r="O2162" s="222"/>
      <c r="Q2162" s="201" t="str">
        <f t="shared" si="33"/>
        <v>ZCAB (T)Construction Materials</v>
      </c>
      <c r="R2162" s="204" t="s">
        <v>1148</v>
      </c>
      <c r="S2162" s="204" t="s">
        <v>345</v>
      </c>
      <c r="T2162" s="205">
        <v>1.3527</v>
      </c>
      <c r="U2162" s="205">
        <v>1.6456</v>
      </c>
      <c r="W2162" s="200"/>
      <c r="X2162" s="200"/>
      <c r="Y2162" s="200"/>
    </row>
    <row r="2163" spans="2:25" ht="12.75" customHeight="1" x14ac:dyDescent="0.3">
      <c r="B2163" s="222" t="s">
        <v>1148</v>
      </c>
      <c r="C2163" s="222" t="s">
        <v>1177</v>
      </c>
      <c r="D2163" s="222" t="s">
        <v>356</v>
      </c>
      <c r="E2163" s="223">
        <v>1</v>
      </c>
      <c r="F2163" s="223">
        <v>1</v>
      </c>
      <c r="G2163" s="224">
        <v>15</v>
      </c>
      <c r="H2163" s="222">
        <v>27</v>
      </c>
      <c r="I2163" s="222">
        <v>2</v>
      </c>
      <c r="J2163" s="222">
        <v>1684</v>
      </c>
      <c r="K2163" s="222" t="s">
        <v>107</v>
      </c>
      <c r="L2163" s="222">
        <v>1</v>
      </c>
      <c r="M2163" s="222" t="s">
        <v>197</v>
      </c>
      <c r="N2163" s="90" t="s">
        <v>197</v>
      </c>
      <c r="O2163" s="222"/>
      <c r="Q2163" s="201" t="str">
        <f t="shared" si="33"/>
        <v>ZCAB (T)Enterprise</v>
      </c>
      <c r="R2163" s="204" t="s">
        <v>1148</v>
      </c>
      <c r="S2163" s="204" t="s">
        <v>356</v>
      </c>
      <c r="T2163" s="205">
        <v>1.4261999999999999</v>
      </c>
      <c r="U2163" s="205">
        <v>1.6001000000000001</v>
      </c>
      <c r="W2163" s="200"/>
      <c r="X2163" s="200"/>
      <c r="Y2163" s="200"/>
    </row>
    <row r="2164" spans="2:25" ht="12.75" customHeight="1" x14ac:dyDescent="0.3">
      <c r="B2164" s="222" t="s">
        <v>1148</v>
      </c>
      <c r="C2164" s="222" t="s">
        <v>1177</v>
      </c>
      <c r="D2164" s="222" t="s">
        <v>343</v>
      </c>
      <c r="E2164" s="223">
        <v>1</v>
      </c>
      <c r="F2164" s="223">
        <v>1</v>
      </c>
      <c r="G2164" s="224">
        <v>15</v>
      </c>
      <c r="H2164" s="222">
        <v>25</v>
      </c>
      <c r="I2164" s="222">
        <v>2</v>
      </c>
      <c r="J2164" s="222">
        <v>1684</v>
      </c>
      <c r="K2164" s="222" t="s">
        <v>107</v>
      </c>
      <c r="L2164" s="222">
        <v>1</v>
      </c>
      <c r="M2164" s="222" t="s">
        <v>197</v>
      </c>
      <c r="N2164" s="90" t="s">
        <v>197</v>
      </c>
      <c r="O2164" s="222"/>
      <c r="Q2164" s="201" t="str">
        <f>R2164&amp;S2164</f>
        <v>ZCAB (T)Other</v>
      </c>
      <c r="R2164" s="204" t="s">
        <v>1148</v>
      </c>
      <c r="S2164" s="204" t="s">
        <v>343</v>
      </c>
      <c r="T2164" s="205">
        <v>1.3221000000000001</v>
      </c>
      <c r="U2164" s="205">
        <v>1.5547</v>
      </c>
      <c r="W2164" s="200"/>
      <c r="X2164" s="200"/>
      <c r="Y2164" s="200"/>
    </row>
    <row r="2165" spans="2:25" ht="12.75" customHeight="1" x14ac:dyDescent="0.3">
      <c r="B2165" s="222" t="s">
        <v>1148</v>
      </c>
      <c r="C2165" s="222" t="s">
        <v>1177</v>
      </c>
      <c r="D2165" s="222" t="s">
        <v>353</v>
      </c>
      <c r="E2165" s="223">
        <v>449</v>
      </c>
      <c r="F2165" s="223">
        <v>6.7350000000000003</v>
      </c>
      <c r="G2165" s="224">
        <v>15</v>
      </c>
      <c r="H2165" s="222">
        <v>25</v>
      </c>
      <c r="I2165" s="222">
        <v>2</v>
      </c>
      <c r="J2165" s="222">
        <v>1684</v>
      </c>
      <c r="K2165" s="222" t="s">
        <v>107</v>
      </c>
      <c r="L2165" s="222">
        <v>1</v>
      </c>
      <c r="M2165" s="222" t="s">
        <v>197</v>
      </c>
      <c r="N2165" s="90" t="s">
        <v>197</v>
      </c>
      <c r="O2165" s="222"/>
      <c r="Q2165" s="201" t="str">
        <f t="shared" si="33"/>
        <v>ZCAB (T)Steel</v>
      </c>
      <c r="R2165" s="204" t="s">
        <v>1148</v>
      </c>
      <c r="S2165" s="204" t="s">
        <v>353</v>
      </c>
      <c r="T2165" s="205">
        <v>1.3254999999999999</v>
      </c>
      <c r="U2165" s="205">
        <v>1.5547</v>
      </c>
      <c r="W2165" s="200"/>
      <c r="X2165" s="200"/>
      <c r="Y2165" s="200"/>
    </row>
    <row r="2166" spans="2:25" ht="12.75" customHeight="1" x14ac:dyDescent="0.3">
      <c r="B2166" s="222" t="s">
        <v>1151</v>
      </c>
      <c r="C2166" s="222" t="s">
        <v>26</v>
      </c>
      <c r="D2166" s="222" t="s">
        <v>345</v>
      </c>
      <c r="E2166" s="223">
        <v>1</v>
      </c>
      <c r="F2166" s="223">
        <v>1</v>
      </c>
      <c r="G2166" s="224">
        <v>44.473214285714292</v>
      </c>
      <c r="H2166" s="222">
        <v>29</v>
      </c>
      <c r="I2166" s="222">
        <v>2</v>
      </c>
      <c r="J2166" s="222">
        <v>1684</v>
      </c>
      <c r="K2166" s="222" t="s">
        <v>108</v>
      </c>
      <c r="L2166" s="222">
        <v>1</v>
      </c>
      <c r="M2166" s="222" t="s">
        <v>197</v>
      </c>
      <c r="N2166" s="90" t="s">
        <v>197</v>
      </c>
      <c r="O2166" s="222"/>
      <c r="Q2166" s="201" t="str">
        <f>R2166&amp;S2166</f>
        <v>ZCAC (L)Construction Materials</v>
      </c>
      <c r="R2166" s="204" t="s">
        <v>1151</v>
      </c>
      <c r="S2166" s="204" t="s">
        <v>345</v>
      </c>
      <c r="T2166" s="205">
        <v>3.1446999999999998</v>
      </c>
      <c r="U2166" s="205">
        <v>5.0179999999999998</v>
      </c>
      <c r="W2166" s="200"/>
      <c r="X2166" s="200"/>
      <c r="Y2166" s="200"/>
    </row>
    <row r="2167" spans="2:25" ht="12.75" customHeight="1" x14ac:dyDescent="0.3">
      <c r="B2167" s="222" t="s">
        <v>1151</v>
      </c>
      <c r="C2167" s="222" t="s">
        <v>26</v>
      </c>
      <c r="D2167" s="222" t="s">
        <v>356</v>
      </c>
      <c r="E2167" s="223">
        <v>1</v>
      </c>
      <c r="F2167" s="223">
        <v>1</v>
      </c>
      <c r="G2167" s="224">
        <v>39.454926624737944</v>
      </c>
      <c r="H2167" s="222">
        <v>27</v>
      </c>
      <c r="I2167" s="222">
        <v>2</v>
      </c>
      <c r="J2167" s="222">
        <v>1684</v>
      </c>
      <c r="K2167" s="222" t="s">
        <v>108</v>
      </c>
      <c r="L2167" s="222">
        <v>1</v>
      </c>
      <c r="M2167" s="222" t="s">
        <v>197</v>
      </c>
      <c r="N2167" s="90" t="s">
        <v>197</v>
      </c>
      <c r="O2167" s="222"/>
      <c r="Q2167" s="201" t="str">
        <f t="shared" si="33"/>
        <v>ZCAC (L)Enterprise</v>
      </c>
      <c r="R2167" s="204" t="s">
        <v>1151</v>
      </c>
      <c r="S2167" s="204" t="s">
        <v>356</v>
      </c>
      <c r="T2167" s="205">
        <v>2.9493</v>
      </c>
      <c r="U2167" s="205">
        <v>3.9777999999999998</v>
      </c>
      <c r="W2167" s="200"/>
      <c r="X2167" s="200"/>
      <c r="Y2167" s="200"/>
    </row>
    <row r="2168" spans="2:25" ht="12.75" customHeight="1" x14ac:dyDescent="0.3">
      <c r="B2168" s="222" t="s">
        <v>1151</v>
      </c>
      <c r="C2168" s="222" t="s">
        <v>26</v>
      </c>
      <c r="D2168" s="222" t="s">
        <v>353</v>
      </c>
      <c r="E2168" s="223">
        <v>266</v>
      </c>
      <c r="F2168" s="223">
        <v>9.7859999999999996</v>
      </c>
      <c r="G2168" s="224">
        <v>25.992118683356512</v>
      </c>
      <c r="H2168" s="222">
        <v>25</v>
      </c>
      <c r="I2168" s="222">
        <v>2</v>
      </c>
      <c r="J2168" s="222">
        <v>1684</v>
      </c>
      <c r="K2168" s="222" t="s">
        <v>108</v>
      </c>
      <c r="L2168" s="222">
        <v>1</v>
      </c>
      <c r="M2168" s="222" t="s">
        <v>197</v>
      </c>
      <c r="N2168" s="90" t="s">
        <v>197</v>
      </c>
      <c r="O2168" s="222"/>
      <c r="Q2168" s="201" t="str">
        <f t="shared" si="33"/>
        <v>ZCAC (L)Steel</v>
      </c>
      <c r="R2168" s="204" t="s">
        <v>1151</v>
      </c>
      <c r="S2168" s="204" t="s">
        <v>353</v>
      </c>
      <c r="T2168" s="205">
        <v>2.2978999999999998</v>
      </c>
      <c r="U2168" s="205">
        <v>2.5053000000000001</v>
      </c>
      <c r="W2168" s="200"/>
      <c r="X2168" s="200"/>
      <c r="Y2168" s="200"/>
    </row>
    <row r="2169" spans="2:25" ht="12.75" customHeight="1" x14ac:dyDescent="0.3">
      <c r="B2169" s="222" t="s">
        <v>1150</v>
      </c>
      <c r="C2169" s="222" t="s">
        <v>1177</v>
      </c>
      <c r="D2169" s="222" t="s">
        <v>345</v>
      </c>
      <c r="E2169" s="223">
        <v>1</v>
      </c>
      <c r="F2169" s="223">
        <v>1</v>
      </c>
      <c r="G2169" s="224">
        <v>15</v>
      </c>
      <c r="H2169" s="222">
        <v>29</v>
      </c>
      <c r="I2169" s="222">
        <v>2</v>
      </c>
      <c r="J2169" s="222">
        <v>1684</v>
      </c>
      <c r="K2169" s="222" t="s">
        <v>107</v>
      </c>
      <c r="L2169" s="222">
        <v>1</v>
      </c>
      <c r="M2169" s="222" t="s">
        <v>197</v>
      </c>
      <c r="N2169" s="90" t="s">
        <v>197</v>
      </c>
      <c r="O2169" s="222"/>
      <c r="Q2169" s="201" t="str">
        <f t="shared" si="33"/>
        <v>ZCAC (T)Construction Materials</v>
      </c>
      <c r="R2169" s="204" t="s">
        <v>1150</v>
      </c>
      <c r="S2169" s="204" t="s">
        <v>345</v>
      </c>
      <c r="T2169" s="205">
        <v>1.3503000000000001</v>
      </c>
      <c r="U2169" s="205">
        <v>1.6456</v>
      </c>
      <c r="W2169" s="200"/>
      <c r="X2169" s="200"/>
      <c r="Y2169" s="200"/>
    </row>
    <row r="2170" spans="2:25" ht="12.75" customHeight="1" x14ac:dyDescent="0.3">
      <c r="B2170" s="222" t="s">
        <v>1150</v>
      </c>
      <c r="C2170" s="222" t="s">
        <v>1177</v>
      </c>
      <c r="D2170" s="222" t="s">
        <v>356</v>
      </c>
      <c r="E2170" s="223">
        <v>1</v>
      </c>
      <c r="F2170" s="223">
        <v>1</v>
      </c>
      <c r="G2170" s="224">
        <v>15</v>
      </c>
      <c r="H2170" s="222">
        <v>27</v>
      </c>
      <c r="I2170" s="222">
        <v>2</v>
      </c>
      <c r="J2170" s="222">
        <v>1684</v>
      </c>
      <c r="K2170" s="222" t="s">
        <v>107</v>
      </c>
      <c r="L2170" s="222">
        <v>1</v>
      </c>
      <c r="M2170" s="222" t="s">
        <v>197</v>
      </c>
      <c r="N2170" s="90" t="s">
        <v>197</v>
      </c>
      <c r="O2170" s="222"/>
      <c r="Q2170" s="201" t="str">
        <f t="shared" si="33"/>
        <v>ZCAC (T)Enterprise</v>
      </c>
      <c r="R2170" s="204" t="s">
        <v>1150</v>
      </c>
      <c r="S2170" s="204" t="s">
        <v>356</v>
      </c>
      <c r="T2170" s="205">
        <v>1.4235</v>
      </c>
      <c r="U2170" s="205">
        <v>1.6001000000000001</v>
      </c>
      <c r="W2170" s="200"/>
      <c r="X2170" s="200"/>
      <c r="Y2170" s="200"/>
    </row>
    <row r="2171" spans="2:25" ht="12.75" customHeight="1" x14ac:dyDescent="0.3">
      <c r="B2171" s="222" t="s">
        <v>1150</v>
      </c>
      <c r="C2171" s="222" t="s">
        <v>1177</v>
      </c>
      <c r="D2171" s="222" t="s">
        <v>343</v>
      </c>
      <c r="E2171" s="223">
        <v>1</v>
      </c>
      <c r="F2171" s="223">
        <v>1</v>
      </c>
      <c r="G2171" s="224">
        <v>15</v>
      </c>
      <c r="H2171" s="222">
        <v>25</v>
      </c>
      <c r="I2171" s="222">
        <v>2</v>
      </c>
      <c r="J2171" s="222">
        <v>1684</v>
      </c>
      <c r="K2171" s="222" t="s">
        <v>107</v>
      </c>
      <c r="L2171" s="222">
        <v>1</v>
      </c>
      <c r="M2171" s="222" t="s">
        <v>197</v>
      </c>
      <c r="N2171" s="90" t="s">
        <v>197</v>
      </c>
      <c r="O2171" s="222"/>
      <c r="Q2171" s="201" t="str">
        <f t="shared" si="33"/>
        <v>ZCAC (T)Other</v>
      </c>
      <c r="R2171" s="204" t="s">
        <v>1150</v>
      </c>
      <c r="S2171" s="204" t="s">
        <v>343</v>
      </c>
      <c r="T2171" s="205">
        <v>1.3197000000000001</v>
      </c>
      <c r="U2171" s="205">
        <v>1.5547</v>
      </c>
      <c r="W2171" s="200"/>
      <c r="X2171" s="200"/>
      <c r="Y2171" s="200"/>
    </row>
    <row r="2172" spans="2:25" ht="12.75" customHeight="1" x14ac:dyDescent="0.3">
      <c r="B2172" s="222" t="s">
        <v>1150</v>
      </c>
      <c r="C2172" s="222" t="s">
        <v>1177</v>
      </c>
      <c r="D2172" s="222" t="s">
        <v>353</v>
      </c>
      <c r="E2172" s="223">
        <v>314</v>
      </c>
      <c r="F2172" s="223">
        <v>4.71</v>
      </c>
      <c r="G2172" s="224">
        <v>15</v>
      </c>
      <c r="H2172" s="222">
        <v>25</v>
      </c>
      <c r="I2172" s="222">
        <v>2</v>
      </c>
      <c r="J2172" s="222">
        <v>1684</v>
      </c>
      <c r="K2172" s="222" t="s">
        <v>107</v>
      </c>
      <c r="L2172" s="222">
        <v>1</v>
      </c>
      <c r="M2172" s="222" t="s">
        <v>197</v>
      </c>
      <c r="N2172" s="90" t="s">
        <v>197</v>
      </c>
      <c r="O2172" s="222"/>
      <c r="Q2172" s="201" t="str">
        <f t="shared" si="33"/>
        <v>ZCAC (T)Steel</v>
      </c>
      <c r="R2172" s="204" t="s">
        <v>1150</v>
      </c>
      <c r="S2172" s="204" t="s">
        <v>353</v>
      </c>
      <c r="T2172" s="205">
        <v>1.3197000000000001</v>
      </c>
      <c r="U2172" s="205">
        <v>1.5547</v>
      </c>
      <c r="W2172" s="200"/>
      <c r="X2172" s="200"/>
      <c r="Y2172" s="200"/>
    </row>
    <row r="2173" spans="2:25" ht="12.75" customHeight="1" x14ac:dyDescent="0.3">
      <c r="B2173" s="222" t="s">
        <v>1153</v>
      </c>
      <c r="C2173" s="222" t="s">
        <v>26</v>
      </c>
      <c r="D2173" s="222" t="s">
        <v>345</v>
      </c>
      <c r="E2173" s="223">
        <v>1</v>
      </c>
      <c r="F2173" s="223">
        <v>1</v>
      </c>
      <c r="G2173" s="224">
        <v>36.231875128363114</v>
      </c>
      <c r="H2173" s="222">
        <v>29</v>
      </c>
      <c r="I2173" s="222">
        <v>2</v>
      </c>
      <c r="J2173" s="222">
        <v>1383</v>
      </c>
      <c r="K2173" s="222" t="s">
        <v>108</v>
      </c>
      <c r="L2173" s="222">
        <v>1</v>
      </c>
      <c r="M2173" s="222" t="s">
        <v>197</v>
      </c>
      <c r="N2173" s="90" t="s">
        <v>197</v>
      </c>
      <c r="O2173" s="222"/>
      <c r="Q2173" s="201" t="str">
        <f t="shared" si="33"/>
        <v>ZCAD (L)Construction Materials</v>
      </c>
      <c r="R2173" s="204" t="s">
        <v>1153</v>
      </c>
      <c r="S2173" s="204" t="s">
        <v>345</v>
      </c>
      <c r="T2173" s="205">
        <v>2.0646</v>
      </c>
      <c r="U2173" s="205">
        <v>3.5369000000000002</v>
      </c>
      <c r="W2173" s="200"/>
      <c r="X2173" s="200"/>
      <c r="Y2173" s="200"/>
    </row>
    <row r="2174" spans="2:25" ht="12.75" customHeight="1" x14ac:dyDescent="0.3">
      <c r="B2174" s="222" t="s">
        <v>1153</v>
      </c>
      <c r="C2174" s="222" t="s">
        <v>26</v>
      </c>
      <c r="D2174" s="222" t="s">
        <v>356</v>
      </c>
      <c r="E2174" s="223">
        <v>1</v>
      </c>
      <c r="F2174" s="223">
        <v>1</v>
      </c>
      <c r="G2174" s="224">
        <v>35.506329113924053</v>
      </c>
      <c r="H2174" s="222">
        <v>27</v>
      </c>
      <c r="I2174" s="222">
        <v>2</v>
      </c>
      <c r="J2174" s="222">
        <v>1383</v>
      </c>
      <c r="K2174" s="222" t="s">
        <v>108</v>
      </c>
      <c r="L2174" s="222">
        <v>1</v>
      </c>
      <c r="M2174" s="222" t="s">
        <v>197</v>
      </c>
      <c r="N2174" s="90" t="s">
        <v>197</v>
      </c>
      <c r="O2174" s="222"/>
      <c r="Q2174" s="201" t="str">
        <f t="shared" si="33"/>
        <v>ZCAD (L)Enterprise</v>
      </c>
      <c r="R2174" s="204" t="s">
        <v>1153</v>
      </c>
      <c r="S2174" s="204" t="s">
        <v>356</v>
      </c>
      <c r="T2174" s="205">
        <v>2.0720000000000001</v>
      </c>
      <c r="U2174" s="205">
        <v>3.3873000000000002</v>
      </c>
      <c r="W2174" s="200"/>
      <c r="X2174" s="200"/>
      <c r="Y2174" s="200"/>
    </row>
    <row r="2175" spans="2:25" ht="12.75" customHeight="1" x14ac:dyDescent="0.3">
      <c r="B2175" s="222" t="s">
        <v>1153</v>
      </c>
      <c r="C2175" s="222" t="s">
        <v>26</v>
      </c>
      <c r="D2175" s="222" t="s">
        <v>353</v>
      </c>
      <c r="E2175" s="223">
        <v>966</v>
      </c>
      <c r="F2175" s="223">
        <v>35.154000000000003</v>
      </c>
      <c r="G2175" s="224">
        <v>39.379358437935842</v>
      </c>
      <c r="H2175" s="222">
        <v>25</v>
      </c>
      <c r="I2175" s="222">
        <v>2</v>
      </c>
      <c r="J2175" s="222">
        <v>1383</v>
      </c>
      <c r="K2175" s="222" t="s">
        <v>108</v>
      </c>
      <c r="L2175" s="222">
        <v>1</v>
      </c>
      <c r="M2175" s="222" t="s">
        <v>197</v>
      </c>
      <c r="N2175" s="90" t="s">
        <v>197</v>
      </c>
      <c r="O2175" s="222"/>
      <c r="Q2175" s="201" t="str">
        <f t="shared" si="33"/>
        <v>ZCAD (L)Steel</v>
      </c>
      <c r="R2175" s="204" t="s">
        <v>1153</v>
      </c>
      <c r="S2175" s="204" t="s">
        <v>353</v>
      </c>
      <c r="T2175" s="205">
        <v>2.2616999999999998</v>
      </c>
      <c r="U2175" s="205">
        <v>3.8837999999999999</v>
      </c>
    </row>
    <row r="2176" spans="2:25" ht="12.75" customHeight="1" x14ac:dyDescent="0.3">
      <c r="B2176" s="222" t="s">
        <v>1152</v>
      </c>
      <c r="C2176" s="222" t="s">
        <v>1177</v>
      </c>
      <c r="D2176" s="222" t="s">
        <v>345</v>
      </c>
      <c r="E2176" s="223">
        <v>99</v>
      </c>
      <c r="F2176" s="223">
        <v>1.3860000000000001</v>
      </c>
      <c r="G2176" s="224">
        <v>14</v>
      </c>
      <c r="H2176" s="222">
        <v>29</v>
      </c>
      <c r="I2176" s="222">
        <v>2</v>
      </c>
      <c r="J2176" s="222">
        <v>1383</v>
      </c>
      <c r="K2176" s="222" t="s">
        <v>107</v>
      </c>
      <c r="L2176" s="222">
        <v>1</v>
      </c>
      <c r="M2176" s="222" t="s">
        <v>197</v>
      </c>
      <c r="N2176" s="90" t="s">
        <v>197</v>
      </c>
      <c r="O2176" s="222"/>
      <c r="Q2176" s="201" t="str">
        <f t="shared" si="33"/>
        <v>ZCAD (T)Construction Materials</v>
      </c>
      <c r="R2176" s="204" t="s">
        <v>1152</v>
      </c>
      <c r="S2176" s="204" t="s">
        <v>345</v>
      </c>
      <c r="T2176" s="205">
        <v>1.3261000000000001</v>
      </c>
      <c r="U2176" s="205">
        <v>1.5763</v>
      </c>
    </row>
    <row r="2177" spans="2:21" ht="12.75" customHeight="1" x14ac:dyDescent="0.3">
      <c r="B2177" s="222" t="s">
        <v>1152</v>
      </c>
      <c r="C2177" s="222" t="s">
        <v>1177</v>
      </c>
      <c r="D2177" s="222" t="s">
        <v>356</v>
      </c>
      <c r="E2177" s="223">
        <v>1</v>
      </c>
      <c r="F2177" s="223">
        <v>1</v>
      </c>
      <c r="G2177" s="224">
        <v>14</v>
      </c>
      <c r="H2177" s="222">
        <v>27</v>
      </c>
      <c r="I2177" s="222">
        <v>2</v>
      </c>
      <c r="J2177" s="222">
        <v>1383</v>
      </c>
      <c r="K2177" s="222" t="s">
        <v>107</v>
      </c>
      <c r="L2177" s="222">
        <v>1</v>
      </c>
      <c r="M2177" s="222" t="s">
        <v>197</v>
      </c>
      <c r="N2177" s="90" t="s">
        <v>197</v>
      </c>
      <c r="O2177" s="222"/>
      <c r="Q2177" s="201" t="str">
        <f t="shared" si="33"/>
        <v>ZCAD (T)Enterprise</v>
      </c>
      <c r="R2177" s="204" t="s">
        <v>1152</v>
      </c>
      <c r="S2177" s="204" t="s">
        <v>356</v>
      </c>
      <c r="T2177" s="205">
        <v>1.4011</v>
      </c>
      <c r="U2177" s="205">
        <v>1.5409999999999999</v>
      </c>
    </row>
    <row r="2178" spans="2:21" ht="12.75" customHeight="1" x14ac:dyDescent="0.3">
      <c r="B2178" s="222" t="s">
        <v>1152</v>
      </c>
      <c r="C2178" s="222" t="s">
        <v>1177</v>
      </c>
      <c r="D2178" s="222" t="s">
        <v>343</v>
      </c>
      <c r="E2178" s="223">
        <v>673</v>
      </c>
      <c r="F2178" s="223">
        <v>9.4220000000000006</v>
      </c>
      <c r="G2178" s="224">
        <v>14</v>
      </c>
      <c r="H2178" s="222">
        <v>25</v>
      </c>
      <c r="I2178" s="222">
        <v>2</v>
      </c>
      <c r="J2178" s="222">
        <v>1383</v>
      </c>
      <c r="K2178" s="222" t="s">
        <v>107</v>
      </c>
      <c r="L2178" s="222">
        <v>1</v>
      </c>
      <c r="M2178" s="222" t="s">
        <v>197</v>
      </c>
      <c r="N2178" s="90" t="s">
        <v>197</v>
      </c>
      <c r="O2178" s="222"/>
      <c r="Q2178" s="201" t="str">
        <f t="shared" si="33"/>
        <v>ZCAD (T)Other</v>
      </c>
      <c r="R2178" s="204" t="s">
        <v>1152</v>
      </c>
      <c r="S2178" s="204" t="s">
        <v>343</v>
      </c>
      <c r="T2178" s="205">
        <v>1.3024</v>
      </c>
      <c r="U2178" s="205">
        <v>1.5058</v>
      </c>
    </row>
    <row r="2179" spans="2:21" ht="12.75" customHeight="1" x14ac:dyDescent="0.3">
      <c r="B2179" s="222" t="s">
        <v>1152</v>
      </c>
      <c r="C2179" s="222" t="s">
        <v>1177</v>
      </c>
      <c r="D2179" s="222" t="s">
        <v>353</v>
      </c>
      <c r="E2179" s="223">
        <v>1108</v>
      </c>
      <c r="F2179" s="223">
        <v>15.512</v>
      </c>
      <c r="G2179" s="224">
        <v>14</v>
      </c>
      <c r="H2179" s="222">
        <v>25</v>
      </c>
      <c r="I2179" s="222">
        <v>2</v>
      </c>
      <c r="J2179" s="222">
        <v>1383</v>
      </c>
      <c r="K2179" s="222" t="s">
        <v>107</v>
      </c>
      <c r="L2179" s="222">
        <v>1</v>
      </c>
      <c r="M2179" s="222" t="s">
        <v>197</v>
      </c>
      <c r="N2179" s="90" t="s">
        <v>197</v>
      </c>
      <c r="O2179" s="222"/>
      <c r="Q2179" s="201" t="str">
        <f t="shared" si="33"/>
        <v>ZCAD (T)Steel</v>
      </c>
      <c r="R2179" s="204" t="s">
        <v>1152</v>
      </c>
      <c r="S2179" s="204" t="s">
        <v>353</v>
      </c>
      <c r="T2179" s="205">
        <v>1.3024</v>
      </c>
      <c r="U2179" s="205">
        <v>1.5058</v>
      </c>
    </row>
    <row r="2180" spans="2:21" ht="12.75" customHeight="1" x14ac:dyDescent="0.3">
      <c r="B2180" s="222" t="s">
        <v>1155</v>
      </c>
      <c r="C2180" s="222" t="s">
        <v>26</v>
      </c>
      <c r="D2180" s="222" t="s">
        <v>345</v>
      </c>
      <c r="E2180" s="223">
        <v>1</v>
      </c>
      <c r="F2180" s="223">
        <v>1</v>
      </c>
      <c r="G2180" s="224">
        <v>46</v>
      </c>
      <c r="H2180" s="222">
        <v>29</v>
      </c>
      <c r="I2180" s="222">
        <v>2</v>
      </c>
      <c r="J2180" s="222">
        <v>1684</v>
      </c>
      <c r="K2180" s="222" t="s">
        <v>108</v>
      </c>
      <c r="L2180" s="222">
        <v>1</v>
      </c>
      <c r="M2180" s="222" t="s">
        <v>197</v>
      </c>
      <c r="N2180" s="90" t="s">
        <v>197</v>
      </c>
      <c r="O2180" s="222"/>
      <c r="Q2180" s="201" t="str">
        <f t="shared" si="33"/>
        <v>ZCAO (L)Construction Materials</v>
      </c>
      <c r="R2180" s="204" t="s">
        <v>1155</v>
      </c>
      <c r="S2180" s="204" t="s">
        <v>345</v>
      </c>
      <c r="T2180" s="205">
        <v>2.9523000000000001</v>
      </c>
      <c r="U2180" s="205">
        <v>5.3716999999999997</v>
      </c>
    </row>
    <row r="2181" spans="2:21" ht="12.75" customHeight="1" x14ac:dyDescent="0.3">
      <c r="B2181" s="222" t="s">
        <v>1155</v>
      </c>
      <c r="C2181" s="222" t="s">
        <v>26</v>
      </c>
      <c r="D2181" s="222" t="s">
        <v>356</v>
      </c>
      <c r="E2181" s="223">
        <v>1</v>
      </c>
      <c r="F2181" s="223">
        <v>1</v>
      </c>
      <c r="G2181" s="224">
        <v>40.454926624737944</v>
      </c>
      <c r="H2181" s="222">
        <v>27</v>
      </c>
      <c r="I2181" s="222">
        <v>2</v>
      </c>
      <c r="J2181" s="222">
        <v>1684</v>
      </c>
      <c r="K2181" s="222" t="s">
        <v>108</v>
      </c>
      <c r="L2181" s="222">
        <v>1</v>
      </c>
      <c r="M2181" s="222" t="s">
        <v>197</v>
      </c>
      <c r="N2181" s="90" t="s">
        <v>197</v>
      </c>
      <c r="O2181" s="222"/>
      <c r="Q2181" s="201" t="str">
        <f t="shared" ref="Q2181:Q2206" si="34">R2181&amp;S2181</f>
        <v>ZCAO (L)Enterprise</v>
      </c>
      <c r="R2181" s="204" t="s">
        <v>1155</v>
      </c>
      <c r="S2181" s="204" t="s">
        <v>356</v>
      </c>
      <c r="T2181" s="205">
        <v>2.6063999999999998</v>
      </c>
      <c r="U2181" s="205">
        <v>4.1454000000000004</v>
      </c>
    </row>
    <row r="2182" spans="2:21" ht="12.75" customHeight="1" x14ac:dyDescent="0.3">
      <c r="B2182" s="222" t="s">
        <v>1154</v>
      </c>
      <c r="C2182" s="222" t="s">
        <v>1177</v>
      </c>
      <c r="D2182" s="222" t="s">
        <v>345</v>
      </c>
      <c r="E2182" s="223">
        <v>1</v>
      </c>
      <c r="F2182" s="223">
        <v>1</v>
      </c>
      <c r="G2182" s="224">
        <v>15</v>
      </c>
      <c r="H2182" s="222">
        <v>29</v>
      </c>
      <c r="I2182" s="222">
        <v>2</v>
      </c>
      <c r="J2182" s="222">
        <v>1684</v>
      </c>
      <c r="K2182" s="222" t="s">
        <v>107</v>
      </c>
      <c r="L2182" s="222">
        <v>1</v>
      </c>
      <c r="M2182" s="222" t="s">
        <v>197</v>
      </c>
      <c r="N2182" s="90" t="s">
        <v>197</v>
      </c>
      <c r="O2182" s="222"/>
      <c r="Q2182" s="201" t="str">
        <f t="shared" si="34"/>
        <v>ZCAO (T)Construction Materials</v>
      </c>
      <c r="R2182" s="204" t="s">
        <v>1154</v>
      </c>
      <c r="S2182" s="204" t="s">
        <v>345</v>
      </c>
      <c r="T2182" s="205">
        <v>1.34</v>
      </c>
      <c r="U2182" s="205">
        <v>1.6456</v>
      </c>
    </row>
    <row r="2183" spans="2:21" ht="12.75" customHeight="1" x14ac:dyDescent="0.3">
      <c r="B2183" s="222" t="s">
        <v>1154</v>
      </c>
      <c r="C2183" s="222" t="s">
        <v>1177</v>
      </c>
      <c r="D2183" s="222" t="s">
        <v>356</v>
      </c>
      <c r="E2183" s="223">
        <v>1</v>
      </c>
      <c r="F2183" s="223">
        <v>1</v>
      </c>
      <c r="G2183" s="224">
        <v>15</v>
      </c>
      <c r="H2183" s="222">
        <v>27</v>
      </c>
      <c r="I2183" s="222">
        <v>2</v>
      </c>
      <c r="J2183" s="222">
        <v>1684</v>
      </c>
      <c r="K2183" s="222" t="s">
        <v>107</v>
      </c>
      <c r="L2183" s="222">
        <v>1</v>
      </c>
      <c r="M2183" s="222" t="s">
        <v>197</v>
      </c>
      <c r="N2183" s="90" t="s">
        <v>197</v>
      </c>
      <c r="O2183" s="222"/>
      <c r="Q2183" s="201" t="str">
        <f t="shared" si="34"/>
        <v>ZCAO (T)Enterprise</v>
      </c>
      <c r="R2183" s="204" t="s">
        <v>1154</v>
      </c>
      <c r="S2183" s="204" t="s">
        <v>356</v>
      </c>
      <c r="T2183" s="205">
        <v>1.4117</v>
      </c>
      <c r="U2183" s="205">
        <v>1.6001000000000001</v>
      </c>
    </row>
    <row r="2184" spans="2:21" ht="12.75" customHeight="1" x14ac:dyDescent="0.3">
      <c r="B2184" s="222" t="s">
        <v>1154</v>
      </c>
      <c r="C2184" s="222" t="s">
        <v>1177</v>
      </c>
      <c r="D2184" s="222" t="s">
        <v>343</v>
      </c>
      <c r="E2184" s="223">
        <v>1</v>
      </c>
      <c r="F2184" s="223">
        <v>1</v>
      </c>
      <c r="G2184" s="224">
        <v>15</v>
      </c>
      <c r="H2184" s="222">
        <v>25</v>
      </c>
      <c r="I2184" s="222">
        <v>2</v>
      </c>
      <c r="J2184" s="222">
        <v>1684</v>
      </c>
      <c r="K2184" s="222" t="s">
        <v>107</v>
      </c>
      <c r="L2184" s="222">
        <v>1</v>
      </c>
      <c r="M2184" s="222" t="s">
        <v>197</v>
      </c>
      <c r="N2184" s="90" t="s">
        <v>197</v>
      </c>
      <c r="O2184" s="222"/>
      <c r="Q2184" s="201" t="str">
        <f t="shared" si="34"/>
        <v>ZCAO (T)Other</v>
      </c>
      <c r="R2184" s="204" t="s">
        <v>1154</v>
      </c>
      <c r="S2184" s="204" t="s">
        <v>343</v>
      </c>
      <c r="T2184" s="205">
        <v>1.3095000000000001</v>
      </c>
      <c r="U2184" s="205">
        <v>1.5547</v>
      </c>
    </row>
    <row r="2185" spans="2:21" ht="12.75" customHeight="1" x14ac:dyDescent="0.3">
      <c r="B2185" s="222" t="s">
        <v>1157</v>
      </c>
      <c r="C2185" s="222" t="s">
        <v>26</v>
      </c>
      <c r="D2185" s="222" t="s">
        <v>345</v>
      </c>
      <c r="E2185" s="223">
        <v>100</v>
      </c>
      <c r="F2185" s="223">
        <v>4.6000000000000005</v>
      </c>
      <c r="G2185" s="224">
        <v>39.847008547008549</v>
      </c>
      <c r="H2185" s="222">
        <v>29</v>
      </c>
      <c r="I2185" s="222">
        <v>2</v>
      </c>
      <c r="J2185" s="222">
        <v>1684</v>
      </c>
      <c r="K2185" s="222" t="s">
        <v>108</v>
      </c>
      <c r="L2185" s="222">
        <v>1</v>
      </c>
      <c r="M2185" s="222" t="s">
        <v>197</v>
      </c>
      <c r="N2185" s="90" t="s">
        <v>197</v>
      </c>
      <c r="O2185" s="222"/>
      <c r="Q2185" s="201" t="str">
        <f t="shared" si="34"/>
        <v>ZCAP (L)Construction Materials</v>
      </c>
      <c r="R2185" s="204" t="s">
        <v>1157</v>
      </c>
      <c r="S2185" s="204" t="s">
        <v>345</v>
      </c>
      <c r="T2185" s="205">
        <v>2.8485999999999998</v>
      </c>
      <c r="U2185" s="205">
        <v>4.1142000000000003</v>
      </c>
    </row>
    <row r="2186" spans="2:21" ht="12.75" customHeight="1" x14ac:dyDescent="0.3">
      <c r="B2186" s="222" t="s">
        <v>1157</v>
      </c>
      <c r="C2186" s="222" t="s">
        <v>26</v>
      </c>
      <c r="D2186" s="222" t="s">
        <v>356</v>
      </c>
      <c r="E2186" s="223">
        <v>1</v>
      </c>
      <c r="F2186" s="223">
        <v>1</v>
      </c>
      <c r="G2186" s="224">
        <v>40.532951289398284</v>
      </c>
      <c r="H2186" s="222">
        <v>27</v>
      </c>
      <c r="I2186" s="222">
        <v>2</v>
      </c>
      <c r="J2186" s="222">
        <v>1684</v>
      </c>
      <c r="K2186" s="222" t="s">
        <v>108</v>
      </c>
      <c r="L2186" s="222">
        <v>1</v>
      </c>
      <c r="M2186" s="222" t="s">
        <v>197</v>
      </c>
      <c r="N2186" s="90" t="s">
        <v>197</v>
      </c>
      <c r="O2186" s="222"/>
      <c r="Q2186" s="201" t="str">
        <f t="shared" si="34"/>
        <v>ZCAP (L)Enterprise</v>
      </c>
      <c r="R2186" s="204" t="s">
        <v>1157</v>
      </c>
      <c r="S2186" s="204" t="s">
        <v>356</v>
      </c>
      <c r="T2186" s="205">
        <v>3.0108000000000001</v>
      </c>
      <c r="U2186" s="205">
        <v>4.1589</v>
      </c>
    </row>
    <row r="2187" spans="2:21" ht="12.75" customHeight="1" x14ac:dyDescent="0.3">
      <c r="B2187" s="222" t="s">
        <v>1157</v>
      </c>
      <c r="C2187" s="222" t="s">
        <v>26</v>
      </c>
      <c r="D2187" s="222" t="s">
        <v>353</v>
      </c>
      <c r="E2187" s="223">
        <v>2240</v>
      </c>
      <c r="F2187" s="223">
        <v>84.112000000000009</v>
      </c>
      <c r="G2187" s="224">
        <v>43.091052029731273</v>
      </c>
      <c r="H2187" s="222">
        <v>25</v>
      </c>
      <c r="I2187" s="222">
        <v>2</v>
      </c>
      <c r="J2187" s="222">
        <v>1684</v>
      </c>
      <c r="K2187" s="222" t="s">
        <v>108</v>
      </c>
      <c r="L2187" s="222">
        <v>1</v>
      </c>
      <c r="M2187" s="222" t="s">
        <v>197</v>
      </c>
      <c r="N2187" s="90" t="s">
        <v>197</v>
      </c>
      <c r="O2187" s="222"/>
      <c r="Q2187" s="201" t="str">
        <f t="shared" si="34"/>
        <v>ZCAP (L)Steel</v>
      </c>
      <c r="R2187" s="204" t="s">
        <v>1157</v>
      </c>
      <c r="S2187" s="204" t="s">
        <v>353</v>
      </c>
      <c r="T2187" s="205">
        <v>2.9693000000000001</v>
      </c>
      <c r="U2187" s="205">
        <v>4.5542999999999996</v>
      </c>
    </row>
    <row r="2188" spans="2:21" ht="12.75" customHeight="1" x14ac:dyDescent="0.3">
      <c r="B2188" s="222" t="s">
        <v>1156</v>
      </c>
      <c r="C2188" s="222" t="s">
        <v>1177</v>
      </c>
      <c r="D2188" s="222" t="s">
        <v>347</v>
      </c>
      <c r="E2188" s="223">
        <v>1</v>
      </c>
      <c r="F2188" s="223">
        <v>1</v>
      </c>
      <c r="G2188" s="224">
        <v>15</v>
      </c>
      <c r="H2188" s="222">
        <v>24</v>
      </c>
      <c r="I2188" s="222">
        <v>2</v>
      </c>
      <c r="J2188" s="222">
        <v>1684</v>
      </c>
      <c r="K2188" s="222" t="s">
        <v>107</v>
      </c>
      <c r="L2188" s="222">
        <v>1</v>
      </c>
      <c r="M2188" s="222" t="s">
        <v>197</v>
      </c>
      <c r="N2188" s="90" t="s">
        <v>197</v>
      </c>
      <c r="O2188" s="222"/>
      <c r="Q2188" s="201" t="str">
        <f t="shared" si="34"/>
        <v>ZCAP (T)Coal ESI</v>
      </c>
      <c r="R2188" s="204" t="s">
        <v>1156</v>
      </c>
      <c r="S2188" s="204" t="s">
        <v>347</v>
      </c>
      <c r="T2188" s="205">
        <v>1.3190999999999999</v>
      </c>
      <c r="U2188" s="205">
        <v>1.532</v>
      </c>
    </row>
    <row r="2189" spans="2:21" ht="12.75" customHeight="1" x14ac:dyDescent="0.3">
      <c r="B2189" s="222" t="s">
        <v>1156</v>
      </c>
      <c r="C2189" s="222" t="s">
        <v>1177</v>
      </c>
      <c r="D2189" s="222" t="s">
        <v>345</v>
      </c>
      <c r="E2189" s="223">
        <v>1</v>
      </c>
      <c r="F2189" s="223">
        <v>1</v>
      </c>
      <c r="G2189" s="224">
        <v>15</v>
      </c>
      <c r="H2189" s="222">
        <v>29</v>
      </c>
      <c r="I2189" s="222">
        <v>2</v>
      </c>
      <c r="J2189" s="222">
        <v>1684</v>
      </c>
      <c r="K2189" s="222" t="s">
        <v>107</v>
      </c>
      <c r="L2189" s="222">
        <v>1</v>
      </c>
      <c r="M2189" s="222" t="s">
        <v>197</v>
      </c>
      <c r="N2189" s="90" t="s">
        <v>197</v>
      </c>
      <c r="O2189" s="222"/>
      <c r="Q2189" s="201" t="str">
        <f t="shared" si="34"/>
        <v>ZCAP (T)Construction Materials</v>
      </c>
      <c r="R2189" s="204" t="s">
        <v>1156</v>
      </c>
      <c r="S2189" s="204" t="s">
        <v>345</v>
      </c>
      <c r="T2189" s="205">
        <v>1.3573999999999999</v>
      </c>
      <c r="U2189" s="205">
        <v>1.6456</v>
      </c>
    </row>
    <row r="2190" spans="2:21" ht="12.75" customHeight="1" x14ac:dyDescent="0.3">
      <c r="B2190" s="222" t="s">
        <v>1156</v>
      </c>
      <c r="C2190" s="222" t="s">
        <v>1177</v>
      </c>
      <c r="D2190" s="222" t="s">
        <v>356</v>
      </c>
      <c r="E2190" s="223">
        <v>1</v>
      </c>
      <c r="F2190" s="223">
        <v>1</v>
      </c>
      <c r="G2190" s="224">
        <v>15</v>
      </c>
      <c r="H2190" s="222">
        <v>27</v>
      </c>
      <c r="I2190" s="222">
        <v>2</v>
      </c>
      <c r="J2190" s="222">
        <v>1684</v>
      </c>
      <c r="K2190" s="222" t="s">
        <v>107</v>
      </c>
      <c r="L2190" s="222">
        <v>1</v>
      </c>
      <c r="M2190" s="222" t="s">
        <v>197</v>
      </c>
      <c r="N2190" s="90" t="s">
        <v>197</v>
      </c>
      <c r="O2190" s="222"/>
      <c r="Q2190" s="201" t="str">
        <f t="shared" si="34"/>
        <v>ZCAP (T)Enterprise</v>
      </c>
      <c r="R2190" s="204" t="s">
        <v>1156</v>
      </c>
      <c r="S2190" s="204" t="s">
        <v>356</v>
      </c>
      <c r="T2190" s="205">
        <v>1.4318</v>
      </c>
      <c r="U2190" s="205">
        <v>1.6001000000000001</v>
      </c>
    </row>
    <row r="2191" spans="2:21" ht="12.75" customHeight="1" x14ac:dyDescent="0.3">
      <c r="B2191" s="222" t="s">
        <v>1156</v>
      </c>
      <c r="C2191" s="222" t="s">
        <v>1177</v>
      </c>
      <c r="D2191" s="222" t="s">
        <v>343</v>
      </c>
      <c r="E2191" s="223">
        <v>60</v>
      </c>
      <c r="F2191" s="223">
        <v>0.9</v>
      </c>
      <c r="G2191" s="224">
        <v>15</v>
      </c>
      <c r="H2191" s="222">
        <v>25</v>
      </c>
      <c r="I2191" s="222">
        <v>2</v>
      </c>
      <c r="J2191" s="222">
        <v>1684</v>
      </c>
      <c r="K2191" s="222" t="s">
        <v>107</v>
      </c>
      <c r="L2191" s="222">
        <v>1</v>
      </c>
      <c r="M2191" s="222" t="s">
        <v>197</v>
      </c>
      <c r="N2191" s="90" t="s">
        <v>197</v>
      </c>
      <c r="O2191" s="222"/>
      <c r="Q2191" s="201" t="str">
        <f t="shared" si="34"/>
        <v>ZCAP (T)Other</v>
      </c>
      <c r="R2191" s="204" t="s">
        <v>1156</v>
      </c>
      <c r="S2191" s="204" t="s">
        <v>343</v>
      </c>
      <c r="T2191" s="205">
        <v>1.3270999999999999</v>
      </c>
      <c r="U2191" s="205">
        <v>1.5547</v>
      </c>
    </row>
    <row r="2192" spans="2:21" ht="12.75" customHeight="1" x14ac:dyDescent="0.3">
      <c r="B2192" s="222" t="s">
        <v>1156</v>
      </c>
      <c r="C2192" s="222" t="s">
        <v>1177</v>
      </c>
      <c r="D2192" s="222" t="s">
        <v>353</v>
      </c>
      <c r="E2192" s="223">
        <v>2621</v>
      </c>
      <c r="F2192" s="223">
        <v>39.315000000000005</v>
      </c>
      <c r="G2192" s="224">
        <v>15</v>
      </c>
      <c r="H2192" s="222">
        <v>25</v>
      </c>
      <c r="I2192" s="222">
        <v>2</v>
      </c>
      <c r="J2192" s="222">
        <v>1684</v>
      </c>
      <c r="K2192" s="222" t="s">
        <v>107</v>
      </c>
      <c r="L2192" s="222">
        <v>1</v>
      </c>
      <c r="M2192" s="222" t="s">
        <v>197</v>
      </c>
      <c r="N2192" s="90" t="s">
        <v>197</v>
      </c>
      <c r="O2192" s="222"/>
      <c r="Q2192" s="201" t="str">
        <f t="shared" si="34"/>
        <v>ZCAP (T)Steel</v>
      </c>
      <c r="R2192" s="204" t="s">
        <v>1156</v>
      </c>
      <c r="S2192" s="204" t="s">
        <v>353</v>
      </c>
      <c r="T2192" s="205">
        <v>1.3267</v>
      </c>
      <c r="U2192" s="205">
        <v>1.5547</v>
      </c>
    </row>
    <row r="2193" spans="1:21" ht="12.75" customHeight="1" x14ac:dyDescent="0.3">
      <c r="B2193" s="222" t="s">
        <v>1159</v>
      </c>
      <c r="C2193" s="222" t="s">
        <v>26</v>
      </c>
      <c r="D2193" s="222" t="s">
        <v>345</v>
      </c>
      <c r="E2193" s="223">
        <v>1</v>
      </c>
      <c r="F2193" s="223">
        <v>1</v>
      </c>
      <c r="G2193" s="224">
        <v>39.005584512285935</v>
      </c>
      <c r="H2193" s="222">
        <v>29</v>
      </c>
      <c r="I2193" s="222">
        <v>2</v>
      </c>
      <c r="J2193" s="222">
        <v>1684</v>
      </c>
      <c r="K2193" s="222" t="s">
        <v>108</v>
      </c>
      <c r="L2193" s="222">
        <v>1</v>
      </c>
      <c r="M2193" s="222" t="s">
        <v>197</v>
      </c>
      <c r="N2193" s="90" t="s">
        <v>197</v>
      </c>
      <c r="O2193" s="222"/>
      <c r="Q2193" s="201" t="str">
        <f t="shared" si="34"/>
        <v>ZCAQ (L)Construction Materials</v>
      </c>
      <c r="R2193" s="204" t="s">
        <v>1159</v>
      </c>
      <c r="S2193" s="204" t="s">
        <v>345</v>
      </c>
      <c r="T2193" s="205">
        <v>2.6558000000000002</v>
      </c>
      <c r="U2193" s="205">
        <v>3.9744000000000002</v>
      </c>
    </row>
    <row r="2194" spans="1:21" ht="12.75" customHeight="1" x14ac:dyDescent="0.3">
      <c r="B2194" s="222" t="s">
        <v>1159</v>
      </c>
      <c r="C2194" s="222" t="s">
        <v>26</v>
      </c>
      <c r="D2194" s="222" t="s">
        <v>356</v>
      </c>
      <c r="E2194" s="223">
        <v>1</v>
      </c>
      <c r="F2194" s="223">
        <v>1</v>
      </c>
      <c r="G2194" s="224">
        <v>39.472380952380959</v>
      </c>
      <c r="H2194" s="222">
        <v>27</v>
      </c>
      <c r="I2194" s="222">
        <v>2</v>
      </c>
      <c r="J2194" s="222">
        <v>1684</v>
      </c>
      <c r="K2194" s="222" t="s">
        <v>108</v>
      </c>
      <c r="L2194" s="222">
        <v>1</v>
      </c>
      <c r="M2194" s="222" t="s">
        <v>197</v>
      </c>
      <c r="N2194" s="90" t="s">
        <v>197</v>
      </c>
      <c r="O2194" s="222"/>
      <c r="Q2194" s="201" t="str">
        <f t="shared" si="34"/>
        <v>ZCAQ (L)Enterprise</v>
      </c>
      <c r="R2194" s="204" t="s">
        <v>1159</v>
      </c>
      <c r="S2194" s="204" t="s">
        <v>356</v>
      </c>
      <c r="T2194" s="205">
        <v>2.7902</v>
      </c>
      <c r="U2194" s="205">
        <v>3.9805999999999999</v>
      </c>
    </row>
    <row r="2195" spans="1:21" ht="12.75" customHeight="1" x14ac:dyDescent="0.3">
      <c r="B2195" s="222" t="s">
        <v>1159</v>
      </c>
      <c r="C2195" s="222" t="s">
        <v>26</v>
      </c>
      <c r="D2195" s="222" t="s">
        <v>353</v>
      </c>
      <c r="E2195" s="223">
        <v>1400</v>
      </c>
      <c r="F2195" s="223">
        <v>52.458000000000006</v>
      </c>
      <c r="G2195" s="224">
        <v>42.477023374145332</v>
      </c>
      <c r="H2195" s="222">
        <v>25</v>
      </c>
      <c r="I2195" s="222">
        <v>2</v>
      </c>
      <c r="J2195" s="222">
        <v>1684</v>
      </c>
      <c r="K2195" s="222" t="s">
        <v>108</v>
      </c>
      <c r="L2195" s="222">
        <v>1</v>
      </c>
      <c r="M2195" s="222" t="s">
        <v>197</v>
      </c>
      <c r="N2195" s="90" t="s">
        <v>197</v>
      </c>
      <c r="O2195" s="222"/>
      <c r="Q2195" s="201" t="str">
        <f t="shared" si="34"/>
        <v>ZCAQ (L)Steel</v>
      </c>
      <c r="R2195" s="204" t="s">
        <v>1159</v>
      </c>
      <c r="S2195" s="204" t="s">
        <v>353</v>
      </c>
      <c r="T2195" s="205">
        <v>2.7858000000000001</v>
      </c>
      <c r="U2195" s="205">
        <v>4.4356999999999998</v>
      </c>
    </row>
    <row r="2196" spans="1:21" ht="12.75" customHeight="1" x14ac:dyDescent="0.3">
      <c r="B2196" s="222" t="s">
        <v>1158</v>
      </c>
      <c r="C2196" s="222" t="s">
        <v>1177</v>
      </c>
      <c r="D2196" s="222" t="s">
        <v>345</v>
      </c>
      <c r="E2196" s="223">
        <v>1</v>
      </c>
      <c r="F2196" s="223">
        <v>1</v>
      </c>
      <c r="G2196" s="224">
        <v>15</v>
      </c>
      <c r="H2196" s="222">
        <v>29</v>
      </c>
      <c r="I2196" s="222">
        <v>2</v>
      </c>
      <c r="J2196" s="222">
        <v>1684</v>
      </c>
      <c r="K2196" s="222" t="s">
        <v>107</v>
      </c>
      <c r="L2196" s="222">
        <v>1</v>
      </c>
      <c r="M2196" s="222" t="s">
        <v>197</v>
      </c>
      <c r="N2196" s="90" t="s">
        <v>197</v>
      </c>
      <c r="O2196" s="222"/>
      <c r="Q2196" s="201" t="str">
        <f t="shared" si="34"/>
        <v>ZCAQ (T)Construction Materials</v>
      </c>
      <c r="R2196" s="204" t="s">
        <v>1158</v>
      </c>
      <c r="S2196" s="204" t="s">
        <v>345</v>
      </c>
      <c r="T2196" s="205">
        <v>1.2864</v>
      </c>
      <c r="U2196" s="205">
        <v>1.6456</v>
      </c>
    </row>
    <row r="2197" spans="1:21" ht="12.75" customHeight="1" x14ac:dyDescent="0.3">
      <c r="B2197" s="222" t="s">
        <v>1158</v>
      </c>
      <c r="C2197" s="222" t="s">
        <v>1177</v>
      </c>
      <c r="D2197" s="222" t="s">
        <v>356</v>
      </c>
      <c r="E2197" s="223">
        <v>1</v>
      </c>
      <c r="F2197" s="223">
        <v>1</v>
      </c>
      <c r="G2197" s="224">
        <v>15</v>
      </c>
      <c r="H2197" s="222">
        <v>27</v>
      </c>
      <c r="I2197" s="222">
        <v>2</v>
      </c>
      <c r="J2197" s="222">
        <v>1684</v>
      </c>
      <c r="K2197" s="222" t="s">
        <v>107</v>
      </c>
      <c r="L2197" s="222">
        <v>1</v>
      </c>
      <c r="M2197" s="222" t="s">
        <v>197</v>
      </c>
      <c r="N2197" s="90" t="s">
        <v>197</v>
      </c>
      <c r="O2197" s="222"/>
      <c r="Q2197" s="201" t="str">
        <f t="shared" si="34"/>
        <v>ZCAQ (T)Enterprise</v>
      </c>
      <c r="R2197" s="204" t="s">
        <v>1158</v>
      </c>
      <c r="S2197" s="204" t="s">
        <v>356</v>
      </c>
      <c r="T2197" s="205">
        <v>1.3511</v>
      </c>
      <c r="U2197" s="205">
        <v>1.6001000000000001</v>
      </c>
    </row>
    <row r="2198" spans="1:21" ht="12.75" customHeight="1" x14ac:dyDescent="0.3">
      <c r="B2198" s="222" t="s">
        <v>1158</v>
      </c>
      <c r="C2198" s="222" t="s">
        <v>1177</v>
      </c>
      <c r="D2198" s="222" t="s">
        <v>343</v>
      </c>
      <c r="E2198" s="223">
        <v>220</v>
      </c>
      <c r="F2198" s="223">
        <v>3.3000000000000003</v>
      </c>
      <c r="G2198" s="224">
        <v>15</v>
      </c>
      <c r="H2198" s="222">
        <v>25</v>
      </c>
      <c r="I2198" s="222">
        <v>2</v>
      </c>
      <c r="J2198" s="222">
        <v>1684</v>
      </c>
      <c r="K2198" s="222" t="s">
        <v>107</v>
      </c>
      <c r="L2198" s="222">
        <v>1</v>
      </c>
      <c r="M2198" s="222" t="s">
        <v>197</v>
      </c>
      <c r="N2198" s="90" t="s">
        <v>197</v>
      </c>
      <c r="O2198" s="222"/>
      <c r="Q2198" s="201" t="str">
        <f t="shared" si="34"/>
        <v>ZCAQ (T)Other</v>
      </c>
      <c r="R2198" s="204" t="s">
        <v>1158</v>
      </c>
      <c r="S2198" s="204" t="s">
        <v>343</v>
      </c>
      <c r="T2198" s="205">
        <v>1.256</v>
      </c>
      <c r="U2198" s="205">
        <v>1.5547</v>
      </c>
    </row>
    <row r="2199" spans="1:21" ht="12.75" customHeight="1" x14ac:dyDescent="0.3">
      <c r="B2199" s="222" t="s">
        <v>1158</v>
      </c>
      <c r="C2199" s="222" t="s">
        <v>1177</v>
      </c>
      <c r="D2199" s="222" t="s">
        <v>353</v>
      </c>
      <c r="E2199" s="223">
        <v>1543</v>
      </c>
      <c r="F2199" s="223">
        <v>23.145</v>
      </c>
      <c r="G2199" s="224">
        <v>15</v>
      </c>
      <c r="H2199" s="222">
        <v>25</v>
      </c>
      <c r="I2199" s="222">
        <v>2</v>
      </c>
      <c r="J2199" s="222">
        <v>1684</v>
      </c>
      <c r="K2199" s="222" t="s">
        <v>107</v>
      </c>
      <c r="L2199" s="222">
        <v>1</v>
      </c>
      <c r="M2199" s="222" t="s">
        <v>197</v>
      </c>
      <c r="N2199" s="90" t="s">
        <v>197</v>
      </c>
      <c r="O2199" s="222"/>
      <c r="Q2199" s="201" t="str">
        <f t="shared" si="34"/>
        <v>ZCAQ (T)Steel</v>
      </c>
      <c r="R2199" s="204" t="s">
        <v>1158</v>
      </c>
      <c r="S2199" s="204" t="s">
        <v>353</v>
      </c>
      <c r="T2199" s="205">
        <v>1.2576000000000001</v>
      </c>
      <c r="U2199" s="205">
        <v>1.5547</v>
      </c>
    </row>
    <row r="2200" spans="1:21" ht="12.75" customHeight="1" x14ac:dyDescent="0.3">
      <c r="B2200" s="222" t="s">
        <v>1160</v>
      </c>
      <c r="C2200" s="222" t="s">
        <v>1177</v>
      </c>
      <c r="D2200" s="222" t="s">
        <v>343</v>
      </c>
      <c r="E2200" s="223">
        <v>409</v>
      </c>
      <c r="F2200" s="223">
        <v>47.853000000000002</v>
      </c>
      <c r="G2200" s="224">
        <v>117</v>
      </c>
      <c r="H2200" s="222">
        <v>25</v>
      </c>
      <c r="I2200" s="222">
        <v>8</v>
      </c>
      <c r="J2200" s="222">
        <v>1764</v>
      </c>
      <c r="K2200" s="222" t="s">
        <v>104</v>
      </c>
      <c r="L2200" s="222">
        <v>5</v>
      </c>
      <c r="M2200" s="222" t="s">
        <v>197</v>
      </c>
      <c r="N2200" s="90" t="s">
        <v>197</v>
      </c>
      <c r="O2200" s="222"/>
      <c r="Q2200" s="201" t="str">
        <f t="shared" si="34"/>
        <v>ZIBC (T)Other</v>
      </c>
      <c r="R2200" s="204" t="s">
        <v>1160</v>
      </c>
      <c r="S2200" s="204" t="s">
        <v>343</v>
      </c>
      <c r="T2200" s="205">
        <v>1.5369999999999999</v>
      </c>
      <c r="U2200" s="205">
        <v>1.829</v>
      </c>
    </row>
    <row r="2201" spans="1:21" ht="12.75" customHeight="1" x14ac:dyDescent="0.3">
      <c r="B2201" s="222" t="s">
        <v>1161</v>
      </c>
      <c r="C2201" s="222" t="s">
        <v>1177</v>
      </c>
      <c r="D2201" s="222" t="s">
        <v>345</v>
      </c>
      <c r="E2201" s="223">
        <v>15</v>
      </c>
      <c r="F2201" s="223">
        <v>1.62</v>
      </c>
      <c r="G2201" s="224">
        <v>106.35113386978787</v>
      </c>
      <c r="H2201" s="222">
        <v>29</v>
      </c>
      <c r="I2201" s="222">
        <v>8</v>
      </c>
      <c r="J2201" s="222">
        <v>1764</v>
      </c>
      <c r="K2201" s="222" t="s">
        <v>104</v>
      </c>
      <c r="L2201" s="222">
        <v>5</v>
      </c>
      <c r="M2201" s="222" t="s">
        <v>197</v>
      </c>
      <c r="N2201" s="90" t="s">
        <v>197</v>
      </c>
      <c r="O2201" s="222"/>
      <c r="Q2201" s="201" t="str">
        <f t="shared" si="34"/>
        <v>ZOAK (T)Construction Materials</v>
      </c>
      <c r="R2201" s="204" t="s">
        <v>1161</v>
      </c>
      <c r="S2201" s="204" t="s">
        <v>345</v>
      </c>
      <c r="T2201" s="205">
        <v>1.4543999999999999</v>
      </c>
      <c r="U2201" s="205">
        <v>1.6951000000000001</v>
      </c>
    </row>
    <row r="2202" spans="1:21" ht="12.75" customHeight="1" x14ac:dyDescent="0.3">
      <c r="B2202" s="222" t="s">
        <v>1161</v>
      </c>
      <c r="C2202" s="222" t="s">
        <v>1177</v>
      </c>
      <c r="D2202" s="222" t="s">
        <v>343</v>
      </c>
      <c r="E2202" s="223">
        <v>1</v>
      </c>
      <c r="F2202" s="223">
        <v>1</v>
      </c>
      <c r="G2202" s="224">
        <v>106</v>
      </c>
      <c r="H2202" s="222">
        <v>25</v>
      </c>
      <c r="I2202" s="222">
        <v>8</v>
      </c>
      <c r="J2202" s="222">
        <v>1764</v>
      </c>
      <c r="K2202" s="222" t="s">
        <v>104</v>
      </c>
      <c r="L2202" s="222">
        <v>5</v>
      </c>
      <c r="M2202" s="222" t="s">
        <v>197</v>
      </c>
      <c r="N2202" s="90" t="s">
        <v>197</v>
      </c>
      <c r="O2202" s="222"/>
      <c r="Q2202" s="201" t="str">
        <f t="shared" si="34"/>
        <v>ZOAK (T)Other</v>
      </c>
      <c r="R2202" s="204" t="s">
        <v>1161</v>
      </c>
      <c r="S2202" s="204" t="s">
        <v>343</v>
      </c>
      <c r="T2202" s="205">
        <v>1.4279999999999999</v>
      </c>
      <c r="U2202" s="205">
        <v>1.6176999999999999</v>
      </c>
    </row>
    <row r="2203" spans="1:21" ht="12.75" customHeight="1" x14ac:dyDescent="0.3">
      <c r="B2203" s="222" t="s">
        <v>1162</v>
      </c>
      <c r="C2203" s="222" t="s">
        <v>1177</v>
      </c>
      <c r="D2203" s="222" t="s">
        <v>345</v>
      </c>
      <c r="E2203" s="223">
        <v>1</v>
      </c>
      <c r="F2203" s="223">
        <v>1</v>
      </c>
      <c r="G2203" s="224">
        <v>82</v>
      </c>
      <c r="H2203" s="222">
        <v>29</v>
      </c>
      <c r="I2203" s="222">
        <v>4</v>
      </c>
      <c r="J2203" s="222">
        <v>1764</v>
      </c>
      <c r="K2203" s="222" t="s">
        <v>104</v>
      </c>
      <c r="L2203" s="222">
        <v>5</v>
      </c>
      <c r="M2203" s="222" t="s">
        <v>197</v>
      </c>
      <c r="N2203" s="90" t="s">
        <v>197</v>
      </c>
      <c r="O2203" s="222"/>
      <c r="Q2203" s="201" t="str">
        <f t="shared" si="34"/>
        <v>ZWAB (T)Construction Materials</v>
      </c>
      <c r="R2203" s="204" t="s">
        <v>1162</v>
      </c>
      <c r="S2203" s="204" t="s">
        <v>345</v>
      </c>
      <c r="T2203" s="205">
        <v>2.1063999999999998</v>
      </c>
      <c r="U2203" s="205">
        <v>3.3835999999999999</v>
      </c>
    </row>
    <row r="2204" spans="1:21" ht="12.75" customHeight="1" x14ac:dyDescent="0.3">
      <c r="A2204" s="5"/>
      <c r="B2204" s="222" t="s">
        <v>1163</v>
      </c>
      <c r="C2204" s="222" t="s">
        <v>1177</v>
      </c>
      <c r="D2204" s="222" t="s">
        <v>345</v>
      </c>
      <c r="E2204" s="223">
        <v>1</v>
      </c>
      <c r="F2204" s="223">
        <v>1</v>
      </c>
      <c r="G2204" s="224">
        <v>45.95</v>
      </c>
      <c r="H2204" s="222">
        <v>29</v>
      </c>
      <c r="I2204" s="222">
        <v>4</v>
      </c>
      <c r="J2204" s="222">
        <v>1764</v>
      </c>
      <c r="K2204" s="222" t="s">
        <v>104</v>
      </c>
      <c r="L2204" s="222">
        <v>5</v>
      </c>
      <c r="M2204" s="222" t="s">
        <v>197</v>
      </c>
      <c r="N2204" s="90" t="s">
        <v>197</v>
      </c>
      <c r="O2204" s="222"/>
      <c r="Q2204" s="201" t="str">
        <f t="shared" si="34"/>
        <v>ZWAE (T)Construction Materials</v>
      </c>
      <c r="R2204" s="204" t="s">
        <v>1163</v>
      </c>
      <c r="S2204" s="204" t="s">
        <v>345</v>
      </c>
      <c r="T2204" s="205">
        <v>1.4782999999999999</v>
      </c>
      <c r="U2204" s="205">
        <v>1.5644</v>
      </c>
    </row>
    <row r="2205" spans="1:21" ht="12.75" customHeight="1" x14ac:dyDescent="0.3">
      <c r="A2205" s="5"/>
      <c r="B2205" s="222" t="s">
        <v>1164</v>
      </c>
      <c r="C2205" s="222" t="s">
        <v>1177</v>
      </c>
      <c r="D2205" s="222" t="s">
        <v>353</v>
      </c>
      <c r="E2205" s="223">
        <v>1</v>
      </c>
      <c r="F2205" s="223">
        <v>1</v>
      </c>
      <c r="G2205" s="224">
        <v>65</v>
      </c>
      <c r="H2205" s="222">
        <v>25</v>
      </c>
      <c r="I2205" s="222">
        <v>10</v>
      </c>
      <c r="J2205" s="222">
        <v>1764</v>
      </c>
      <c r="K2205" s="222" t="s">
        <v>104</v>
      </c>
      <c r="L2205" s="222">
        <v>5</v>
      </c>
      <c r="M2205" s="222" t="s">
        <v>197</v>
      </c>
      <c r="N2205" s="90" t="s">
        <v>197</v>
      </c>
      <c r="O2205" s="222"/>
      <c r="Q2205" s="201" t="str">
        <f t="shared" si="34"/>
        <v>ZWAZ (T)Steel</v>
      </c>
      <c r="R2205" s="204" t="s">
        <v>1164</v>
      </c>
      <c r="S2205" s="204" t="s">
        <v>353</v>
      </c>
      <c r="T2205" s="205">
        <v>1.3351999999999999</v>
      </c>
      <c r="U2205" s="205">
        <v>0.95289999999999997</v>
      </c>
    </row>
    <row r="2206" spans="1:21" ht="12.75" customHeight="1" x14ac:dyDescent="0.3">
      <c r="A2206" s="5"/>
      <c r="B2206" s="222" t="s">
        <v>1165</v>
      </c>
      <c r="C2206" s="222" t="s">
        <v>1177</v>
      </c>
      <c r="D2206" s="222" t="s">
        <v>356</v>
      </c>
      <c r="E2206" s="223">
        <v>1</v>
      </c>
      <c r="F2206" s="223">
        <v>1</v>
      </c>
      <c r="G2206" s="224">
        <v>32</v>
      </c>
      <c r="H2206" s="222">
        <v>27</v>
      </c>
      <c r="I2206" s="222">
        <v>4</v>
      </c>
      <c r="J2206" s="222">
        <v>1764</v>
      </c>
      <c r="K2206" s="222" t="s">
        <v>104</v>
      </c>
      <c r="L2206" s="222">
        <v>5</v>
      </c>
      <c r="M2206" s="222" t="s">
        <v>197</v>
      </c>
      <c r="N2206" s="90" t="s">
        <v>197</v>
      </c>
      <c r="O2206" s="222"/>
      <c r="Q2206" s="201" t="str">
        <f t="shared" si="34"/>
        <v>ZZAB (T)Enterprise</v>
      </c>
      <c r="R2206" s="204" t="s">
        <v>1165</v>
      </c>
      <c r="S2206" s="204" t="s">
        <v>356</v>
      </c>
      <c r="T2206" s="205">
        <v>1.2364999999999999</v>
      </c>
      <c r="U2206" s="205">
        <v>1.2644</v>
      </c>
    </row>
    <row r="2207" spans="1:21" ht="12.75" customHeight="1" x14ac:dyDescent="0.3">
      <c r="A2207" s="5"/>
      <c r="B2207" s="225"/>
      <c r="C2207" s="226"/>
      <c r="D2207" s="226"/>
      <c r="E2207" s="227"/>
      <c r="F2207" s="227"/>
      <c r="G2207" s="222"/>
      <c r="H2207" s="228"/>
      <c r="I2207" s="225"/>
      <c r="J2207" s="225"/>
      <c r="K2207" s="222"/>
      <c r="L2207" s="222"/>
      <c r="M2207" s="225"/>
      <c r="N2207" s="234"/>
      <c r="O2207" s="236"/>
      <c r="Q2207" s="201"/>
      <c r="R2207" s="204"/>
      <c r="S2207" s="204"/>
      <c r="T2207" s="205"/>
      <c r="U2207" s="205"/>
    </row>
    <row r="2208" spans="1:21" ht="12.75" customHeight="1" x14ac:dyDescent="0.3">
      <c r="A2208" s="5"/>
      <c r="B2208" s="222"/>
      <c r="C2208" s="222"/>
      <c r="D2208" s="226"/>
      <c r="E2208" s="227"/>
      <c r="F2208" s="227"/>
      <c r="G2208" s="226"/>
      <c r="H2208" s="228"/>
      <c r="I2208" s="222"/>
      <c r="J2208" s="222"/>
      <c r="K2208" s="222"/>
      <c r="L2208" s="222"/>
      <c r="M2208" s="225"/>
      <c r="N2208" s="234"/>
      <c r="O2208" s="236"/>
      <c r="Q2208" s="201"/>
      <c r="R2208" s="204"/>
      <c r="S2208" s="204"/>
      <c r="T2208" s="205"/>
      <c r="U2208" s="205"/>
    </row>
    <row r="2209" spans="1:21" ht="12.75" customHeight="1" x14ac:dyDescent="0.3">
      <c r="A2209" s="5"/>
      <c r="B2209" s="233"/>
      <c r="C2209" s="233"/>
      <c r="D2209" s="239"/>
      <c r="E2209" s="240"/>
      <c r="F2209" s="240"/>
      <c r="G2209" s="239"/>
      <c r="H2209" s="241"/>
      <c r="I2209" s="233"/>
      <c r="J2209" s="233"/>
      <c r="K2209" s="233"/>
      <c r="L2209" s="233"/>
      <c r="M2209" s="242"/>
      <c r="N2209" s="243"/>
      <c r="O2209" s="244"/>
      <c r="Q2209" s="201"/>
      <c r="R2209" s="204"/>
      <c r="S2209" s="204"/>
      <c r="T2209" s="205"/>
      <c r="U2209" s="205"/>
    </row>
    <row r="2210" spans="1:21" ht="13" x14ac:dyDescent="0.3">
      <c r="A2210" s="5"/>
      <c r="B2210" s="245"/>
      <c r="C2210" s="245"/>
      <c r="D2210" s="245"/>
      <c r="E2210" s="5"/>
      <c r="F2210" s="5"/>
      <c r="G2210" s="245"/>
      <c r="H2210" s="5"/>
      <c r="I2210" s="245"/>
      <c r="J2210" s="245"/>
      <c r="K2210" s="245"/>
      <c r="L2210" s="237"/>
      <c r="M2210" s="237"/>
      <c r="N2210" s="237"/>
      <c r="O2210" s="5"/>
      <c r="Q2210" s="201"/>
      <c r="R2210" s="204"/>
      <c r="S2210" s="204"/>
      <c r="T2210" s="205"/>
      <c r="U2210" s="205"/>
    </row>
    <row r="2211" spans="1:21" ht="13" x14ac:dyDescent="0.3">
      <c r="A2211" s="5"/>
      <c r="B2211" s="245"/>
      <c r="C2211" s="246"/>
      <c r="D2211" s="245"/>
      <c r="E2211" s="5"/>
      <c r="F2211" s="5"/>
      <c r="G2211" s="245"/>
      <c r="H2211" s="247"/>
      <c r="I2211" s="245"/>
      <c r="J2211" s="245"/>
      <c r="K2211" s="245"/>
      <c r="L2211" s="237"/>
      <c r="M2211" s="237"/>
      <c r="N2211" s="237"/>
      <c r="O2211" s="5"/>
      <c r="Q2211" s="201"/>
      <c r="R2211" s="204"/>
      <c r="S2211" s="204"/>
      <c r="T2211" s="205"/>
      <c r="U2211" s="205"/>
    </row>
    <row r="2212" spans="1:21" ht="13" x14ac:dyDescent="0.3">
      <c r="A2212" s="5"/>
      <c r="B2212" s="237"/>
      <c r="C2212" s="248"/>
      <c r="D2212" s="237"/>
      <c r="E2212" s="249"/>
      <c r="F2212" s="249"/>
      <c r="G2212" s="250"/>
      <c r="H2212" s="237"/>
      <c r="I2212" s="237"/>
      <c r="J2212" s="237"/>
      <c r="K2212" s="237"/>
      <c r="L2212" s="237"/>
      <c r="M2212" s="237"/>
      <c r="N2212" s="237"/>
      <c r="O2212" s="5"/>
      <c r="Q2212" s="201"/>
      <c r="R2212" s="204"/>
      <c r="S2212" s="204"/>
      <c r="T2212" s="205"/>
      <c r="U2212" s="205"/>
    </row>
    <row r="2213" spans="1:21" ht="13" x14ac:dyDescent="0.3">
      <c r="A2213" s="5"/>
      <c r="B2213" s="237"/>
      <c r="C2213" s="248"/>
      <c r="D2213" s="237"/>
      <c r="E2213" s="249"/>
      <c r="F2213" s="249"/>
      <c r="G2213" s="250"/>
      <c r="H2213" s="237"/>
      <c r="I2213" s="237"/>
      <c r="J2213" s="237"/>
      <c r="K2213" s="237"/>
      <c r="L2213" s="237"/>
      <c r="M2213" s="237"/>
      <c r="N2213" s="237"/>
      <c r="O2213" s="5"/>
      <c r="Q2213" s="201"/>
      <c r="R2213" s="204"/>
      <c r="S2213" s="204"/>
      <c r="T2213" s="205"/>
      <c r="U2213" s="205"/>
    </row>
    <row r="2214" spans="1:21" ht="13" x14ac:dyDescent="0.3">
      <c r="A2214" s="5"/>
      <c r="B2214" s="5"/>
      <c r="C2214" s="87"/>
      <c r="D2214" s="5"/>
      <c r="E2214" s="5"/>
      <c r="F2214" s="5"/>
      <c r="G2214" s="5"/>
      <c r="H2214" s="5"/>
      <c r="I2214" s="5"/>
      <c r="J2214" s="5"/>
      <c r="K2214" s="5"/>
      <c r="L2214" s="5"/>
      <c r="M2214" s="5"/>
      <c r="N2214" s="5"/>
      <c r="O2214" s="5"/>
      <c r="Q2214" s="201"/>
      <c r="R2214" s="204"/>
      <c r="S2214" s="204"/>
      <c r="T2214" s="205"/>
      <c r="U2214" s="205"/>
    </row>
    <row r="2215" spans="1:21" ht="13" x14ac:dyDescent="0.3">
      <c r="A2215" s="5"/>
      <c r="B2215" s="5"/>
      <c r="C2215" s="87"/>
      <c r="D2215" s="5"/>
      <c r="E2215" s="5"/>
      <c r="F2215" s="5"/>
      <c r="G2215" s="5"/>
      <c r="H2215" s="5"/>
      <c r="I2215" s="5"/>
      <c r="J2215" s="5"/>
      <c r="K2215" s="5"/>
      <c r="L2215" s="5"/>
      <c r="M2215" s="5"/>
      <c r="N2215" s="5"/>
      <c r="O2215" s="5"/>
      <c r="Q2215" s="201"/>
      <c r="R2215" s="204"/>
      <c r="S2215" s="204"/>
      <c r="T2215" s="205"/>
      <c r="U2215" s="205"/>
    </row>
    <row r="2216" spans="1:21" ht="13" x14ac:dyDescent="0.3">
      <c r="C2216" s="85"/>
      <c r="Q2216" s="201"/>
      <c r="R2216" s="204"/>
      <c r="S2216" s="204"/>
      <c r="T2216" s="205"/>
      <c r="U2216" s="205"/>
    </row>
    <row r="2217" spans="1:21" ht="13" x14ac:dyDescent="0.3">
      <c r="C2217" s="85"/>
      <c r="Q2217" s="201"/>
      <c r="R2217" s="204"/>
      <c r="S2217" s="204"/>
      <c r="T2217" s="205"/>
      <c r="U2217" s="205"/>
    </row>
    <row r="2218" spans="1:21" ht="13" x14ac:dyDescent="0.3">
      <c r="C2218" s="85"/>
      <c r="Q2218" s="201"/>
      <c r="R2218" s="204"/>
      <c r="S2218" s="204"/>
      <c r="T2218" s="205"/>
      <c r="U2218" s="205"/>
    </row>
    <row r="2219" spans="1:21" ht="13" x14ac:dyDescent="0.3">
      <c r="C2219" s="85"/>
      <c r="Q2219" s="201"/>
      <c r="R2219" s="204"/>
      <c r="S2219" s="204"/>
      <c r="T2219" s="205"/>
      <c r="U2219" s="205"/>
    </row>
    <row r="2220" spans="1:21" ht="13" x14ac:dyDescent="0.3">
      <c r="C2220" s="85"/>
      <c r="Q2220" s="201"/>
      <c r="R2220" s="204"/>
      <c r="S2220" s="204"/>
      <c r="T2220" s="205"/>
      <c r="U2220" s="205"/>
    </row>
    <row r="2221" spans="1:21" ht="13" x14ac:dyDescent="0.3">
      <c r="C2221" s="85"/>
      <c r="Q2221" s="201"/>
      <c r="R2221" s="204"/>
      <c r="S2221" s="204"/>
      <c r="T2221" s="205"/>
      <c r="U2221" s="205"/>
    </row>
    <row r="2222" spans="1:21" ht="13" x14ac:dyDescent="0.3">
      <c r="C2222" s="85"/>
      <c r="Q2222" s="201"/>
      <c r="R2222" s="204"/>
      <c r="S2222" s="204"/>
      <c r="T2222" s="205"/>
      <c r="U2222" s="205"/>
    </row>
    <row r="2223" spans="1:21" ht="13" x14ac:dyDescent="0.3">
      <c r="C2223" s="85"/>
      <c r="Q2223" s="201"/>
      <c r="R2223" s="204"/>
      <c r="S2223" s="204"/>
      <c r="T2223" s="205"/>
      <c r="U2223" s="205"/>
    </row>
    <row r="2224" spans="1:21" ht="13" x14ac:dyDescent="0.3">
      <c r="C2224" s="85"/>
      <c r="Q2224" s="201"/>
      <c r="R2224" s="204"/>
      <c r="S2224" s="204"/>
      <c r="T2224" s="205"/>
      <c r="U2224" s="205"/>
    </row>
    <row r="2225" spans="3:21" ht="13" x14ac:dyDescent="0.3">
      <c r="C2225" s="85"/>
      <c r="Q2225" s="201"/>
      <c r="R2225" s="204"/>
      <c r="S2225" s="204"/>
      <c r="T2225" s="205"/>
      <c r="U2225" s="205"/>
    </row>
    <row r="2226" spans="3:21" ht="13" x14ac:dyDescent="0.3">
      <c r="C2226" s="85"/>
      <c r="Q2226" s="201"/>
      <c r="R2226" s="204"/>
      <c r="S2226" s="204"/>
      <c r="T2226" s="205"/>
      <c r="U2226" s="205"/>
    </row>
    <row r="2227" spans="3:21" ht="13" x14ac:dyDescent="0.3">
      <c r="C2227" s="85"/>
      <c r="Q2227" s="201"/>
      <c r="R2227" s="204"/>
      <c r="S2227" s="204"/>
      <c r="T2227" s="205"/>
      <c r="U2227" s="205"/>
    </row>
    <row r="2228" spans="3:21" ht="13" x14ac:dyDescent="0.3">
      <c r="C2228" s="85"/>
      <c r="Q2228" s="201"/>
      <c r="R2228" s="204"/>
      <c r="S2228" s="204"/>
      <c r="T2228" s="205"/>
      <c r="U2228" s="205"/>
    </row>
    <row r="2229" spans="3:21" ht="13" x14ac:dyDescent="0.3">
      <c r="C2229" s="85"/>
      <c r="Q2229" s="201"/>
      <c r="R2229" s="204"/>
      <c r="S2229" s="204"/>
      <c r="T2229" s="205"/>
      <c r="U2229" s="205"/>
    </row>
    <row r="2230" spans="3:21" ht="13" x14ac:dyDescent="0.3">
      <c r="C2230" s="85"/>
      <c r="Q2230" s="201"/>
      <c r="R2230" s="204"/>
      <c r="S2230" s="204"/>
      <c r="T2230" s="205"/>
      <c r="U2230" s="205"/>
    </row>
    <row r="2231" spans="3:21" ht="13" x14ac:dyDescent="0.3">
      <c r="C2231" s="85"/>
      <c r="Q2231" s="201"/>
      <c r="R2231" s="204"/>
      <c r="S2231" s="204"/>
      <c r="T2231" s="205"/>
      <c r="U2231" s="205"/>
    </row>
    <row r="2232" spans="3:21" ht="13" x14ac:dyDescent="0.3">
      <c r="C2232" s="85"/>
      <c r="Q2232" s="201"/>
      <c r="R2232" s="204"/>
      <c r="S2232" s="204"/>
      <c r="T2232" s="205"/>
      <c r="U2232" s="205"/>
    </row>
    <row r="2233" spans="3:21" ht="13" x14ac:dyDescent="0.3">
      <c r="C2233" s="85"/>
      <c r="Q2233" s="201"/>
      <c r="R2233" s="204"/>
      <c r="S2233" s="204"/>
      <c r="T2233" s="205"/>
      <c r="U2233" s="205"/>
    </row>
    <row r="2234" spans="3:21" ht="13" x14ac:dyDescent="0.3">
      <c r="C2234" s="85"/>
      <c r="Q2234" s="201"/>
      <c r="R2234" s="204"/>
      <c r="S2234" s="204"/>
      <c r="T2234" s="205"/>
      <c r="U2234" s="205"/>
    </row>
    <row r="2235" spans="3:21" ht="13" x14ac:dyDescent="0.3">
      <c r="C2235" s="85"/>
      <c r="Q2235" s="201"/>
      <c r="R2235" s="204"/>
      <c r="S2235" s="204"/>
      <c r="T2235" s="205"/>
      <c r="U2235" s="205"/>
    </row>
    <row r="2236" spans="3:21" ht="13" x14ac:dyDescent="0.3">
      <c r="C2236" s="85"/>
      <c r="Q2236" s="201"/>
      <c r="R2236" s="204"/>
      <c r="S2236" s="204"/>
      <c r="T2236" s="205"/>
      <c r="U2236" s="205"/>
    </row>
    <row r="2237" spans="3:21" ht="13" x14ac:dyDescent="0.3">
      <c r="C2237" s="85"/>
      <c r="Q2237" s="201"/>
      <c r="R2237" s="204"/>
      <c r="S2237" s="204"/>
      <c r="T2237" s="205"/>
      <c r="U2237" s="205"/>
    </row>
    <row r="2238" spans="3:21" ht="13" x14ac:dyDescent="0.3">
      <c r="C2238" s="85"/>
      <c r="Q2238" s="201"/>
      <c r="R2238" s="204"/>
      <c r="S2238" s="204"/>
      <c r="T2238" s="205"/>
      <c r="U2238" s="205"/>
    </row>
    <row r="2239" spans="3:21" ht="13" x14ac:dyDescent="0.3">
      <c r="C2239" s="85"/>
      <c r="Q2239" s="201"/>
      <c r="R2239" s="204"/>
      <c r="S2239" s="204"/>
      <c r="T2239" s="205"/>
      <c r="U2239" s="205"/>
    </row>
    <row r="2240" spans="3:21" ht="13" x14ac:dyDescent="0.3">
      <c r="C2240" s="85"/>
      <c r="Q2240" s="201"/>
      <c r="R2240" s="204"/>
      <c r="S2240" s="204"/>
      <c r="T2240" s="205"/>
      <c r="U2240" s="205"/>
    </row>
    <row r="2241" spans="3:21" ht="13" x14ac:dyDescent="0.3">
      <c r="C2241" s="85"/>
      <c r="Q2241" s="201"/>
      <c r="R2241" s="204"/>
      <c r="S2241" s="204"/>
      <c r="T2241" s="205"/>
      <c r="U2241" s="205"/>
    </row>
    <row r="2242" spans="3:21" ht="13" x14ac:dyDescent="0.3">
      <c r="C2242" s="85"/>
      <c r="Q2242" s="201"/>
      <c r="R2242" s="204"/>
      <c r="S2242" s="204"/>
      <c r="T2242" s="205"/>
      <c r="U2242" s="205"/>
    </row>
    <row r="2243" spans="3:21" ht="13" x14ac:dyDescent="0.3">
      <c r="C2243" s="85"/>
      <c r="Q2243" s="201"/>
      <c r="R2243" s="204"/>
      <c r="S2243" s="204"/>
      <c r="T2243" s="205"/>
      <c r="U2243" s="205"/>
    </row>
    <row r="2244" spans="3:21" ht="13" x14ac:dyDescent="0.3">
      <c r="C2244" s="85"/>
      <c r="Q2244" s="201"/>
      <c r="R2244" s="204"/>
      <c r="S2244" s="204"/>
      <c r="T2244" s="205"/>
      <c r="U2244" s="205"/>
    </row>
    <row r="2245" spans="3:21" ht="13" x14ac:dyDescent="0.3">
      <c r="C2245" s="85"/>
      <c r="Q2245" s="201"/>
      <c r="R2245" s="204"/>
      <c r="S2245" s="204"/>
      <c r="T2245" s="205"/>
      <c r="U2245" s="205"/>
    </row>
    <row r="2246" spans="3:21" ht="13" x14ac:dyDescent="0.3">
      <c r="C2246" s="85"/>
      <c r="Q2246" s="201"/>
      <c r="R2246" s="204"/>
      <c r="S2246" s="204"/>
      <c r="T2246" s="205"/>
      <c r="U2246" s="205"/>
    </row>
    <row r="2247" spans="3:21" ht="13" x14ac:dyDescent="0.3">
      <c r="C2247" s="85"/>
      <c r="Q2247" s="201"/>
      <c r="R2247" s="204"/>
      <c r="S2247" s="204"/>
      <c r="T2247" s="205"/>
      <c r="U2247" s="205"/>
    </row>
    <row r="2248" spans="3:21" ht="13" x14ac:dyDescent="0.3">
      <c r="C2248" s="85"/>
      <c r="Q2248" s="201"/>
      <c r="R2248" s="204"/>
      <c r="S2248" s="204"/>
      <c r="T2248" s="205"/>
      <c r="U2248" s="205"/>
    </row>
    <row r="2249" spans="3:21" ht="13" x14ac:dyDescent="0.3">
      <c r="C2249" s="85"/>
      <c r="Q2249" s="201"/>
      <c r="R2249" s="204"/>
      <c r="S2249" s="204"/>
      <c r="T2249" s="205"/>
      <c r="U2249" s="205"/>
    </row>
    <row r="2250" spans="3:21" ht="13" x14ac:dyDescent="0.3">
      <c r="C2250" s="85"/>
      <c r="Q2250" s="201"/>
      <c r="R2250" s="204"/>
      <c r="S2250" s="204"/>
      <c r="T2250" s="205"/>
      <c r="U2250" s="205"/>
    </row>
    <row r="2251" spans="3:21" ht="13" x14ac:dyDescent="0.3">
      <c r="C2251" s="85"/>
      <c r="Q2251" s="201"/>
      <c r="R2251" s="204"/>
      <c r="S2251" s="204"/>
      <c r="T2251" s="205"/>
      <c r="U2251" s="205"/>
    </row>
    <row r="2252" spans="3:21" ht="13" x14ac:dyDescent="0.3">
      <c r="C2252" s="85"/>
      <c r="Q2252" s="201"/>
      <c r="R2252" s="204"/>
      <c r="S2252" s="204"/>
      <c r="T2252" s="205"/>
      <c r="U2252" s="205"/>
    </row>
    <row r="2253" spans="3:21" ht="13" x14ac:dyDescent="0.3">
      <c r="C2253" s="85"/>
      <c r="Q2253" s="201"/>
      <c r="R2253" s="204"/>
      <c r="S2253" s="204"/>
      <c r="T2253" s="205"/>
      <c r="U2253" s="205"/>
    </row>
    <row r="2254" spans="3:21" ht="13" x14ac:dyDescent="0.3">
      <c r="C2254" s="85"/>
      <c r="Q2254" s="201"/>
      <c r="R2254" s="204"/>
      <c r="S2254" s="204"/>
      <c r="T2254" s="205"/>
      <c r="U2254" s="205"/>
    </row>
    <row r="2255" spans="3:21" ht="13" x14ac:dyDescent="0.3">
      <c r="C2255" s="85"/>
      <c r="Q2255" s="201"/>
      <c r="R2255" s="204"/>
      <c r="S2255" s="204"/>
      <c r="T2255" s="205"/>
      <c r="U2255" s="205"/>
    </row>
    <row r="2256" spans="3:21" ht="13" x14ac:dyDescent="0.3">
      <c r="C2256" s="85"/>
      <c r="Q2256" s="201"/>
      <c r="R2256" s="204"/>
      <c r="S2256" s="204"/>
      <c r="T2256" s="205"/>
      <c r="U2256" s="205"/>
    </row>
    <row r="2257" spans="3:21" ht="13" x14ac:dyDescent="0.3">
      <c r="C2257" s="85"/>
      <c r="Q2257" s="201"/>
      <c r="R2257" s="204"/>
      <c r="S2257" s="204"/>
      <c r="T2257" s="205"/>
      <c r="U2257" s="205"/>
    </row>
    <row r="2258" spans="3:21" ht="13" x14ac:dyDescent="0.3">
      <c r="C2258" s="85"/>
      <c r="Q2258" s="201"/>
      <c r="R2258" s="204"/>
      <c r="S2258" s="204"/>
      <c r="T2258" s="205"/>
      <c r="U2258" s="205"/>
    </row>
    <row r="2259" spans="3:21" ht="13" x14ac:dyDescent="0.3">
      <c r="C2259" s="85"/>
      <c r="Q2259" s="201"/>
      <c r="R2259" s="204"/>
      <c r="S2259" s="204"/>
      <c r="T2259" s="205"/>
      <c r="U2259" s="205"/>
    </row>
    <row r="2260" spans="3:21" ht="13" x14ac:dyDescent="0.3">
      <c r="C2260" s="85"/>
      <c r="Q2260" s="201"/>
      <c r="R2260" s="204"/>
      <c r="S2260" s="204"/>
      <c r="T2260" s="205"/>
      <c r="U2260" s="205"/>
    </row>
    <row r="2261" spans="3:21" ht="13" x14ac:dyDescent="0.3">
      <c r="C2261" s="85"/>
      <c r="Q2261" s="201"/>
      <c r="R2261" s="204"/>
      <c r="S2261" s="204"/>
      <c r="T2261" s="205"/>
      <c r="U2261" s="205"/>
    </row>
    <row r="2262" spans="3:21" ht="13" x14ac:dyDescent="0.3">
      <c r="C2262" s="85"/>
      <c r="Q2262" s="201"/>
      <c r="R2262" s="204"/>
      <c r="S2262" s="204"/>
      <c r="T2262" s="205"/>
      <c r="U2262" s="205"/>
    </row>
    <row r="2263" spans="3:21" ht="13" x14ac:dyDescent="0.3">
      <c r="C2263" s="85"/>
      <c r="Q2263" s="201"/>
      <c r="R2263" s="204"/>
      <c r="S2263" s="204"/>
      <c r="T2263" s="205"/>
      <c r="U2263" s="205"/>
    </row>
    <row r="2264" spans="3:21" ht="13" x14ac:dyDescent="0.3">
      <c r="C2264" s="85"/>
      <c r="Q2264" s="201"/>
      <c r="R2264" s="204"/>
      <c r="S2264" s="204"/>
      <c r="T2264" s="205"/>
      <c r="U2264" s="205"/>
    </row>
    <row r="2265" spans="3:21" ht="13" x14ac:dyDescent="0.3">
      <c r="C2265" s="85"/>
      <c r="Q2265" s="201"/>
      <c r="R2265" s="204"/>
      <c r="S2265" s="204"/>
      <c r="T2265" s="205"/>
      <c r="U2265" s="205"/>
    </row>
    <row r="2266" spans="3:21" ht="13" x14ac:dyDescent="0.3">
      <c r="C2266" s="85"/>
      <c r="Q2266" s="201"/>
      <c r="R2266" s="204"/>
      <c r="S2266" s="204"/>
      <c r="T2266" s="205"/>
      <c r="U2266" s="205"/>
    </row>
    <row r="2267" spans="3:21" ht="13" x14ac:dyDescent="0.3">
      <c r="C2267" s="85"/>
      <c r="Q2267" s="201"/>
      <c r="R2267" s="204"/>
      <c r="S2267" s="204"/>
      <c r="T2267" s="205"/>
      <c r="U2267" s="205"/>
    </row>
    <row r="2268" spans="3:21" x14ac:dyDescent="0.25">
      <c r="C2268" s="85"/>
    </row>
    <row r="2269" spans="3:21" x14ac:dyDescent="0.25">
      <c r="C2269" s="85"/>
    </row>
    <row r="2270" spans="3:21" x14ac:dyDescent="0.25">
      <c r="C2270" s="85"/>
    </row>
    <row r="2271" spans="3:21" x14ac:dyDescent="0.25">
      <c r="C2271" s="85"/>
    </row>
    <row r="2272" spans="3:21" x14ac:dyDescent="0.25">
      <c r="C2272" s="85"/>
    </row>
    <row r="2273" spans="3:3" x14ac:dyDescent="0.25">
      <c r="C2273" s="85"/>
    </row>
    <row r="2274" spans="3:3" x14ac:dyDescent="0.25">
      <c r="C2274" s="85"/>
    </row>
    <row r="2275" spans="3:3" x14ac:dyDescent="0.25">
      <c r="C2275" s="85"/>
    </row>
    <row r="2276" spans="3:3" x14ac:dyDescent="0.25">
      <c r="C2276" s="85"/>
    </row>
    <row r="2277" spans="3:3" x14ac:dyDescent="0.25">
      <c r="C2277" s="85"/>
    </row>
    <row r="2278" spans="3:3" x14ac:dyDescent="0.25">
      <c r="C2278" s="85"/>
    </row>
    <row r="2279" spans="3:3" x14ac:dyDescent="0.25">
      <c r="C2279" s="85"/>
    </row>
    <row r="2280" spans="3:3" x14ac:dyDescent="0.25">
      <c r="C2280" s="85"/>
    </row>
    <row r="2281" spans="3:3" x14ac:dyDescent="0.25">
      <c r="C2281" s="85"/>
    </row>
    <row r="2282" spans="3:3" x14ac:dyDescent="0.25">
      <c r="C2282" s="85"/>
    </row>
    <row r="2283" spans="3:3" x14ac:dyDescent="0.25">
      <c r="C2283" s="85"/>
    </row>
    <row r="2284" spans="3:3" x14ac:dyDescent="0.25">
      <c r="C2284" s="85"/>
    </row>
    <row r="2285" spans="3:3" x14ac:dyDescent="0.25">
      <c r="C2285" s="85"/>
    </row>
    <row r="2286" spans="3:3" x14ac:dyDescent="0.25">
      <c r="C2286" s="85"/>
    </row>
    <row r="2287" spans="3:3" x14ac:dyDescent="0.25">
      <c r="C2287" s="85"/>
    </row>
    <row r="2288" spans="3:3" x14ac:dyDescent="0.25">
      <c r="C2288" s="85"/>
    </row>
    <row r="2289" spans="3:3" x14ac:dyDescent="0.25">
      <c r="C2289" s="85"/>
    </row>
    <row r="2290" spans="3:3" x14ac:dyDescent="0.25">
      <c r="C2290" s="85"/>
    </row>
    <row r="2291" spans="3:3" x14ac:dyDescent="0.25">
      <c r="C2291" s="85"/>
    </row>
    <row r="2292" spans="3:3" x14ac:dyDescent="0.25">
      <c r="C2292" s="85"/>
    </row>
    <row r="2293" spans="3:3" x14ac:dyDescent="0.25">
      <c r="C2293" s="85"/>
    </row>
    <row r="2294" spans="3:3" x14ac:dyDescent="0.25">
      <c r="C2294" s="85"/>
    </row>
    <row r="2295" spans="3:3" x14ac:dyDescent="0.25">
      <c r="C2295" s="85"/>
    </row>
    <row r="2296" spans="3:3" x14ac:dyDescent="0.25">
      <c r="C2296" s="85"/>
    </row>
    <row r="2297" spans="3:3" x14ac:dyDescent="0.25">
      <c r="C2297" s="85"/>
    </row>
    <row r="2298" spans="3:3" x14ac:dyDescent="0.25">
      <c r="C2298" s="85"/>
    </row>
    <row r="2299" spans="3:3" x14ac:dyDescent="0.25">
      <c r="C2299" s="85"/>
    </row>
    <row r="2300" spans="3:3" x14ac:dyDescent="0.25">
      <c r="C2300" s="85"/>
    </row>
    <row r="2301" spans="3:3" x14ac:dyDescent="0.25">
      <c r="C2301" s="85"/>
    </row>
    <row r="2302" spans="3:3" x14ac:dyDescent="0.25">
      <c r="C2302" s="85"/>
    </row>
    <row r="2303" spans="3:3" x14ac:dyDescent="0.25">
      <c r="C2303" s="85"/>
    </row>
    <row r="2304" spans="3:3" x14ac:dyDescent="0.25">
      <c r="C2304" s="85"/>
    </row>
    <row r="2305" spans="3:3" x14ac:dyDescent="0.25">
      <c r="C2305" s="85"/>
    </row>
    <row r="2306" spans="3:3" x14ac:dyDescent="0.25">
      <c r="C2306" s="85"/>
    </row>
    <row r="2307" spans="3:3" x14ac:dyDescent="0.25">
      <c r="C2307" s="85"/>
    </row>
    <row r="2308" spans="3:3" x14ac:dyDescent="0.25">
      <c r="C2308" s="85"/>
    </row>
    <row r="2309" spans="3:3" x14ac:dyDescent="0.25">
      <c r="C2309" s="85"/>
    </row>
    <row r="2310" spans="3:3" x14ac:dyDescent="0.25">
      <c r="C2310" s="85"/>
    </row>
    <row r="2311" spans="3:3" x14ac:dyDescent="0.25">
      <c r="C2311" s="85"/>
    </row>
    <row r="2312" spans="3:3" x14ac:dyDescent="0.25">
      <c r="C2312" s="85"/>
    </row>
    <row r="2313" spans="3:3" x14ac:dyDescent="0.25">
      <c r="C2313" s="85"/>
    </row>
    <row r="2314" spans="3:3" x14ac:dyDescent="0.25">
      <c r="C2314" s="85"/>
    </row>
    <row r="2315" spans="3:3" x14ac:dyDescent="0.25">
      <c r="C2315" s="85"/>
    </row>
    <row r="2316" spans="3:3" x14ac:dyDescent="0.25">
      <c r="C2316" s="85"/>
    </row>
    <row r="2317" spans="3:3" x14ac:dyDescent="0.25">
      <c r="C2317" s="85"/>
    </row>
    <row r="2318" spans="3:3" x14ac:dyDescent="0.25">
      <c r="C2318" s="85"/>
    </row>
    <row r="2319" spans="3:3" x14ac:dyDescent="0.25">
      <c r="C2319" s="85"/>
    </row>
    <row r="2320" spans="3:3" x14ac:dyDescent="0.25">
      <c r="C2320" s="85"/>
    </row>
    <row r="2321" spans="3:3" x14ac:dyDescent="0.25">
      <c r="C2321" s="85"/>
    </row>
    <row r="2322" spans="3:3" x14ac:dyDescent="0.25">
      <c r="C2322" s="85"/>
    </row>
    <row r="2323" spans="3:3" x14ac:dyDescent="0.25">
      <c r="C2323" s="85"/>
    </row>
    <row r="2324" spans="3:3" x14ac:dyDescent="0.25">
      <c r="C2324" s="85"/>
    </row>
    <row r="2325" spans="3:3" x14ac:dyDescent="0.25">
      <c r="C2325" s="85"/>
    </row>
    <row r="2326" spans="3:3" x14ac:dyDescent="0.25">
      <c r="C2326" s="85"/>
    </row>
    <row r="2327" spans="3:3" x14ac:dyDescent="0.25">
      <c r="C2327" s="85"/>
    </row>
    <row r="2328" spans="3:3" x14ac:dyDescent="0.25">
      <c r="C2328" s="85"/>
    </row>
    <row r="2329" spans="3:3" x14ac:dyDescent="0.25">
      <c r="C2329" s="85"/>
    </row>
    <row r="2330" spans="3:3" x14ac:dyDescent="0.25">
      <c r="C2330" s="85"/>
    </row>
    <row r="2331" spans="3:3" x14ac:dyDescent="0.25">
      <c r="C2331" s="85"/>
    </row>
    <row r="2332" spans="3:3" x14ac:dyDescent="0.25">
      <c r="C2332" s="85"/>
    </row>
    <row r="2333" spans="3:3" x14ac:dyDescent="0.25">
      <c r="C2333" s="85"/>
    </row>
    <row r="2334" spans="3:3" x14ac:dyDescent="0.25">
      <c r="C2334" s="85"/>
    </row>
    <row r="2335" spans="3:3" x14ac:dyDescent="0.25">
      <c r="C2335" s="85"/>
    </row>
    <row r="2336" spans="3:3" x14ac:dyDescent="0.25">
      <c r="C2336" s="85"/>
    </row>
    <row r="2337" spans="3:3" x14ac:dyDescent="0.25">
      <c r="C2337" s="85"/>
    </row>
    <row r="2338" spans="3:3" x14ac:dyDescent="0.25">
      <c r="C2338" s="85"/>
    </row>
    <row r="2339" spans="3:3" x14ac:dyDescent="0.25">
      <c r="C2339" s="85"/>
    </row>
    <row r="2340" spans="3:3" x14ac:dyDescent="0.25">
      <c r="C2340" s="85"/>
    </row>
    <row r="2341" spans="3:3" x14ac:dyDescent="0.25">
      <c r="C2341" s="85"/>
    </row>
    <row r="2342" spans="3:3" x14ac:dyDescent="0.25">
      <c r="C2342" s="85"/>
    </row>
    <row r="2343" spans="3:3" x14ac:dyDescent="0.25">
      <c r="C2343" s="85"/>
    </row>
    <row r="2344" spans="3:3" x14ac:dyDescent="0.25">
      <c r="C2344" s="85"/>
    </row>
    <row r="2345" spans="3:3" x14ac:dyDescent="0.25">
      <c r="C2345" s="85"/>
    </row>
    <row r="2346" spans="3:3" x14ac:dyDescent="0.25">
      <c r="C2346" s="85"/>
    </row>
    <row r="2347" spans="3:3" x14ac:dyDescent="0.25">
      <c r="C2347" s="85"/>
    </row>
    <row r="2348" spans="3:3" x14ac:dyDescent="0.25">
      <c r="C2348" s="85"/>
    </row>
    <row r="2349" spans="3:3" x14ac:dyDescent="0.25">
      <c r="C2349" s="85"/>
    </row>
    <row r="2350" spans="3:3" x14ac:dyDescent="0.25">
      <c r="C2350" s="85"/>
    </row>
    <row r="2351" spans="3:3" x14ac:dyDescent="0.25">
      <c r="C2351" s="85"/>
    </row>
    <row r="2352" spans="3:3" x14ac:dyDescent="0.25">
      <c r="C2352" s="85"/>
    </row>
    <row r="2353" spans="3:3" x14ac:dyDescent="0.25">
      <c r="C2353" s="85"/>
    </row>
    <row r="2354" spans="3:3" x14ac:dyDescent="0.25">
      <c r="C2354" s="85"/>
    </row>
    <row r="2355" spans="3:3" x14ac:dyDescent="0.25">
      <c r="C2355" s="85"/>
    </row>
    <row r="2356" spans="3:3" x14ac:dyDescent="0.25">
      <c r="C2356" s="85"/>
    </row>
    <row r="2357" spans="3:3" x14ac:dyDescent="0.25">
      <c r="C2357" s="85"/>
    </row>
    <row r="2358" spans="3:3" x14ac:dyDescent="0.25">
      <c r="C2358" s="85"/>
    </row>
    <row r="2359" spans="3:3" x14ac:dyDescent="0.25">
      <c r="C2359" s="85"/>
    </row>
    <row r="2360" spans="3:3" x14ac:dyDescent="0.25">
      <c r="C2360" s="85"/>
    </row>
    <row r="2361" spans="3:3" x14ac:dyDescent="0.25">
      <c r="C2361" s="85"/>
    </row>
    <row r="2362" spans="3:3" x14ac:dyDescent="0.25">
      <c r="C2362" s="85"/>
    </row>
    <row r="2363" spans="3:3" x14ac:dyDescent="0.25">
      <c r="C2363" s="85"/>
    </row>
    <row r="2364" spans="3:3" x14ac:dyDescent="0.25">
      <c r="C2364" s="85"/>
    </row>
    <row r="2365" spans="3:3" x14ac:dyDescent="0.25">
      <c r="C2365" s="85"/>
    </row>
    <row r="2366" spans="3:3" x14ac:dyDescent="0.25">
      <c r="C2366" s="85"/>
    </row>
    <row r="2367" spans="3:3" x14ac:dyDescent="0.25">
      <c r="C2367" s="85"/>
    </row>
    <row r="2368" spans="3:3" x14ac:dyDescent="0.25">
      <c r="C2368" s="85"/>
    </row>
    <row r="2369" spans="3:3" x14ac:dyDescent="0.25">
      <c r="C2369" s="85"/>
    </row>
    <row r="2370" spans="3:3" x14ac:dyDescent="0.25">
      <c r="C2370" s="85"/>
    </row>
    <row r="2371" spans="3:3" x14ac:dyDescent="0.25">
      <c r="C2371" s="85"/>
    </row>
    <row r="2372" spans="3:3" x14ac:dyDescent="0.25">
      <c r="C2372" s="85"/>
    </row>
    <row r="2373" spans="3:3" x14ac:dyDescent="0.25">
      <c r="C2373" s="85"/>
    </row>
    <row r="2374" spans="3:3" x14ac:dyDescent="0.25">
      <c r="C2374" s="85"/>
    </row>
    <row r="2375" spans="3:3" x14ac:dyDescent="0.25">
      <c r="C2375" s="85"/>
    </row>
    <row r="2376" spans="3:3" x14ac:dyDescent="0.25">
      <c r="C2376" s="85"/>
    </row>
    <row r="2377" spans="3:3" x14ac:dyDescent="0.25">
      <c r="C2377" s="85"/>
    </row>
    <row r="2378" spans="3:3" x14ac:dyDescent="0.25">
      <c r="C2378" s="85"/>
    </row>
    <row r="2379" spans="3:3" x14ac:dyDescent="0.25">
      <c r="C2379" s="85"/>
    </row>
    <row r="2380" spans="3:3" x14ac:dyDescent="0.25">
      <c r="C2380" s="85"/>
    </row>
    <row r="2381" spans="3:3" x14ac:dyDescent="0.25">
      <c r="C2381" s="85"/>
    </row>
    <row r="2382" spans="3:3" x14ac:dyDescent="0.25">
      <c r="C2382" s="85"/>
    </row>
    <row r="2383" spans="3:3" x14ac:dyDescent="0.25">
      <c r="C2383" s="85"/>
    </row>
    <row r="2384" spans="3:3" x14ac:dyDescent="0.25">
      <c r="C2384" s="85"/>
    </row>
    <row r="2385" spans="3:3" x14ac:dyDescent="0.25">
      <c r="C2385" s="85"/>
    </row>
    <row r="2386" spans="3:3" x14ac:dyDescent="0.25">
      <c r="C2386" s="85"/>
    </row>
    <row r="2387" spans="3:3" x14ac:dyDescent="0.25">
      <c r="C2387" s="85"/>
    </row>
    <row r="2388" spans="3:3" x14ac:dyDescent="0.25">
      <c r="C2388" s="85"/>
    </row>
    <row r="2389" spans="3:3" x14ac:dyDescent="0.25">
      <c r="C2389" s="85"/>
    </row>
    <row r="2390" spans="3:3" x14ac:dyDescent="0.25">
      <c r="C2390" s="85"/>
    </row>
    <row r="2391" spans="3:3" x14ac:dyDescent="0.25">
      <c r="C2391" s="85"/>
    </row>
    <row r="2392" spans="3:3" x14ac:dyDescent="0.25">
      <c r="C2392" s="85"/>
    </row>
    <row r="2393" spans="3:3" x14ac:dyDescent="0.25">
      <c r="C2393" s="85"/>
    </row>
    <row r="2394" spans="3:3" x14ac:dyDescent="0.25">
      <c r="C2394" s="85"/>
    </row>
    <row r="2395" spans="3:3" x14ac:dyDescent="0.25">
      <c r="C2395" s="85"/>
    </row>
    <row r="2396" spans="3:3" x14ac:dyDescent="0.25">
      <c r="C2396" s="85"/>
    </row>
    <row r="2397" spans="3:3" x14ac:dyDescent="0.25">
      <c r="C2397" s="85"/>
    </row>
    <row r="2398" spans="3:3" x14ac:dyDescent="0.25">
      <c r="C2398" s="85"/>
    </row>
    <row r="2399" spans="3:3" x14ac:dyDescent="0.25">
      <c r="C2399" s="85"/>
    </row>
    <row r="2400" spans="3:3" x14ac:dyDescent="0.25">
      <c r="C2400" s="85"/>
    </row>
    <row r="2401" spans="3:3" x14ac:dyDescent="0.25">
      <c r="C2401" s="85"/>
    </row>
    <row r="2402" spans="3:3" x14ac:dyDescent="0.25">
      <c r="C2402" s="85"/>
    </row>
    <row r="2403" spans="3:3" x14ac:dyDescent="0.25">
      <c r="C2403" s="85"/>
    </row>
    <row r="2404" spans="3:3" x14ac:dyDescent="0.25">
      <c r="C2404" s="85"/>
    </row>
    <row r="2405" spans="3:3" x14ac:dyDescent="0.25">
      <c r="C2405" s="85"/>
    </row>
    <row r="2406" spans="3:3" x14ac:dyDescent="0.25">
      <c r="C2406" s="85"/>
    </row>
    <row r="2407" spans="3:3" x14ac:dyDescent="0.25">
      <c r="C2407" s="85"/>
    </row>
    <row r="2408" spans="3:3" x14ac:dyDescent="0.25">
      <c r="C2408" s="85"/>
    </row>
    <row r="2409" spans="3:3" x14ac:dyDescent="0.25">
      <c r="C2409" s="85"/>
    </row>
    <row r="2410" spans="3:3" x14ac:dyDescent="0.25">
      <c r="C2410" s="85"/>
    </row>
    <row r="2411" spans="3:3" x14ac:dyDescent="0.25">
      <c r="C2411" s="85"/>
    </row>
    <row r="2412" spans="3:3" x14ac:dyDescent="0.25">
      <c r="C2412" s="85"/>
    </row>
    <row r="2413" spans="3:3" x14ac:dyDescent="0.25">
      <c r="C2413" s="85"/>
    </row>
    <row r="2414" spans="3:3" x14ac:dyDescent="0.25">
      <c r="C2414" s="85"/>
    </row>
    <row r="2415" spans="3:3" x14ac:dyDescent="0.25">
      <c r="C2415" s="85"/>
    </row>
    <row r="2416" spans="3:3" x14ac:dyDescent="0.25">
      <c r="C2416" s="85"/>
    </row>
    <row r="2417" spans="3:3" x14ac:dyDescent="0.25">
      <c r="C2417" s="85"/>
    </row>
    <row r="2418" spans="3:3" x14ac:dyDescent="0.25">
      <c r="C2418" s="85"/>
    </row>
    <row r="2419" spans="3:3" x14ac:dyDescent="0.25">
      <c r="C2419" s="85"/>
    </row>
    <row r="2420" spans="3:3" x14ac:dyDescent="0.25">
      <c r="C2420" s="85"/>
    </row>
    <row r="2421" spans="3:3" x14ac:dyDescent="0.25">
      <c r="C2421" s="85"/>
    </row>
    <row r="2422" spans="3:3" x14ac:dyDescent="0.25">
      <c r="C2422" s="85"/>
    </row>
    <row r="2423" spans="3:3" x14ac:dyDescent="0.25">
      <c r="C2423" s="85"/>
    </row>
    <row r="2424" spans="3:3" x14ac:dyDescent="0.25">
      <c r="C2424" s="85"/>
    </row>
    <row r="2425" spans="3:3" x14ac:dyDescent="0.25">
      <c r="C2425" s="85"/>
    </row>
    <row r="2426" spans="3:3" x14ac:dyDescent="0.25">
      <c r="C2426" s="85"/>
    </row>
    <row r="2427" spans="3:3" x14ac:dyDescent="0.25">
      <c r="C2427" s="85"/>
    </row>
    <row r="2428" spans="3:3" x14ac:dyDescent="0.25">
      <c r="C2428" s="85"/>
    </row>
    <row r="2429" spans="3:3" x14ac:dyDescent="0.25">
      <c r="C2429" s="85"/>
    </row>
    <row r="2430" spans="3:3" x14ac:dyDescent="0.25">
      <c r="C2430" s="85"/>
    </row>
    <row r="2431" spans="3:3" x14ac:dyDescent="0.25">
      <c r="C2431" s="85"/>
    </row>
    <row r="2432" spans="3:3" x14ac:dyDescent="0.25">
      <c r="C2432" s="85"/>
    </row>
    <row r="2433" spans="3:3" x14ac:dyDescent="0.25">
      <c r="C2433" s="85"/>
    </row>
    <row r="2434" spans="3:3" x14ac:dyDescent="0.25">
      <c r="C2434" s="85"/>
    </row>
    <row r="2435" spans="3:3" x14ac:dyDescent="0.25">
      <c r="C2435" s="85"/>
    </row>
    <row r="2436" spans="3:3" x14ac:dyDescent="0.25">
      <c r="C2436" s="85"/>
    </row>
    <row r="2437" spans="3:3" x14ac:dyDescent="0.25">
      <c r="C2437" s="85"/>
    </row>
    <row r="2438" spans="3:3" x14ac:dyDescent="0.25">
      <c r="C2438" s="85"/>
    </row>
    <row r="2439" spans="3:3" x14ac:dyDescent="0.25">
      <c r="C2439" s="85"/>
    </row>
    <row r="2440" spans="3:3" x14ac:dyDescent="0.25">
      <c r="C2440" s="85"/>
    </row>
    <row r="2441" spans="3:3" x14ac:dyDescent="0.25">
      <c r="C2441" s="85"/>
    </row>
    <row r="2442" spans="3:3" x14ac:dyDescent="0.25">
      <c r="C2442" s="85"/>
    </row>
    <row r="2443" spans="3:3" x14ac:dyDescent="0.25">
      <c r="C2443" s="85"/>
    </row>
    <row r="2444" spans="3:3" x14ac:dyDescent="0.25">
      <c r="C2444" s="85"/>
    </row>
    <row r="2445" spans="3:3" x14ac:dyDescent="0.25">
      <c r="C2445" s="85"/>
    </row>
    <row r="2446" spans="3:3" x14ac:dyDescent="0.25">
      <c r="C2446" s="85"/>
    </row>
    <row r="2447" spans="3:3" x14ac:dyDescent="0.25">
      <c r="C2447" s="85"/>
    </row>
    <row r="2448" spans="3:3" x14ac:dyDescent="0.25">
      <c r="C2448" s="85"/>
    </row>
    <row r="2449" spans="3:3" x14ac:dyDescent="0.25">
      <c r="C2449" s="85"/>
    </row>
    <row r="2450" spans="3:3" x14ac:dyDescent="0.25">
      <c r="C2450" s="85"/>
    </row>
    <row r="2451" spans="3:3" x14ac:dyDescent="0.25">
      <c r="C2451" s="85"/>
    </row>
    <row r="2452" spans="3:3" x14ac:dyDescent="0.25">
      <c r="C2452" s="85"/>
    </row>
    <row r="2453" spans="3:3" x14ac:dyDescent="0.25">
      <c r="C2453" s="85"/>
    </row>
    <row r="2454" spans="3:3" x14ac:dyDescent="0.25">
      <c r="C2454" s="85"/>
    </row>
    <row r="2455" spans="3:3" x14ac:dyDescent="0.25">
      <c r="C2455" s="85"/>
    </row>
    <row r="2456" spans="3:3" x14ac:dyDescent="0.25">
      <c r="C2456" s="85"/>
    </row>
    <row r="2457" spans="3:3" x14ac:dyDescent="0.25">
      <c r="C2457" s="85"/>
    </row>
    <row r="2458" spans="3:3" x14ac:dyDescent="0.25">
      <c r="C2458" s="85"/>
    </row>
    <row r="2459" spans="3:3" x14ac:dyDescent="0.25">
      <c r="C2459" s="85"/>
    </row>
    <row r="2460" spans="3:3" x14ac:dyDescent="0.25">
      <c r="C2460" s="85"/>
    </row>
    <row r="2461" spans="3:3" x14ac:dyDescent="0.25">
      <c r="C2461" s="85"/>
    </row>
    <row r="2462" spans="3:3" x14ac:dyDescent="0.25">
      <c r="C2462" s="85"/>
    </row>
    <row r="2463" spans="3:3" x14ac:dyDescent="0.25">
      <c r="C2463" s="85"/>
    </row>
    <row r="2464" spans="3:3" x14ac:dyDescent="0.25">
      <c r="C2464" s="85"/>
    </row>
    <row r="2465" spans="3:3" x14ac:dyDescent="0.25">
      <c r="C2465" s="85"/>
    </row>
    <row r="2466" spans="3:3" x14ac:dyDescent="0.25">
      <c r="C2466" s="85"/>
    </row>
    <row r="2467" spans="3:3" x14ac:dyDescent="0.25">
      <c r="C2467" s="85"/>
    </row>
    <row r="2468" spans="3:3" x14ac:dyDescent="0.25">
      <c r="C2468" s="85"/>
    </row>
    <row r="2469" spans="3:3" x14ac:dyDescent="0.25">
      <c r="C2469" s="85"/>
    </row>
    <row r="2470" spans="3:3" x14ac:dyDescent="0.25">
      <c r="C2470" s="85"/>
    </row>
    <row r="2471" spans="3:3" x14ac:dyDescent="0.25">
      <c r="C2471" s="85"/>
    </row>
    <row r="2472" spans="3:3" x14ac:dyDescent="0.25">
      <c r="C2472" s="85"/>
    </row>
    <row r="2473" spans="3:3" x14ac:dyDescent="0.25">
      <c r="C2473" s="85"/>
    </row>
    <row r="2474" spans="3:3" x14ac:dyDescent="0.25">
      <c r="C2474" s="85"/>
    </row>
    <row r="2475" spans="3:3" x14ac:dyDescent="0.25">
      <c r="C2475" s="85"/>
    </row>
    <row r="2476" spans="3:3" x14ac:dyDescent="0.25">
      <c r="C2476" s="85"/>
    </row>
    <row r="2477" spans="3:3" x14ac:dyDescent="0.25">
      <c r="C2477" s="85"/>
    </row>
    <row r="2478" spans="3:3" x14ac:dyDescent="0.25">
      <c r="C2478" s="85"/>
    </row>
    <row r="2479" spans="3:3" x14ac:dyDescent="0.25">
      <c r="C2479" s="85"/>
    </row>
    <row r="2480" spans="3:3" x14ac:dyDescent="0.25">
      <c r="C2480" s="85"/>
    </row>
    <row r="2481" spans="3:3" x14ac:dyDescent="0.25">
      <c r="C2481" s="85"/>
    </row>
    <row r="2482" spans="3:3" x14ac:dyDescent="0.25">
      <c r="C2482" s="85"/>
    </row>
    <row r="2483" spans="3:3" x14ac:dyDescent="0.25">
      <c r="C2483" s="85"/>
    </row>
    <row r="2484" spans="3:3" x14ac:dyDescent="0.25">
      <c r="C2484" s="85"/>
    </row>
    <row r="2485" spans="3:3" x14ac:dyDescent="0.25">
      <c r="C2485" s="85"/>
    </row>
    <row r="2486" spans="3:3" x14ac:dyDescent="0.25">
      <c r="C2486" s="85"/>
    </row>
    <row r="2487" spans="3:3" x14ac:dyDescent="0.25">
      <c r="C2487" s="85"/>
    </row>
    <row r="2488" spans="3:3" x14ac:dyDescent="0.25">
      <c r="C2488" s="85"/>
    </row>
    <row r="2489" spans="3:3" x14ac:dyDescent="0.25">
      <c r="C2489" s="85"/>
    </row>
    <row r="2490" spans="3:3" x14ac:dyDescent="0.25">
      <c r="C2490" s="85"/>
    </row>
    <row r="2491" spans="3:3" x14ac:dyDescent="0.25">
      <c r="C2491" s="85"/>
    </row>
    <row r="2492" spans="3:3" x14ac:dyDescent="0.25">
      <c r="C2492" s="85"/>
    </row>
    <row r="2493" spans="3:3" x14ac:dyDescent="0.25">
      <c r="C2493" s="85"/>
    </row>
    <row r="2494" spans="3:3" x14ac:dyDescent="0.25">
      <c r="C2494" s="85"/>
    </row>
    <row r="2495" spans="3:3" x14ac:dyDescent="0.25">
      <c r="C2495" s="85"/>
    </row>
    <row r="2496" spans="3:3" x14ac:dyDescent="0.25">
      <c r="C2496" s="85"/>
    </row>
    <row r="2497" spans="3:3" x14ac:dyDescent="0.25">
      <c r="C2497" s="85"/>
    </row>
    <row r="2498" spans="3:3" x14ac:dyDescent="0.25">
      <c r="C2498" s="85"/>
    </row>
    <row r="2499" spans="3:3" x14ac:dyDescent="0.25">
      <c r="C2499" s="85"/>
    </row>
    <row r="2500" spans="3:3" x14ac:dyDescent="0.25">
      <c r="C2500" s="85"/>
    </row>
    <row r="2501" spans="3:3" x14ac:dyDescent="0.25">
      <c r="C2501" s="85"/>
    </row>
    <row r="2502" spans="3:3" x14ac:dyDescent="0.25">
      <c r="C2502" s="85"/>
    </row>
    <row r="2503" spans="3:3" x14ac:dyDescent="0.25">
      <c r="C2503" s="85"/>
    </row>
    <row r="2504" spans="3:3" x14ac:dyDescent="0.25">
      <c r="C2504" s="85"/>
    </row>
    <row r="2505" spans="3:3" x14ac:dyDescent="0.25">
      <c r="C2505" s="85"/>
    </row>
    <row r="2506" spans="3:3" x14ac:dyDescent="0.25">
      <c r="C2506" s="85"/>
    </row>
    <row r="2507" spans="3:3" x14ac:dyDescent="0.25">
      <c r="C2507" s="85"/>
    </row>
    <row r="2508" spans="3:3" x14ac:dyDescent="0.25">
      <c r="C2508" s="85"/>
    </row>
    <row r="2509" spans="3:3" x14ac:dyDescent="0.25">
      <c r="C2509" s="85"/>
    </row>
    <row r="2510" spans="3:3" x14ac:dyDescent="0.25">
      <c r="C2510" s="85"/>
    </row>
    <row r="2511" spans="3:3" x14ac:dyDescent="0.25">
      <c r="C2511" s="85"/>
    </row>
    <row r="2512" spans="3:3" x14ac:dyDescent="0.25">
      <c r="C2512" s="85"/>
    </row>
    <row r="2513" spans="3:3" x14ac:dyDescent="0.25">
      <c r="C2513" s="85"/>
    </row>
    <row r="2514" spans="3:3" x14ac:dyDescent="0.25">
      <c r="C2514" s="85"/>
    </row>
    <row r="2515" spans="3:3" x14ac:dyDescent="0.25">
      <c r="C2515" s="85"/>
    </row>
    <row r="2516" spans="3:3" x14ac:dyDescent="0.25">
      <c r="C2516" s="85"/>
    </row>
    <row r="2517" spans="3:3" x14ac:dyDescent="0.25">
      <c r="C2517" s="85"/>
    </row>
    <row r="2518" spans="3:3" x14ac:dyDescent="0.25">
      <c r="C2518" s="85"/>
    </row>
    <row r="2519" spans="3:3" x14ac:dyDescent="0.25">
      <c r="C2519" s="85"/>
    </row>
    <row r="2520" spans="3:3" x14ac:dyDescent="0.25">
      <c r="C2520" s="85"/>
    </row>
    <row r="2521" spans="3:3" x14ac:dyDescent="0.25">
      <c r="C2521" s="85"/>
    </row>
    <row r="2522" spans="3:3" x14ac:dyDescent="0.25">
      <c r="C2522" s="85"/>
    </row>
    <row r="2523" spans="3:3" x14ac:dyDescent="0.25">
      <c r="C2523" s="85"/>
    </row>
    <row r="2524" spans="3:3" x14ac:dyDescent="0.25">
      <c r="C2524" s="85"/>
    </row>
    <row r="2525" spans="3:3" x14ac:dyDescent="0.25">
      <c r="C2525" s="85"/>
    </row>
    <row r="2526" spans="3:3" x14ac:dyDescent="0.25">
      <c r="C2526" s="85"/>
    </row>
    <row r="2527" spans="3:3" x14ac:dyDescent="0.25">
      <c r="C2527" s="85"/>
    </row>
    <row r="2528" spans="3:3" x14ac:dyDescent="0.25">
      <c r="C2528" s="85"/>
    </row>
    <row r="2529" spans="3:3" x14ac:dyDescent="0.25">
      <c r="C2529" s="85"/>
    </row>
    <row r="2530" spans="3:3" x14ac:dyDescent="0.25">
      <c r="C2530" s="85"/>
    </row>
    <row r="2531" spans="3:3" x14ac:dyDescent="0.25">
      <c r="C2531" s="85"/>
    </row>
    <row r="2532" spans="3:3" x14ac:dyDescent="0.25">
      <c r="C2532" s="85"/>
    </row>
    <row r="2533" spans="3:3" x14ac:dyDescent="0.25">
      <c r="C2533" s="85"/>
    </row>
    <row r="2534" spans="3:3" x14ac:dyDescent="0.25">
      <c r="C2534" s="85"/>
    </row>
    <row r="2535" spans="3:3" x14ac:dyDescent="0.25">
      <c r="C2535" s="85"/>
    </row>
    <row r="2536" spans="3:3" x14ac:dyDescent="0.25">
      <c r="C2536" s="85"/>
    </row>
    <row r="2537" spans="3:3" x14ac:dyDescent="0.25">
      <c r="C2537" s="85"/>
    </row>
    <row r="2538" spans="3:3" x14ac:dyDescent="0.25">
      <c r="C2538" s="85"/>
    </row>
    <row r="2539" spans="3:3" x14ac:dyDescent="0.25">
      <c r="C2539" s="85"/>
    </row>
    <row r="2540" spans="3:3" x14ac:dyDescent="0.25">
      <c r="C2540" s="85"/>
    </row>
    <row r="2541" spans="3:3" x14ac:dyDescent="0.25">
      <c r="C2541" s="85"/>
    </row>
    <row r="2542" spans="3:3" x14ac:dyDescent="0.25">
      <c r="C2542" s="85"/>
    </row>
    <row r="2543" spans="3:3" x14ac:dyDescent="0.25">
      <c r="C2543" s="85"/>
    </row>
    <row r="2544" spans="3:3" x14ac:dyDescent="0.25">
      <c r="C2544" s="85"/>
    </row>
    <row r="2545" spans="3:3" x14ac:dyDescent="0.25">
      <c r="C2545" s="85"/>
    </row>
    <row r="2546" spans="3:3" x14ac:dyDescent="0.25">
      <c r="C2546" s="85"/>
    </row>
    <row r="2547" spans="3:3" x14ac:dyDescent="0.25">
      <c r="C2547" s="85"/>
    </row>
    <row r="2548" spans="3:3" x14ac:dyDescent="0.25">
      <c r="C2548" s="85"/>
    </row>
    <row r="2549" spans="3:3" x14ac:dyDescent="0.25">
      <c r="C2549" s="85"/>
    </row>
    <row r="2550" spans="3:3" x14ac:dyDescent="0.25">
      <c r="C2550" s="85"/>
    </row>
    <row r="2551" spans="3:3" x14ac:dyDescent="0.25">
      <c r="C2551" s="85"/>
    </row>
    <row r="2552" spans="3:3" x14ac:dyDescent="0.25">
      <c r="C2552" s="85"/>
    </row>
    <row r="2553" spans="3:3" x14ac:dyDescent="0.25">
      <c r="C2553" s="85"/>
    </row>
    <row r="2554" spans="3:3" x14ac:dyDescent="0.25">
      <c r="C2554" s="85"/>
    </row>
    <row r="2555" spans="3:3" x14ac:dyDescent="0.25">
      <c r="C2555" s="85"/>
    </row>
    <row r="2556" spans="3:3" x14ac:dyDescent="0.25">
      <c r="C2556" s="85"/>
    </row>
    <row r="2557" spans="3:3" x14ac:dyDescent="0.25">
      <c r="C2557" s="85"/>
    </row>
    <row r="2558" spans="3:3" x14ac:dyDescent="0.25">
      <c r="C2558" s="85"/>
    </row>
    <row r="2559" spans="3:3" x14ac:dyDescent="0.25">
      <c r="C2559" s="85"/>
    </row>
    <row r="2560" spans="3:3" x14ac:dyDescent="0.25">
      <c r="C2560" s="85"/>
    </row>
    <row r="2561" spans="3:3" x14ac:dyDescent="0.25">
      <c r="C2561" s="85"/>
    </row>
    <row r="2562" spans="3:3" x14ac:dyDescent="0.25">
      <c r="C2562" s="85"/>
    </row>
    <row r="2563" spans="3:3" x14ac:dyDescent="0.25">
      <c r="C2563" s="85"/>
    </row>
    <row r="2564" spans="3:3" x14ac:dyDescent="0.25">
      <c r="C2564" s="85"/>
    </row>
    <row r="2565" spans="3:3" x14ac:dyDescent="0.25">
      <c r="C2565" s="85"/>
    </row>
    <row r="2566" spans="3:3" x14ac:dyDescent="0.25">
      <c r="C2566" s="85"/>
    </row>
    <row r="2567" spans="3:3" x14ac:dyDescent="0.25">
      <c r="C2567" s="85"/>
    </row>
    <row r="2568" spans="3:3" x14ac:dyDescent="0.25">
      <c r="C2568" s="85"/>
    </row>
    <row r="2569" spans="3:3" x14ac:dyDescent="0.25">
      <c r="C2569" s="85"/>
    </row>
    <row r="2570" spans="3:3" x14ac:dyDescent="0.25">
      <c r="C2570" s="85"/>
    </row>
    <row r="2571" spans="3:3" x14ac:dyDescent="0.25">
      <c r="C2571" s="85"/>
    </row>
    <row r="2572" spans="3:3" x14ac:dyDescent="0.25">
      <c r="C2572" s="85"/>
    </row>
    <row r="2573" spans="3:3" x14ac:dyDescent="0.25">
      <c r="C2573" s="85"/>
    </row>
    <row r="2574" spans="3:3" x14ac:dyDescent="0.25">
      <c r="C2574" s="85"/>
    </row>
    <row r="2575" spans="3:3" x14ac:dyDescent="0.25">
      <c r="C2575" s="85"/>
    </row>
    <row r="2576" spans="3:3" x14ac:dyDescent="0.25">
      <c r="C2576" s="85"/>
    </row>
    <row r="2577" spans="3:3" x14ac:dyDescent="0.25">
      <c r="C2577" s="85"/>
    </row>
    <row r="2578" spans="3:3" x14ac:dyDescent="0.25">
      <c r="C2578" s="85"/>
    </row>
    <row r="2579" spans="3:3" x14ac:dyDescent="0.25">
      <c r="C2579" s="85"/>
    </row>
    <row r="2580" spans="3:3" x14ac:dyDescent="0.25">
      <c r="C2580" s="85"/>
    </row>
    <row r="2581" spans="3:3" x14ac:dyDescent="0.25">
      <c r="C2581" s="85"/>
    </row>
    <row r="2582" spans="3:3" x14ac:dyDescent="0.25">
      <c r="C2582" s="85"/>
    </row>
    <row r="2583" spans="3:3" x14ac:dyDescent="0.25">
      <c r="C2583" s="85"/>
    </row>
    <row r="2584" spans="3:3" x14ac:dyDescent="0.25">
      <c r="C2584" s="85"/>
    </row>
    <row r="2585" spans="3:3" x14ac:dyDescent="0.25">
      <c r="C2585" s="85"/>
    </row>
    <row r="2586" spans="3:3" x14ac:dyDescent="0.25">
      <c r="C2586" s="85"/>
    </row>
    <row r="2587" spans="3:3" x14ac:dyDescent="0.25">
      <c r="C2587" s="85"/>
    </row>
    <row r="2588" spans="3:3" x14ac:dyDescent="0.25">
      <c r="C2588" s="85"/>
    </row>
    <row r="2589" spans="3:3" x14ac:dyDescent="0.25">
      <c r="C2589" s="85"/>
    </row>
    <row r="2590" spans="3:3" x14ac:dyDescent="0.25">
      <c r="C2590" s="85"/>
    </row>
    <row r="2591" spans="3:3" x14ac:dyDescent="0.25">
      <c r="C2591" s="85"/>
    </row>
    <row r="2592" spans="3:3" x14ac:dyDescent="0.25">
      <c r="C2592" s="85"/>
    </row>
    <row r="2593" spans="3:3" x14ac:dyDescent="0.25">
      <c r="C2593" s="85"/>
    </row>
    <row r="2594" spans="3:3" x14ac:dyDescent="0.25">
      <c r="C2594" s="85"/>
    </row>
    <row r="2595" spans="3:3" x14ac:dyDescent="0.25">
      <c r="C2595" s="85"/>
    </row>
    <row r="2596" spans="3:3" x14ac:dyDescent="0.25">
      <c r="C2596" s="85"/>
    </row>
    <row r="2597" spans="3:3" x14ac:dyDescent="0.25">
      <c r="C2597" s="85"/>
    </row>
    <row r="2598" spans="3:3" x14ac:dyDescent="0.25">
      <c r="C2598" s="85"/>
    </row>
    <row r="2599" spans="3:3" x14ac:dyDescent="0.25">
      <c r="C2599" s="85"/>
    </row>
    <row r="2600" spans="3:3" x14ac:dyDescent="0.25">
      <c r="C2600" s="85"/>
    </row>
    <row r="2601" spans="3:3" x14ac:dyDescent="0.25">
      <c r="C2601" s="85"/>
    </row>
    <row r="2602" spans="3:3" x14ac:dyDescent="0.25">
      <c r="C2602" s="85"/>
    </row>
    <row r="2603" spans="3:3" x14ac:dyDescent="0.25">
      <c r="C2603" s="85"/>
    </row>
    <row r="2604" spans="3:3" x14ac:dyDescent="0.25">
      <c r="C2604" s="85"/>
    </row>
    <row r="2605" spans="3:3" x14ac:dyDescent="0.25">
      <c r="C2605" s="85"/>
    </row>
    <row r="2606" spans="3:3" x14ac:dyDescent="0.25">
      <c r="C2606" s="85"/>
    </row>
    <row r="2607" spans="3:3" x14ac:dyDescent="0.25">
      <c r="C2607" s="85"/>
    </row>
    <row r="2608" spans="3:3" x14ac:dyDescent="0.25">
      <c r="C2608" s="85"/>
    </row>
    <row r="2609" spans="3:3" x14ac:dyDescent="0.25">
      <c r="C2609" s="85"/>
    </row>
    <row r="2610" spans="3:3" x14ac:dyDescent="0.25">
      <c r="C2610" s="85"/>
    </row>
    <row r="2611" spans="3:3" x14ac:dyDescent="0.25">
      <c r="C2611" s="85"/>
    </row>
    <row r="2612" spans="3:3" x14ac:dyDescent="0.25">
      <c r="C2612" s="85"/>
    </row>
    <row r="2613" spans="3:3" x14ac:dyDescent="0.25">
      <c r="C2613" s="85"/>
    </row>
    <row r="2614" spans="3:3" x14ac:dyDescent="0.25">
      <c r="C2614" s="85"/>
    </row>
    <row r="2615" spans="3:3" x14ac:dyDescent="0.25">
      <c r="C2615" s="85"/>
    </row>
    <row r="2616" spans="3:3" x14ac:dyDescent="0.25">
      <c r="C2616" s="85"/>
    </row>
    <row r="2617" spans="3:3" x14ac:dyDescent="0.25">
      <c r="C2617" s="85"/>
    </row>
    <row r="2618" spans="3:3" x14ac:dyDescent="0.25">
      <c r="C2618" s="85"/>
    </row>
    <row r="2619" spans="3:3" x14ac:dyDescent="0.25">
      <c r="C2619" s="85"/>
    </row>
    <row r="2620" spans="3:3" x14ac:dyDescent="0.25">
      <c r="C2620" s="85"/>
    </row>
    <row r="2621" spans="3:3" x14ac:dyDescent="0.25">
      <c r="C2621" s="85"/>
    </row>
    <row r="2622" spans="3:3" x14ac:dyDescent="0.25">
      <c r="C2622" s="85"/>
    </row>
    <row r="2623" spans="3:3" x14ac:dyDescent="0.25">
      <c r="C2623" s="85"/>
    </row>
    <row r="2624" spans="3:3" x14ac:dyDescent="0.25">
      <c r="C2624" s="85"/>
    </row>
    <row r="2625" spans="3:3" x14ac:dyDescent="0.25">
      <c r="C2625" s="85"/>
    </row>
    <row r="2626" spans="3:3" x14ac:dyDescent="0.25">
      <c r="C2626" s="85"/>
    </row>
    <row r="2627" spans="3:3" x14ac:dyDescent="0.25">
      <c r="C2627" s="85"/>
    </row>
    <row r="2628" spans="3:3" x14ac:dyDescent="0.25">
      <c r="C2628" s="85"/>
    </row>
    <row r="2629" spans="3:3" x14ac:dyDescent="0.25">
      <c r="C2629" s="85"/>
    </row>
    <row r="2630" spans="3:3" x14ac:dyDescent="0.25">
      <c r="C2630" s="85"/>
    </row>
    <row r="2631" spans="3:3" x14ac:dyDescent="0.25">
      <c r="C2631" s="85"/>
    </row>
    <row r="2632" spans="3:3" x14ac:dyDescent="0.25">
      <c r="C2632" s="85"/>
    </row>
    <row r="2633" spans="3:3" x14ac:dyDescent="0.25">
      <c r="C2633" s="85"/>
    </row>
    <row r="2634" spans="3:3" x14ac:dyDescent="0.25">
      <c r="C2634" s="85"/>
    </row>
    <row r="2635" spans="3:3" x14ac:dyDescent="0.25">
      <c r="C2635" s="85"/>
    </row>
    <row r="2636" spans="3:3" x14ac:dyDescent="0.25">
      <c r="C2636" s="85"/>
    </row>
    <row r="2637" spans="3:3" x14ac:dyDescent="0.25">
      <c r="C2637" s="85"/>
    </row>
    <row r="2638" spans="3:3" x14ac:dyDescent="0.25">
      <c r="C2638" s="85"/>
    </row>
    <row r="2639" spans="3:3" x14ac:dyDescent="0.25">
      <c r="C2639" s="85"/>
    </row>
    <row r="2640" spans="3:3" x14ac:dyDescent="0.25">
      <c r="C2640" s="85"/>
    </row>
    <row r="2641" spans="3:3" x14ac:dyDescent="0.25">
      <c r="C2641" s="85"/>
    </row>
    <row r="2642" spans="3:3" x14ac:dyDescent="0.25">
      <c r="C2642" s="85"/>
    </row>
    <row r="2643" spans="3:3" x14ac:dyDescent="0.25">
      <c r="C2643" s="85"/>
    </row>
    <row r="2644" spans="3:3" x14ac:dyDescent="0.25">
      <c r="C2644" s="85"/>
    </row>
    <row r="2645" spans="3:3" x14ac:dyDescent="0.25">
      <c r="C2645" s="85"/>
    </row>
    <row r="2646" spans="3:3" x14ac:dyDescent="0.25">
      <c r="C2646" s="85"/>
    </row>
    <row r="2647" spans="3:3" x14ac:dyDescent="0.25">
      <c r="C2647" s="85"/>
    </row>
    <row r="2648" spans="3:3" x14ac:dyDescent="0.25">
      <c r="C2648" s="85"/>
    </row>
    <row r="2649" spans="3:3" x14ac:dyDescent="0.25">
      <c r="C2649" s="85"/>
    </row>
    <row r="2650" spans="3:3" x14ac:dyDescent="0.25">
      <c r="C2650" s="85"/>
    </row>
    <row r="2651" spans="3:3" x14ac:dyDescent="0.25">
      <c r="C2651" s="85"/>
    </row>
    <row r="2652" spans="3:3" x14ac:dyDescent="0.25">
      <c r="C2652" s="85"/>
    </row>
    <row r="2653" spans="3:3" x14ac:dyDescent="0.25">
      <c r="C2653" s="85"/>
    </row>
    <row r="2654" spans="3:3" x14ac:dyDescent="0.25">
      <c r="C2654" s="85"/>
    </row>
    <row r="2655" spans="3:3" x14ac:dyDescent="0.25">
      <c r="C2655" s="85"/>
    </row>
    <row r="2656" spans="3:3" x14ac:dyDescent="0.25">
      <c r="C2656" s="85"/>
    </row>
    <row r="2657" spans="3:3" x14ac:dyDescent="0.25">
      <c r="C2657" s="85"/>
    </row>
    <row r="2658" spans="3:3" x14ac:dyDescent="0.25">
      <c r="C2658" s="85"/>
    </row>
    <row r="2659" spans="3:3" x14ac:dyDescent="0.25">
      <c r="C2659" s="85"/>
    </row>
    <row r="2660" spans="3:3" x14ac:dyDescent="0.25">
      <c r="C2660" s="85"/>
    </row>
    <row r="2661" spans="3:3" x14ac:dyDescent="0.25">
      <c r="C2661" s="85"/>
    </row>
    <row r="2662" spans="3:3" x14ac:dyDescent="0.25">
      <c r="C2662" s="85"/>
    </row>
    <row r="2663" spans="3:3" x14ac:dyDescent="0.25">
      <c r="C2663" s="85"/>
    </row>
    <row r="2664" spans="3:3" x14ac:dyDescent="0.25">
      <c r="C2664" s="85"/>
    </row>
    <row r="2665" spans="3:3" x14ac:dyDescent="0.25">
      <c r="C2665" s="85"/>
    </row>
    <row r="2666" spans="3:3" x14ac:dyDescent="0.25">
      <c r="C2666" s="85"/>
    </row>
    <row r="2667" spans="3:3" x14ac:dyDescent="0.25">
      <c r="C2667" s="85"/>
    </row>
    <row r="2668" spans="3:3" x14ac:dyDescent="0.25">
      <c r="C2668" s="85"/>
    </row>
    <row r="2669" spans="3:3" x14ac:dyDescent="0.25">
      <c r="C2669" s="85"/>
    </row>
    <row r="2670" spans="3:3" x14ac:dyDescent="0.25">
      <c r="C2670" s="85"/>
    </row>
    <row r="2671" spans="3:3" x14ac:dyDescent="0.25">
      <c r="C2671" s="85"/>
    </row>
    <row r="2672" spans="3:3" x14ac:dyDescent="0.25">
      <c r="C2672" s="85"/>
    </row>
    <row r="2673" spans="3:3" x14ac:dyDescent="0.25">
      <c r="C2673" s="85"/>
    </row>
    <row r="2674" spans="3:3" x14ac:dyDescent="0.25">
      <c r="C2674" s="85"/>
    </row>
    <row r="2675" spans="3:3" x14ac:dyDescent="0.25">
      <c r="C2675" s="85"/>
    </row>
    <row r="2676" spans="3:3" x14ac:dyDescent="0.25">
      <c r="C2676" s="85"/>
    </row>
    <row r="2677" spans="3:3" x14ac:dyDescent="0.25">
      <c r="C2677" s="85"/>
    </row>
    <row r="2678" spans="3:3" x14ac:dyDescent="0.25">
      <c r="C2678" s="85"/>
    </row>
    <row r="2679" spans="3:3" x14ac:dyDescent="0.25">
      <c r="C2679" s="85"/>
    </row>
    <row r="2680" spans="3:3" x14ac:dyDescent="0.25">
      <c r="C2680" s="85"/>
    </row>
    <row r="2681" spans="3:3" x14ac:dyDescent="0.25">
      <c r="C2681" s="85"/>
    </row>
    <row r="2682" spans="3:3" x14ac:dyDescent="0.25">
      <c r="C2682" s="85"/>
    </row>
    <row r="2683" spans="3:3" x14ac:dyDescent="0.25">
      <c r="C2683" s="85"/>
    </row>
    <row r="2684" spans="3:3" x14ac:dyDescent="0.25">
      <c r="C2684" s="85"/>
    </row>
    <row r="2685" spans="3:3" x14ac:dyDescent="0.25">
      <c r="C2685" s="85"/>
    </row>
    <row r="2686" spans="3:3" x14ac:dyDescent="0.25">
      <c r="C2686" s="85"/>
    </row>
    <row r="2687" spans="3:3" x14ac:dyDescent="0.25">
      <c r="C2687" s="85"/>
    </row>
    <row r="2688" spans="3:3" x14ac:dyDescent="0.25">
      <c r="C2688" s="85"/>
    </row>
    <row r="2689" spans="3:3" x14ac:dyDescent="0.25">
      <c r="C2689" s="85"/>
    </row>
    <row r="2690" spans="3:3" x14ac:dyDescent="0.25">
      <c r="C2690" s="85"/>
    </row>
    <row r="2691" spans="3:3" x14ac:dyDescent="0.25">
      <c r="C2691" s="85"/>
    </row>
    <row r="2692" spans="3:3" x14ac:dyDescent="0.25">
      <c r="C2692" s="85"/>
    </row>
    <row r="2693" spans="3:3" x14ac:dyDescent="0.25">
      <c r="C2693" s="85"/>
    </row>
    <row r="2694" spans="3:3" x14ac:dyDescent="0.25">
      <c r="C2694" s="85"/>
    </row>
    <row r="2695" spans="3:3" x14ac:dyDescent="0.25">
      <c r="C2695" s="85"/>
    </row>
    <row r="2696" spans="3:3" x14ac:dyDescent="0.25">
      <c r="C2696" s="85"/>
    </row>
    <row r="2697" spans="3:3" x14ac:dyDescent="0.25">
      <c r="C2697" s="85"/>
    </row>
    <row r="2698" spans="3:3" x14ac:dyDescent="0.25">
      <c r="C2698" s="85"/>
    </row>
    <row r="2699" spans="3:3" x14ac:dyDescent="0.25">
      <c r="C2699" s="85"/>
    </row>
    <row r="2700" spans="3:3" x14ac:dyDescent="0.25">
      <c r="C2700" s="85"/>
    </row>
    <row r="2701" spans="3:3" x14ac:dyDescent="0.25">
      <c r="C2701" s="85"/>
    </row>
    <row r="2702" spans="3:3" x14ac:dyDescent="0.25">
      <c r="C2702" s="85"/>
    </row>
    <row r="2703" spans="3:3" x14ac:dyDescent="0.25">
      <c r="C2703" s="85"/>
    </row>
    <row r="2704" spans="3:3" x14ac:dyDescent="0.25">
      <c r="C2704" s="85"/>
    </row>
    <row r="2705" spans="3:3" x14ac:dyDescent="0.25">
      <c r="C2705" s="85"/>
    </row>
    <row r="2706" spans="3:3" x14ac:dyDescent="0.25">
      <c r="C2706" s="85"/>
    </row>
    <row r="2707" spans="3:3" x14ac:dyDescent="0.25">
      <c r="C2707" s="85"/>
    </row>
    <row r="2708" spans="3:3" x14ac:dyDescent="0.25">
      <c r="C2708" s="85"/>
    </row>
    <row r="2709" spans="3:3" x14ac:dyDescent="0.25">
      <c r="C2709" s="85"/>
    </row>
    <row r="2710" spans="3:3" x14ac:dyDescent="0.25">
      <c r="C2710" s="85"/>
    </row>
    <row r="2711" spans="3:3" x14ac:dyDescent="0.25">
      <c r="C2711" s="85"/>
    </row>
    <row r="2712" spans="3:3" x14ac:dyDescent="0.25">
      <c r="C2712" s="85"/>
    </row>
    <row r="2713" spans="3:3" x14ac:dyDescent="0.25">
      <c r="C2713" s="85"/>
    </row>
    <row r="2714" spans="3:3" x14ac:dyDescent="0.25">
      <c r="C2714" s="85"/>
    </row>
    <row r="2715" spans="3:3" x14ac:dyDescent="0.25">
      <c r="C2715" s="85"/>
    </row>
    <row r="2716" spans="3:3" x14ac:dyDescent="0.25">
      <c r="C2716" s="85"/>
    </row>
    <row r="2717" spans="3:3" x14ac:dyDescent="0.25">
      <c r="C2717" s="85"/>
    </row>
    <row r="2718" spans="3:3" x14ac:dyDescent="0.25">
      <c r="C2718" s="85"/>
    </row>
    <row r="2719" spans="3:3" x14ac:dyDescent="0.25">
      <c r="C2719" s="85"/>
    </row>
    <row r="2720" spans="3:3" x14ac:dyDescent="0.25">
      <c r="C2720" s="85"/>
    </row>
    <row r="2721" spans="3:3" x14ac:dyDescent="0.25">
      <c r="C2721" s="85"/>
    </row>
    <row r="2722" spans="3:3" x14ac:dyDescent="0.25">
      <c r="C2722" s="85"/>
    </row>
    <row r="2723" spans="3:3" x14ac:dyDescent="0.25">
      <c r="C2723" s="85"/>
    </row>
    <row r="2724" spans="3:3" x14ac:dyDescent="0.25">
      <c r="C2724" s="85"/>
    </row>
    <row r="2725" spans="3:3" x14ac:dyDescent="0.25">
      <c r="C2725" s="85"/>
    </row>
    <row r="2726" spans="3:3" x14ac:dyDescent="0.25">
      <c r="C2726" s="85"/>
    </row>
    <row r="2727" spans="3:3" x14ac:dyDescent="0.25">
      <c r="C2727" s="85"/>
    </row>
    <row r="2728" spans="3:3" x14ac:dyDescent="0.25">
      <c r="C2728" s="85"/>
    </row>
    <row r="2729" spans="3:3" x14ac:dyDescent="0.25">
      <c r="C2729" s="85"/>
    </row>
    <row r="2730" spans="3:3" x14ac:dyDescent="0.25">
      <c r="C2730" s="85"/>
    </row>
    <row r="2731" spans="3:3" x14ac:dyDescent="0.25">
      <c r="C2731" s="85"/>
    </row>
    <row r="2732" spans="3:3" x14ac:dyDescent="0.25">
      <c r="C2732" s="85"/>
    </row>
    <row r="2733" spans="3:3" x14ac:dyDescent="0.25">
      <c r="C2733" s="85"/>
    </row>
    <row r="2734" spans="3:3" x14ac:dyDescent="0.25">
      <c r="C2734" s="85"/>
    </row>
    <row r="2735" spans="3:3" x14ac:dyDescent="0.25">
      <c r="C2735" s="85"/>
    </row>
    <row r="2736" spans="3:3" x14ac:dyDescent="0.25">
      <c r="C2736" s="85"/>
    </row>
    <row r="2737" spans="3:3" x14ac:dyDescent="0.25">
      <c r="C2737" s="85"/>
    </row>
    <row r="2738" spans="3:3" x14ac:dyDescent="0.25">
      <c r="C2738" s="85"/>
    </row>
    <row r="2739" spans="3:3" x14ac:dyDescent="0.25">
      <c r="C2739" s="85"/>
    </row>
    <row r="2740" spans="3:3" x14ac:dyDescent="0.25">
      <c r="C2740" s="85"/>
    </row>
    <row r="2741" spans="3:3" x14ac:dyDescent="0.25">
      <c r="C2741" s="85"/>
    </row>
    <row r="2742" spans="3:3" x14ac:dyDescent="0.25">
      <c r="C2742" s="85"/>
    </row>
    <row r="2743" spans="3:3" x14ac:dyDescent="0.25">
      <c r="C2743" s="85"/>
    </row>
    <row r="2744" spans="3:3" x14ac:dyDescent="0.25">
      <c r="C2744" s="85"/>
    </row>
    <row r="2745" spans="3:3" x14ac:dyDescent="0.25">
      <c r="C2745" s="85"/>
    </row>
    <row r="2746" spans="3:3" x14ac:dyDescent="0.25">
      <c r="C2746" s="85"/>
    </row>
    <row r="2747" spans="3:3" x14ac:dyDescent="0.25">
      <c r="C2747" s="85"/>
    </row>
    <row r="2748" spans="3:3" x14ac:dyDescent="0.25">
      <c r="C2748" s="85"/>
    </row>
    <row r="2749" spans="3:3" x14ac:dyDescent="0.25">
      <c r="C2749" s="85"/>
    </row>
    <row r="2750" spans="3:3" x14ac:dyDescent="0.25">
      <c r="C2750" s="85"/>
    </row>
    <row r="2751" spans="3:3" x14ac:dyDescent="0.25">
      <c r="C2751" s="85"/>
    </row>
    <row r="2752" spans="3:3" x14ac:dyDescent="0.25">
      <c r="C2752" s="85"/>
    </row>
    <row r="2753" spans="3:3" x14ac:dyDescent="0.25">
      <c r="C2753" s="85"/>
    </row>
    <row r="2754" spans="3:3" x14ac:dyDescent="0.25">
      <c r="C2754" s="85"/>
    </row>
    <row r="2755" spans="3:3" x14ac:dyDescent="0.25">
      <c r="C2755" s="85"/>
    </row>
    <row r="2756" spans="3:3" x14ac:dyDescent="0.25">
      <c r="C2756" s="85"/>
    </row>
    <row r="2757" spans="3:3" x14ac:dyDescent="0.25">
      <c r="C2757" s="85"/>
    </row>
    <row r="2758" spans="3:3" x14ac:dyDescent="0.25">
      <c r="C2758" s="85"/>
    </row>
    <row r="2759" spans="3:3" x14ac:dyDescent="0.25">
      <c r="C2759" s="85"/>
    </row>
    <row r="2760" spans="3:3" x14ac:dyDescent="0.25">
      <c r="C2760" s="85"/>
    </row>
    <row r="2761" spans="3:3" x14ac:dyDescent="0.25">
      <c r="C2761" s="85"/>
    </row>
    <row r="2762" spans="3:3" x14ac:dyDescent="0.25">
      <c r="C2762" s="85"/>
    </row>
    <row r="2763" spans="3:3" x14ac:dyDescent="0.25">
      <c r="C2763" s="85"/>
    </row>
    <row r="2764" spans="3:3" x14ac:dyDescent="0.25">
      <c r="C2764" s="85"/>
    </row>
    <row r="2765" spans="3:3" x14ac:dyDescent="0.25">
      <c r="C2765" s="85"/>
    </row>
    <row r="2766" spans="3:3" x14ac:dyDescent="0.25">
      <c r="C2766" s="85"/>
    </row>
    <row r="2767" spans="3:3" x14ac:dyDescent="0.25">
      <c r="C2767" s="85"/>
    </row>
    <row r="2768" spans="3:3" x14ac:dyDescent="0.25">
      <c r="C2768" s="85"/>
    </row>
    <row r="2769" spans="3:3" x14ac:dyDescent="0.25">
      <c r="C2769" s="85"/>
    </row>
    <row r="2770" spans="3:3" x14ac:dyDescent="0.25">
      <c r="C2770" s="85"/>
    </row>
    <row r="2771" spans="3:3" x14ac:dyDescent="0.25">
      <c r="C2771" s="85"/>
    </row>
    <row r="2772" spans="3:3" x14ac:dyDescent="0.25">
      <c r="C2772" s="85"/>
    </row>
    <row r="2773" spans="3:3" x14ac:dyDescent="0.25">
      <c r="C2773" s="85"/>
    </row>
    <row r="2774" spans="3:3" x14ac:dyDescent="0.25">
      <c r="C2774" s="85"/>
    </row>
    <row r="2775" spans="3:3" x14ac:dyDescent="0.25">
      <c r="C2775" s="85"/>
    </row>
    <row r="2776" spans="3:3" x14ac:dyDescent="0.25">
      <c r="C2776" s="85"/>
    </row>
    <row r="2777" spans="3:3" x14ac:dyDescent="0.25">
      <c r="C2777" s="85"/>
    </row>
    <row r="2778" spans="3:3" x14ac:dyDescent="0.25">
      <c r="C2778" s="85"/>
    </row>
    <row r="2779" spans="3:3" x14ac:dyDescent="0.25">
      <c r="C2779" s="85"/>
    </row>
    <row r="2780" spans="3:3" x14ac:dyDescent="0.25">
      <c r="C2780" s="85"/>
    </row>
    <row r="2781" spans="3:3" x14ac:dyDescent="0.25">
      <c r="C2781" s="85"/>
    </row>
    <row r="2782" spans="3:3" x14ac:dyDescent="0.25">
      <c r="C2782" s="85"/>
    </row>
    <row r="2783" spans="3:3" x14ac:dyDescent="0.25">
      <c r="C2783" s="85"/>
    </row>
    <row r="2784" spans="3:3" x14ac:dyDescent="0.25">
      <c r="C2784" s="85"/>
    </row>
    <row r="2785" spans="3:3" x14ac:dyDescent="0.25">
      <c r="C2785" s="85"/>
    </row>
    <row r="2786" spans="3:3" x14ac:dyDescent="0.25">
      <c r="C2786" s="85"/>
    </row>
    <row r="2787" spans="3:3" x14ac:dyDescent="0.25">
      <c r="C2787" s="85"/>
    </row>
    <row r="2788" spans="3:3" x14ac:dyDescent="0.25">
      <c r="C2788" s="85"/>
    </row>
    <row r="2789" spans="3:3" x14ac:dyDescent="0.25">
      <c r="C2789" s="85"/>
    </row>
    <row r="2790" spans="3:3" x14ac:dyDescent="0.25">
      <c r="C2790" s="85"/>
    </row>
    <row r="2791" spans="3:3" x14ac:dyDescent="0.25">
      <c r="C2791" s="85"/>
    </row>
    <row r="2792" spans="3:3" x14ac:dyDescent="0.25">
      <c r="C2792" s="85"/>
    </row>
    <row r="2793" spans="3:3" x14ac:dyDescent="0.25">
      <c r="C2793" s="85"/>
    </row>
    <row r="2794" spans="3:3" x14ac:dyDescent="0.25">
      <c r="C2794" s="85"/>
    </row>
    <row r="2795" spans="3:3" x14ac:dyDescent="0.25">
      <c r="C2795" s="85"/>
    </row>
    <row r="2796" spans="3:3" x14ac:dyDescent="0.25">
      <c r="C2796" s="85"/>
    </row>
    <row r="2797" spans="3:3" x14ac:dyDescent="0.25">
      <c r="C2797" s="85"/>
    </row>
    <row r="2798" spans="3:3" x14ac:dyDescent="0.25">
      <c r="C2798" s="85"/>
    </row>
    <row r="2799" spans="3:3" x14ac:dyDescent="0.25">
      <c r="C2799" s="85"/>
    </row>
    <row r="2800" spans="3:3" x14ac:dyDescent="0.25">
      <c r="C2800" s="85"/>
    </row>
    <row r="2801" spans="3:3" x14ac:dyDescent="0.25">
      <c r="C2801" s="85"/>
    </row>
    <row r="2802" spans="3:3" x14ac:dyDescent="0.25">
      <c r="C2802" s="85"/>
    </row>
    <row r="2803" spans="3:3" x14ac:dyDescent="0.25">
      <c r="C2803" s="85"/>
    </row>
    <row r="2804" spans="3:3" x14ac:dyDescent="0.25">
      <c r="C2804" s="85"/>
    </row>
    <row r="2805" spans="3:3" x14ac:dyDescent="0.25">
      <c r="C2805" s="85"/>
    </row>
    <row r="2806" spans="3:3" x14ac:dyDescent="0.25">
      <c r="C2806" s="85"/>
    </row>
    <row r="2807" spans="3:3" x14ac:dyDescent="0.25">
      <c r="C2807" s="85"/>
    </row>
    <row r="2808" spans="3:3" x14ac:dyDescent="0.25">
      <c r="C2808" s="85"/>
    </row>
    <row r="2809" spans="3:3" x14ac:dyDescent="0.25">
      <c r="C2809" s="85"/>
    </row>
    <row r="2810" spans="3:3" x14ac:dyDescent="0.25">
      <c r="C2810" s="85"/>
    </row>
    <row r="2811" spans="3:3" x14ac:dyDescent="0.25">
      <c r="C2811" s="85"/>
    </row>
    <row r="2812" spans="3:3" x14ac:dyDescent="0.25">
      <c r="C2812" s="85"/>
    </row>
    <row r="2813" spans="3:3" x14ac:dyDescent="0.25">
      <c r="C2813" s="85"/>
    </row>
    <row r="2814" spans="3:3" x14ac:dyDescent="0.25">
      <c r="C2814" s="85"/>
    </row>
    <row r="2815" spans="3:3" x14ac:dyDescent="0.25">
      <c r="C2815" s="85"/>
    </row>
    <row r="2816" spans="3:3" x14ac:dyDescent="0.25">
      <c r="C2816" s="85"/>
    </row>
    <row r="2817" spans="3:3" x14ac:dyDescent="0.25">
      <c r="C2817" s="85"/>
    </row>
    <row r="2818" spans="3:3" x14ac:dyDescent="0.25">
      <c r="C2818" s="85"/>
    </row>
    <row r="2819" spans="3:3" x14ac:dyDescent="0.25">
      <c r="C2819" s="85"/>
    </row>
    <row r="2820" spans="3:3" x14ac:dyDescent="0.25">
      <c r="C2820" s="85"/>
    </row>
    <row r="2821" spans="3:3" x14ac:dyDescent="0.25">
      <c r="C2821" s="85"/>
    </row>
    <row r="2822" spans="3:3" x14ac:dyDescent="0.25">
      <c r="C2822" s="85"/>
    </row>
    <row r="2823" spans="3:3" x14ac:dyDescent="0.25">
      <c r="C2823" s="85"/>
    </row>
    <row r="2824" spans="3:3" x14ac:dyDescent="0.25">
      <c r="C2824" s="85"/>
    </row>
    <row r="2825" spans="3:3" x14ac:dyDescent="0.25">
      <c r="C2825" s="85"/>
    </row>
    <row r="2826" spans="3:3" x14ac:dyDescent="0.25">
      <c r="C2826" s="85"/>
    </row>
    <row r="2827" spans="3:3" x14ac:dyDescent="0.25">
      <c r="C2827" s="85"/>
    </row>
    <row r="2828" spans="3:3" x14ac:dyDescent="0.25">
      <c r="C2828" s="85"/>
    </row>
    <row r="2829" spans="3:3" x14ac:dyDescent="0.25">
      <c r="C2829" s="85"/>
    </row>
    <row r="2830" spans="3:3" x14ac:dyDescent="0.25">
      <c r="C2830" s="85"/>
    </row>
    <row r="2831" spans="3:3" x14ac:dyDescent="0.25">
      <c r="C2831" s="85"/>
    </row>
    <row r="2832" spans="3:3" x14ac:dyDescent="0.25">
      <c r="C2832" s="85"/>
    </row>
    <row r="2833" spans="3:3" x14ac:dyDescent="0.25">
      <c r="C2833" s="85"/>
    </row>
    <row r="2834" spans="3:3" x14ac:dyDescent="0.25">
      <c r="C2834" s="85"/>
    </row>
    <row r="2835" spans="3:3" x14ac:dyDescent="0.25">
      <c r="C2835" s="85"/>
    </row>
    <row r="2836" spans="3:3" x14ac:dyDescent="0.25">
      <c r="C2836" s="85"/>
    </row>
    <row r="2837" spans="3:3" x14ac:dyDescent="0.25">
      <c r="C2837" s="85"/>
    </row>
    <row r="2838" spans="3:3" x14ac:dyDescent="0.25">
      <c r="C2838" s="85"/>
    </row>
    <row r="2839" spans="3:3" x14ac:dyDescent="0.25">
      <c r="C2839" s="85"/>
    </row>
    <row r="2840" spans="3:3" x14ac:dyDescent="0.25">
      <c r="C2840" s="85"/>
    </row>
    <row r="2841" spans="3:3" x14ac:dyDescent="0.25">
      <c r="C2841" s="85"/>
    </row>
    <row r="2842" spans="3:3" x14ac:dyDescent="0.25">
      <c r="C2842" s="85"/>
    </row>
    <row r="2843" spans="3:3" x14ac:dyDescent="0.25">
      <c r="C2843" s="85"/>
    </row>
    <row r="2844" spans="3:3" x14ac:dyDescent="0.25">
      <c r="C2844" s="85"/>
    </row>
    <row r="2845" spans="3:3" x14ac:dyDescent="0.25">
      <c r="C2845" s="85"/>
    </row>
    <row r="2846" spans="3:3" x14ac:dyDescent="0.25">
      <c r="C2846" s="85"/>
    </row>
    <row r="2847" spans="3:3" x14ac:dyDescent="0.25">
      <c r="C2847" s="85"/>
    </row>
    <row r="2848" spans="3:3" x14ac:dyDescent="0.25">
      <c r="C2848" s="85"/>
    </row>
    <row r="2849" spans="3:3" x14ac:dyDescent="0.25">
      <c r="C2849" s="85"/>
    </row>
    <row r="2850" spans="3:3" x14ac:dyDescent="0.25">
      <c r="C2850" s="85"/>
    </row>
    <row r="2851" spans="3:3" x14ac:dyDescent="0.25">
      <c r="C2851" s="85"/>
    </row>
    <row r="2852" spans="3:3" x14ac:dyDescent="0.25">
      <c r="C2852" s="85"/>
    </row>
    <row r="2853" spans="3:3" x14ac:dyDescent="0.25">
      <c r="C2853" s="85"/>
    </row>
    <row r="2854" spans="3:3" x14ac:dyDescent="0.25">
      <c r="C2854" s="85"/>
    </row>
    <row r="2855" spans="3:3" x14ac:dyDescent="0.25">
      <c r="C2855" s="85"/>
    </row>
    <row r="2856" spans="3:3" x14ac:dyDescent="0.25">
      <c r="C2856" s="85"/>
    </row>
    <row r="2857" spans="3:3" x14ac:dyDescent="0.25">
      <c r="C2857" s="85"/>
    </row>
    <row r="2858" spans="3:3" x14ac:dyDescent="0.25">
      <c r="C2858" s="85"/>
    </row>
    <row r="2859" spans="3:3" x14ac:dyDescent="0.25">
      <c r="C2859" s="85"/>
    </row>
    <row r="2860" spans="3:3" x14ac:dyDescent="0.25">
      <c r="C2860" s="85"/>
    </row>
    <row r="2861" spans="3:3" x14ac:dyDescent="0.25">
      <c r="C2861" s="85"/>
    </row>
    <row r="2862" spans="3:3" x14ac:dyDescent="0.25">
      <c r="C2862" s="85"/>
    </row>
    <row r="2863" spans="3:3" x14ac:dyDescent="0.25">
      <c r="C2863" s="85"/>
    </row>
    <row r="2864" spans="3:3" x14ac:dyDescent="0.25">
      <c r="C2864" s="85"/>
    </row>
    <row r="2865" spans="3:3" x14ac:dyDescent="0.25">
      <c r="C2865" s="85"/>
    </row>
    <row r="2866" spans="3:3" x14ac:dyDescent="0.25">
      <c r="C2866" s="85"/>
    </row>
    <row r="2867" spans="3:3" x14ac:dyDescent="0.25">
      <c r="C2867" s="85"/>
    </row>
    <row r="2868" spans="3:3" x14ac:dyDescent="0.25">
      <c r="C2868" s="85"/>
    </row>
    <row r="2869" spans="3:3" x14ac:dyDescent="0.25">
      <c r="C2869" s="85"/>
    </row>
    <row r="2870" spans="3:3" x14ac:dyDescent="0.25">
      <c r="C2870" s="85"/>
    </row>
    <row r="2871" spans="3:3" x14ac:dyDescent="0.25">
      <c r="C2871" s="85"/>
    </row>
    <row r="2872" spans="3:3" x14ac:dyDescent="0.25">
      <c r="C2872" s="85"/>
    </row>
    <row r="2873" spans="3:3" x14ac:dyDescent="0.25">
      <c r="C2873" s="85"/>
    </row>
    <row r="2874" spans="3:3" x14ac:dyDescent="0.25">
      <c r="C2874" s="85"/>
    </row>
    <row r="2875" spans="3:3" x14ac:dyDescent="0.25">
      <c r="C2875" s="85"/>
    </row>
    <row r="2876" spans="3:3" x14ac:dyDescent="0.25">
      <c r="C2876" s="85"/>
    </row>
    <row r="2877" spans="3:3" x14ac:dyDescent="0.25">
      <c r="C2877" s="85"/>
    </row>
    <row r="2878" spans="3:3" x14ac:dyDescent="0.25">
      <c r="C2878" s="85"/>
    </row>
    <row r="2879" spans="3:3" x14ac:dyDescent="0.25">
      <c r="C2879" s="85"/>
    </row>
    <row r="2880" spans="3:3" x14ac:dyDescent="0.25">
      <c r="C2880" s="85"/>
    </row>
    <row r="2881" spans="3:3" x14ac:dyDescent="0.25">
      <c r="C2881" s="85"/>
    </row>
    <row r="2882" spans="3:3" x14ac:dyDescent="0.25">
      <c r="C2882" s="85"/>
    </row>
    <row r="2883" spans="3:3" x14ac:dyDescent="0.25">
      <c r="C2883" s="85"/>
    </row>
    <row r="2884" spans="3:3" x14ac:dyDescent="0.25">
      <c r="C2884" s="85"/>
    </row>
    <row r="2885" spans="3:3" x14ac:dyDescent="0.25">
      <c r="C2885" s="85"/>
    </row>
    <row r="2886" spans="3:3" x14ac:dyDescent="0.25">
      <c r="C2886" s="85"/>
    </row>
    <row r="2887" spans="3:3" x14ac:dyDescent="0.25">
      <c r="C2887" s="85"/>
    </row>
    <row r="2888" spans="3:3" x14ac:dyDescent="0.25">
      <c r="C2888" s="85"/>
    </row>
    <row r="2889" spans="3:3" x14ac:dyDescent="0.25">
      <c r="C2889" s="85"/>
    </row>
    <row r="2890" spans="3:3" x14ac:dyDescent="0.25">
      <c r="C2890" s="85"/>
    </row>
    <row r="2891" spans="3:3" x14ac:dyDescent="0.25">
      <c r="C2891" s="85"/>
    </row>
    <row r="2892" spans="3:3" x14ac:dyDescent="0.25">
      <c r="C2892" s="85"/>
    </row>
    <row r="2893" spans="3:3" x14ac:dyDescent="0.25">
      <c r="C2893" s="85"/>
    </row>
    <row r="2894" spans="3:3" x14ac:dyDescent="0.25">
      <c r="C2894" s="85"/>
    </row>
    <row r="2895" spans="3:3" x14ac:dyDescent="0.25">
      <c r="C2895" s="85"/>
    </row>
    <row r="2896" spans="3:3" x14ac:dyDescent="0.25">
      <c r="C2896" s="85"/>
    </row>
    <row r="2897" spans="3:3" x14ac:dyDescent="0.25">
      <c r="C2897" s="85"/>
    </row>
    <row r="2898" spans="3:3" x14ac:dyDescent="0.25">
      <c r="C2898" s="85"/>
    </row>
    <row r="2899" spans="3:3" x14ac:dyDescent="0.25">
      <c r="C2899" s="85"/>
    </row>
    <row r="2900" spans="3:3" x14ac:dyDescent="0.25">
      <c r="C2900" s="85"/>
    </row>
    <row r="2901" spans="3:3" x14ac:dyDescent="0.25">
      <c r="C2901" s="85"/>
    </row>
    <row r="2902" spans="3:3" x14ac:dyDescent="0.25">
      <c r="C2902" s="85"/>
    </row>
    <row r="2903" spans="3:3" x14ac:dyDescent="0.25">
      <c r="C2903" s="85"/>
    </row>
    <row r="2904" spans="3:3" x14ac:dyDescent="0.25">
      <c r="C2904" s="85"/>
    </row>
    <row r="2905" spans="3:3" x14ac:dyDescent="0.25">
      <c r="C2905" s="85"/>
    </row>
    <row r="2906" spans="3:3" x14ac:dyDescent="0.25">
      <c r="C2906" s="85"/>
    </row>
    <row r="2907" spans="3:3" x14ac:dyDescent="0.25">
      <c r="C2907" s="85"/>
    </row>
    <row r="2908" spans="3:3" x14ac:dyDescent="0.25">
      <c r="C2908" s="85"/>
    </row>
    <row r="2909" spans="3:3" x14ac:dyDescent="0.25">
      <c r="C2909" s="85"/>
    </row>
    <row r="2910" spans="3:3" x14ac:dyDescent="0.25">
      <c r="C2910" s="85"/>
    </row>
    <row r="2911" spans="3:3" x14ac:dyDescent="0.25">
      <c r="C2911" s="85"/>
    </row>
    <row r="2912" spans="3:3" x14ac:dyDescent="0.25">
      <c r="C2912" s="85"/>
    </row>
    <row r="2913" spans="3:3" x14ac:dyDescent="0.25">
      <c r="C2913" s="85"/>
    </row>
    <row r="2914" spans="3:3" x14ac:dyDescent="0.25">
      <c r="C2914" s="85"/>
    </row>
    <row r="2915" spans="3:3" x14ac:dyDescent="0.25">
      <c r="C2915" s="85"/>
    </row>
    <row r="2916" spans="3:3" x14ac:dyDescent="0.25">
      <c r="C2916" s="85"/>
    </row>
    <row r="2917" spans="3:3" x14ac:dyDescent="0.25">
      <c r="C2917" s="85"/>
    </row>
    <row r="2918" spans="3:3" x14ac:dyDescent="0.25">
      <c r="C2918" s="85"/>
    </row>
    <row r="2919" spans="3:3" x14ac:dyDescent="0.25">
      <c r="C2919" s="85"/>
    </row>
    <row r="2920" spans="3:3" x14ac:dyDescent="0.25">
      <c r="C2920" s="85"/>
    </row>
    <row r="2921" spans="3:3" x14ac:dyDescent="0.25">
      <c r="C2921" s="85"/>
    </row>
    <row r="2922" spans="3:3" x14ac:dyDescent="0.25">
      <c r="C2922" s="85"/>
    </row>
    <row r="2923" spans="3:3" x14ac:dyDescent="0.25">
      <c r="C2923" s="85"/>
    </row>
    <row r="2924" spans="3:3" x14ac:dyDescent="0.25">
      <c r="C2924" s="85"/>
    </row>
    <row r="2925" spans="3:3" x14ac:dyDescent="0.25">
      <c r="C2925" s="85"/>
    </row>
    <row r="2926" spans="3:3" x14ac:dyDescent="0.25">
      <c r="C2926" s="85"/>
    </row>
    <row r="2927" spans="3:3" x14ac:dyDescent="0.25">
      <c r="C2927" s="85"/>
    </row>
    <row r="2928" spans="3:3" x14ac:dyDescent="0.25">
      <c r="C2928" s="85"/>
    </row>
    <row r="2929" spans="3:3" x14ac:dyDescent="0.25">
      <c r="C2929" s="85"/>
    </row>
    <row r="2930" spans="3:3" x14ac:dyDescent="0.25">
      <c r="C2930" s="85"/>
    </row>
    <row r="2931" spans="3:3" x14ac:dyDescent="0.25">
      <c r="C2931" s="85"/>
    </row>
    <row r="2932" spans="3:3" x14ac:dyDescent="0.25">
      <c r="C2932" s="85"/>
    </row>
    <row r="2933" spans="3:3" x14ac:dyDescent="0.25">
      <c r="C2933" s="85"/>
    </row>
    <row r="2934" spans="3:3" x14ac:dyDescent="0.25">
      <c r="C2934" s="85"/>
    </row>
    <row r="2935" spans="3:3" x14ac:dyDescent="0.25">
      <c r="C2935" s="85"/>
    </row>
    <row r="2936" spans="3:3" x14ac:dyDescent="0.25">
      <c r="C2936" s="85"/>
    </row>
    <row r="2937" spans="3:3" x14ac:dyDescent="0.25">
      <c r="C2937" s="85"/>
    </row>
    <row r="2938" spans="3:3" x14ac:dyDescent="0.25">
      <c r="C2938" s="85"/>
    </row>
    <row r="2939" spans="3:3" x14ac:dyDescent="0.25">
      <c r="C2939" s="85"/>
    </row>
    <row r="2940" spans="3:3" x14ac:dyDescent="0.25">
      <c r="C2940" s="85"/>
    </row>
    <row r="2941" spans="3:3" x14ac:dyDescent="0.25">
      <c r="C2941" s="85"/>
    </row>
    <row r="2942" spans="3:3" x14ac:dyDescent="0.25">
      <c r="C2942" s="85"/>
    </row>
    <row r="2943" spans="3:3" x14ac:dyDescent="0.25">
      <c r="C2943" s="85"/>
    </row>
    <row r="2944" spans="3:3" x14ac:dyDescent="0.25">
      <c r="C2944" s="85"/>
    </row>
    <row r="2945" spans="3:3" x14ac:dyDescent="0.25">
      <c r="C2945" s="85"/>
    </row>
    <row r="2946" spans="3:3" x14ac:dyDescent="0.25">
      <c r="C2946" s="85"/>
    </row>
    <row r="2947" spans="3:3" x14ac:dyDescent="0.25">
      <c r="C2947" s="85"/>
    </row>
    <row r="2948" spans="3:3" x14ac:dyDescent="0.25">
      <c r="C2948" s="85"/>
    </row>
    <row r="2949" spans="3:3" x14ac:dyDescent="0.25">
      <c r="C2949" s="85"/>
    </row>
    <row r="2950" spans="3:3" x14ac:dyDescent="0.25">
      <c r="C2950" s="85"/>
    </row>
    <row r="2951" spans="3:3" x14ac:dyDescent="0.25">
      <c r="C2951" s="85"/>
    </row>
    <row r="2952" spans="3:3" x14ac:dyDescent="0.25">
      <c r="C2952" s="85"/>
    </row>
    <row r="2953" spans="3:3" x14ac:dyDescent="0.25">
      <c r="C2953" s="85"/>
    </row>
    <row r="2954" spans="3:3" x14ac:dyDescent="0.25">
      <c r="C2954" s="85"/>
    </row>
    <row r="2955" spans="3:3" x14ac:dyDescent="0.25">
      <c r="C2955" s="85"/>
    </row>
    <row r="2956" spans="3:3" x14ac:dyDescent="0.25">
      <c r="C2956" s="85"/>
    </row>
    <row r="2957" spans="3:3" x14ac:dyDescent="0.25">
      <c r="C2957" s="85"/>
    </row>
    <row r="2958" spans="3:3" x14ac:dyDescent="0.25">
      <c r="C2958" s="85"/>
    </row>
    <row r="2959" spans="3:3" x14ac:dyDescent="0.25">
      <c r="C2959" s="85"/>
    </row>
    <row r="2960" spans="3:3" x14ac:dyDescent="0.25">
      <c r="C2960" s="85"/>
    </row>
    <row r="2961" spans="3:3" x14ac:dyDescent="0.25">
      <c r="C2961" s="85"/>
    </row>
    <row r="2962" spans="3:3" x14ac:dyDescent="0.25">
      <c r="C2962" s="85"/>
    </row>
    <row r="2963" spans="3:3" x14ac:dyDescent="0.25">
      <c r="C2963" s="85"/>
    </row>
    <row r="2964" spans="3:3" x14ac:dyDescent="0.25">
      <c r="C2964" s="85"/>
    </row>
    <row r="2965" spans="3:3" x14ac:dyDescent="0.25">
      <c r="C2965" s="85"/>
    </row>
    <row r="2966" spans="3:3" x14ac:dyDescent="0.25">
      <c r="C2966" s="85"/>
    </row>
    <row r="2967" spans="3:3" x14ac:dyDescent="0.25">
      <c r="C2967" s="85"/>
    </row>
    <row r="2968" spans="3:3" x14ac:dyDescent="0.25">
      <c r="C2968" s="85"/>
    </row>
    <row r="2969" spans="3:3" x14ac:dyDescent="0.25">
      <c r="C2969" s="85"/>
    </row>
    <row r="2970" spans="3:3" x14ac:dyDescent="0.25">
      <c r="C2970" s="85"/>
    </row>
    <row r="2971" spans="3:3" x14ac:dyDescent="0.25">
      <c r="C2971" s="85"/>
    </row>
    <row r="2972" spans="3:3" x14ac:dyDescent="0.25">
      <c r="C2972" s="85"/>
    </row>
    <row r="2973" spans="3:3" x14ac:dyDescent="0.25">
      <c r="C2973" s="85"/>
    </row>
    <row r="2974" spans="3:3" x14ac:dyDescent="0.25">
      <c r="C2974" s="85"/>
    </row>
    <row r="2975" spans="3:3" x14ac:dyDescent="0.25">
      <c r="C2975" s="85"/>
    </row>
    <row r="2976" spans="3:3" x14ac:dyDescent="0.25">
      <c r="C2976" s="85"/>
    </row>
    <row r="2977" spans="3:3" x14ac:dyDescent="0.25">
      <c r="C2977" s="85"/>
    </row>
    <row r="2978" spans="3:3" x14ac:dyDescent="0.25">
      <c r="C2978" s="85"/>
    </row>
    <row r="2979" spans="3:3" x14ac:dyDescent="0.25">
      <c r="C2979" s="85"/>
    </row>
    <row r="2980" spans="3:3" x14ac:dyDescent="0.25">
      <c r="C2980" s="85"/>
    </row>
    <row r="2981" spans="3:3" x14ac:dyDescent="0.25">
      <c r="C2981" s="85"/>
    </row>
    <row r="2982" spans="3:3" x14ac:dyDescent="0.25">
      <c r="C2982" s="85"/>
    </row>
    <row r="2983" spans="3:3" x14ac:dyDescent="0.25">
      <c r="C2983" s="85"/>
    </row>
    <row r="2984" spans="3:3" x14ac:dyDescent="0.25">
      <c r="C2984" s="85"/>
    </row>
    <row r="2985" spans="3:3" x14ac:dyDescent="0.25">
      <c r="C2985" s="85"/>
    </row>
    <row r="2986" spans="3:3" x14ac:dyDescent="0.25">
      <c r="C2986" s="85"/>
    </row>
    <row r="2987" spans="3:3" x14ac:dyDescent="0.25">
      <c r="C2987" s="85"/>
    </row>
    <row r="2988" spans="3:3" x14ac:dyDescent="0.25">
      <c r="C2988" s="85"/>
    </row>
    <row r="2989" spans="3:3" x14ac:dyDescent="0.25">
      <c r="C2989" s="85"/>
    </row>
    <row r="2990" spans="3:3" x14ac:dyDescent="0.25">
      <c r="C2990" s="85"/>
    </row>
    <row r="2991" spans="3:3" x14ac:dyDescent="0.25">
      <c r="C2991" s="85"/>
    </row>
    <row r="2992" spans="3:3" x14ac:dyDescent="0.25">
      <c r="C2992" s="85"/>
    </row>
    <row r="2993" spans="3:3" x14ac:dyDescent="0.25">
      <c r="C2993" s="85"/>
    </row>
    <row r="2994" spans="3:3" x14ac:dyDescent="0.25">
      <c r="C2994" s="85"/>
    </row>
    <row r="2995" spans="3:3" x14ac:dyDescent="0.25">
      <c r="C2995" s="85"/>
    </row>
    <row r="2996" spans="3:3" x14ac:dyDescent="0.25">
      <c r="C2996" s="85"/>
    </row>
    <row r="2997" spans="3:3" x14ac:dyDescent="0.25">
      <c r="C2997" s="85"/>
    </row>
    <row r="2998" spans="3:3" x14ac:dyDescent="0.25">
      <c r="C2998" s="85"/>
    </row>
    <row r="2999" spans="3:3" x14ac:dyDescent="0.25">
      <c r="C2999" s="85"/>
    </row>
    <row r="3000" spans="3:3" x14ac:dyDescent="0.25">
      <c r="C3000" s="85"/>
    </row>
    <row r="3001" spans="3:3" x14ac:dyDescent="0.25">
      <c r="C3001" s="85"/>
    </row>
    <row r="3002" spans="3:3" x14ac:dyDescent="0.25">
      <c r="C3002" s="85"/>
    </row>
    <row r="3003" spans="3:3" x14ac:dyDescent="0.25">
      <c r="C3003" s="85"/>
    </row>
    <row r="3004" spans="3:3" x14ac:dyDescent="0.25">
      <c r="C3004" s="85"/>
    </row>
    <row r="3005" spans="3:3" x14ac:dyDescent="0.25">
      <c r="C3005" s="85"/>
    </row>
    <row r="3006" spans="3:3" x14ac:dyDescent="0.25">
      <c r="C3006" s="85"/>
    </row>
    <row r="3007" spans="3:3" x14ac:dyDescent="0.25">
      <c r="C3007" s="85"/>
    </row>
    <row r="3008" spans="3:3" x14ac:dyDescent="0.25">
      <c r="C3008" s="85"/>
    </row>
    <row r="3009" spans="3:3" x14ac:dyDescent="0.25">
      <c r="C3009" s="85"/>
    </row>
    <row r="3010" spans="3:3" x14ac:dyDescent="0.25">
      <c r="C3010" s="85"/>
    </row>
    <row r="3011" spans="3:3" x14ac:dyDescent="0.25">
      <c r="C3011" s="85"/>
    </row>
    <row r="3012" spans="3:3" x14ac:dyDescent="0.25">
      <c r="C3012" s="85"/>
    </row>
    <row r="3013" spans="3:3" x14ac:dyDescent="0.25">
      <c r="C3013" s="85"/>
    </row>
    <row r="3014" spans="3:3" x14ac:dyDescent="0.25">
      <c r="C3014" s="85"/>
    </row>
    <row r="3015" spans="3:3" x14ac:dyDescent="0.25">
      <c r="C3015" s="85"/>
    </row>
    <row r="3016" spans="3:3" x14ac:dyDescent="0.25">
      <c r="C3016" s="85"/>
    </row>
    <row r="3017" spans="3:3" x14ac:dyDescent="0.25">
      <c r="C3017" s="85"/>
    </row>
    <row r="3018" spans="3:3" x14ac:dyDescent="0.25">
      <c r="C3018" s="85"/>
    </row>
    <row r="3019" spans="3:3" x14ac:dyDescent="0.25">
      <c r="C3019" s="85"/>
    </row>
    <row r="3020" spans="3:3" x14ac:dyDescent="0.25">
      <c r="C3020" s="85"/>
    </row>
    <row r="3021" spans="3:3" x14ac:dyDescent="0.25">
      <c r="C3021" s="85"/>
    </row>
    <row r="3022" spans="3:3" x14ac:dyDescent="0.25">
      <c r="C3022" s="85"/>
    </row>
    <row r="3023" spans="3:3" x14ac:dyDescent="0.25">
      <c r="C3023" s="85"/>
    </row>
    <row r="3024" spans="3:3" x14ac:dyDescent="0.25">
      <c r="C3024" s="85"/>
    </row>
    <row r="3025" spans="3:3" x14ac:dyDescent="0.25">
      <c r="C3025" s="85"/>
    </row>
    <row r="3026" spans="3:3" x14ac:dyDescent="0.25">
      <c r="C3026" s="85"/>
    </row>
    <row r="3027" spans="3:3" x14ac:dyDescent="0.25">
      <c r="C3027" s="85"/>
    </row>
    <row r="3028" spans="3:3" x14ac:dyDescent="0.25">
      <c r="C3028" s="85"/>
    </row>
    <row r="3029" spans="3:3" x14ac:dyDescent="0.25">
      <c r="C3029" s="85"/>
    </row>
    <row r="3030" spans="3:3" x14ac:dyDescent="0.25">
      <c r="C3030" s="85"/>
    </row>
    <row r="3031" spans="3:3" x14ac:dyDescent="0.25">
      <c r="C3031" s="85"/>
    </row>
    <row r="3032" spans="3:3" x14ac:dyDescent="0.25">
      <c r="C3032" s="85"/>
    </row>
    <row r="3033" spans="3:3" x14ac:dyDescent="0.25">
      <c r="C3033" s="85"/>
    </row>
    <row r="3034" spans="3:3" x14ac:dyDescent="0.25">
      <c r="C3034" s="85"/>
    </row>
    <row r="3035" spans="3:3" x14ac:dyDescent="0.25">
      <c r="C3035" s="85"/>
    </row>
    <row r="3036" spans="3:3" x14ac:dyDescent="0.25">
      <c r="C3036" s="85"/>
    </row>
    <row r="3037" spans="3:3" x14ac:dyDescent="0.25">
      <c r="C3037" s="85"/>
    </row>
    <row r="3038" spans="3:3" x14ac:dyDescent="0.25">
      <c r="C3038" s="85"/>
    </row>
    <row r="3039" spans="3:3" x14ac:dyDescent="0.25">
      <c r="C3039" s="85"/>
    </row>
    <row r="3040" spans="3:3" x14ac:dyDescent="0.25">
      <c r="C3040" s="85"/>
    </row>
    <row r="3041" spans="3:3" x14ac:dyDescent="0.25">
      <c r="C3041" s="85"/>
    </row>
    <row r="3042" spans="3:3" x14ac:dyDescent="0.25">
      <c r="C3042" s="85"/>
    </row>
    <row r="3043" spans="3:3" x14ac:dyDescent="0.25">
      <c r="C3043" s="85"/>
    </row>
    <row r="3044" spans="3:3" x14ac:dyDescent="0.25">
      <c r="C3044" s="85"/>
    </row>
    <row r="3045" spans="3:3" x14ac:dyDescent="0.25">
      <c r="C3045" s="85"/>
    </row>
    <row r="3046" spans="3:3" x14ac:dyDescent="0.25">
      <c r="C3046" s="85"/>
    </row>
    <row r="3047" spans="3:3" x14ac:dyDescent="0.25">
      <c r="C3047" s="85"/>
    </row>
    <row r="3048" spans="3:3" x14ac:dyDescent="0.25">
      <c r="C3048" s="85"/>
    </row>
    <row r="3049" spans="3:3" x14ac:dyDescent="0.25">
      <c r="C3049" s="85"/>
    </row>
    <row r="3050" spans="3:3" x14ac:dyDescent="0.25">
      <c r="C3050" s="85"/>
    </row>
    <row r="3051" spans="3:3" x14ac:dyDescent="0.25">
      <c r="C3051" s="85"/>
    </row>
    <row r="3052" spans="3:3" x14ac:dyDescent="0.25">
      <c r="C3052" s="85"/>
    </row>
    <row r="3053" spans="3:3" x14ac:dyDescent="0.25">
      <c r="C3053" s="85"/>
    </row>
    <row r="3054" spans="3:3" x14ac:dyDescent="0.25">
      <c r="C3054" s="85"/>
    </row>
    <row r="3055" spans="3:3" x14ac:dyDescent="0.25">
      <c r="C3055" s="85"/>
    </row>
    <row r="3056" spans="3:3" x14ac:dyDescent="0.25">
      <c r="C3056" s="85"/>
    </row>
    <row r="3057" spans="3:3" x14ac:dyDescent="0.25">
      <c r="C3057" s="85"/>
    </row>
    <row r="3058" spans="3:3" x14ac:dyDescent="0.25">
      <c r="C3058" s="85"/>
    </row>
    <row r="3059" spans="3:3" x14ac:dyDescent="0.25">
      <c r="C3059" s="85"/>
    </row>
    <row r="3060" spans="3:3" x14ac:dyDescent="0.25">
      <c r="C3060" s="85"/>
    </row>
    <row r="3061" spans="3:3" x14ac:dyDescent="0.25">
      <c r="C3061" s="85"/>
    </row>
    <row r="3062" spans="3:3" x14ac:dyDescent="0.25">
      <c r="C3062" s="85"/>
    </row>
    <row r="3063" spans="3:3" x14ac:dyDescent="0.25">
      <c r="C3063" s="85"/>
    </row>
    <row r="3064" spans="3:3" x14ac:dyDescent="0.25">
      <c r="C3064" s="85"/>
    </row>
    <row r="3065" spans="3:3" x14ac:dyDescent="0.25">
      <c r="C3065" s="85"/>
    </row>
    <row r="3066" spans="3:3" x14ac:dyDescent="0.25">
      <c r="C3066" s="85"/>
    </row>
    <row r="3067" spans="3:3" x14ac:dyDescent="0.25">
      <c r="C3067" s="85"/>
    </row>
    <row r="3068" spans="3:3" x14ac:dyDescent="0.25">
      <c r="C3068" s="85"/>
    </row>
    <row r="3069" spans="3:3" x14ac:dyDescent="0.25">
      <c r="C3069" s="85"/>
    </row>
    <row r="3070" spans="3:3" x14ac:dyDescent="0.25">
      <c r="C3070" s="85"/>
    </row>
    <row r="3071" spans="3:3" x14ac:dyDescent="0.25">
      <c r="C3071" s="85"/>
    </row>
    <row r="3072" spans="3:3" x14ac:dyDescent="0.25">
      <c r="C3072" s="85"/>
    </row>
    <row r="3073" spans="3:3" x14ac:dyDescent="0.25">
      <c r="C3073" s="85"/>
    </row>
    <row r="3074" spans="3:3" x14ac:dyDescent="0.25">
      <c r="C3074" s="85"/>
    </row>
    <row r="3075" spans="3:3" x14ac:dyDescent="0.25">
      <c r="C3075" s="85"/>
    </row>
    <row r="3076" spans="3:3" x14ac:dyDescent="0.25">
      <c r="C3076" s="85"/>
    </row>
    <row r="3077" spans="3:3" x14ac:dyDescent="0.25">
      <c r="C3077" s="85"/>
    </row>
    <row r="3078" spans="3:3" x14ac:dyDescent="0.25">
      <c r="C3078" s="85"/>
    </row>
    <row r="3079" spans="3:3" x14ac:dyDescent="0.25">
      <c r="C3079" s="85"/>
    </row>
    <row r="3080" spans="3:3" x14ac:dyDescent="0.25">
      <c r="C3080" s="85"/>
    </row>
    <row r="3081" spans="3:3" x14ac:dyDescent="0.25">
      <c r="C3081" s="85"/>
    </row>
    <row r="3082" spans="3:3" x14ac:dyDescent="0.25">
      <c r="C3082" s="85"/>
    </row>
    <row r="3083" spans="3:3" x14ac:dyDescent="0.25">
      <c r="C3083" s="85"/>
    </row>
    <row r="3084" spans="3:3" x14ac:dyDescent="0.25">
      <c r="C3084" s="85"/>
    </row>
    <row r="3085" spans="3:3" x14ac:dyDescent="0.25">
      <c r="C3085" s="85"/>
    </row>
    <row r="3086" spans="3:3" x14ac:dyDescent="0.25">
      <c r="C3086" s="85"/>
    </row>
    <row r="3087" spans="3:3" x14ac:dyDescent="0.25">
      <c r="C3087" s="85"/>
    </row>
    <row r="3088" spans="3:3" x14ac:dyDescent="0.25">
      <c r="C3088" s="85"/>
    </row>
    <row r="3089" spans="3:3" x14ac:dyDescent="0.25">
      <c r="C3089" s="85"/>
    </row>
    <row r="3090" spans="3:3" x14ac:dyDescent="0.25">
      <c r="C3090" s="85"/>
    </row>
    <row r="3091" spans="3:3" x14ac:dyDescent="0.25">
      <c r="C3091" s="85"/>
    </row>
    <row r="3092" spans="3:3" x14ac:dyDescent="0.25">
      <c r="C3092" s="85"/>
    </row>
    <row r="3093" spans="3:3" x14ac:dyDescent="0.25">
      <c r="C3093" s="85"/>
    </row>
    <row r="3094" spans="3:3" x14ac:dyDescent="0.25">
      <c r="C3094" s="85"/>
    </row>
    <row r="3095" spans="3:3" x14ac:dyDescent="0.25">
      <c r="C3095" s="85"/>
    </row>
    <row r="3096" spans="3:3" x14ac:dyDescent="0.25">
      <c r="C3096" s="85"/>
    </row>
    <row r="3097" spans="3:3" x14ac:dyDescent="0.25">
      <c r="C3097" s="85"/>
    </row>
    <row r="3098" spans="3:3" x14ac:dyDescent="0.25">
      <c r="C3098" s="85"/>
    </row>
    <row r="3099" spans="3:3" x14ac:dyDescent="0.25">
      <c r="C3099" s="85"/>
    </row>
    <row r="3100" spans="3:3" x14ac:dyDescent="0.25">
      <c r="C3100" s="85"/>
    </row>
    <row r="3101" spans="3:3" x14ac:dyDescent="0.25">
      <c r="C3101" s="85"/>
    </row>
    <row r="3102" spans="3:3" x14ac:dyDescent="0.25">
      <c r="C3102" s="85"/>
    </row>
    <row r="3103" spans="3:3" x14ac:dyDescent="0.25">
      <c r="C3103" s="85"/>
    </row>
    <row r="3104" spans="3:3" x14ac:dyDescent="0.25">
      <c r="C3104" s="85"/>
    </row>
    <row r="3105" spans="3:3" x14ac:dyDescent="0.25">
      <c r="C3105" s="85"/>
    </row>
    <row r="3106" spans="3:3" x14ac:dyDescent="0.25">
      <c r="C3106" s="85"/>
    </row>
    <row r="3107" spans="3:3" x14ac:dyDescent="0.25">
      <c r="C3107" s="85"/>
    </row>
    <row r="3108" spans="3:3" x14ac:dyDescent="0.25">
      <c r="C3108" s="85"/>
    </row>
    <row r="3109" spans="3:3" x14ac:dyDescent="0.25">
      <c r="C3109" s="85"/>
    </row>
    <row r="3110" spans="3:3" x14ac:dyDescent="0.25">
      <c r="C3110" s="85"/>
    </row>
    <row r="3111" spans="3:3" x14ac:dyDescent="0.25">
      <c r="C3111" s="85"/>
    </row>
    <row r="3112" spans="3:3" x14ac:dyDescent="0.25">
      <c r="C3112" s="85"/>
    </row>
    <row r="3113" spans="3:3" x14ac:dyDescent="0.25">
      <c r="C3113" s="85"/>
    </row>
    <row r="3114" spans="3:3" x14ac:dyDescent="0.25">
      <c r="C3114" s="85"/>
    </row>
    <row r="3115" spans="3:3" x14ac:dyDescent="0.25">
      <c r="C3115" s="85"/>
    </row>
    <row r="3116" spans="3:3" x14ac:dyDescent="0.25">
      <c r="C3116" s="85"/>
    </row>
    <row r="3117" spans="3:3" x14ac:dyDescent="0.25">
      <c r="C3117" s="85"/>
    </row>
    <row r="3118" spans="3:3" x14ac:dyDescent="0.25">
      <c r="C3118" s="85"/>
    </row>
    <row r="3119" spans="3:3" x14ac:dyDescent="0.25">
      <c r="C3119" s="85"/>
    </row>
    <row r="3120" spans="3:3" x14ac:dyDescent="0.25">
      <c r="C3120" s="85"/>
    </row>
    <row r="3121" spans="3:3" x14ac:dyDescent="0.25">
      <c r="C3121" s="85"/>
    </row>
    <row r="3122" spans="3:3" x14ac:dyDescent="0.25">
      <c r="C3122" s="85"/>
    </row>
    <row r="3123" spans="3:3" x14ac:dyDescent="0.25">
      <c r="C3123" s="85"/>
    </row>
    <row r="3124" spans="3:3" x14ac:dyDescent="0.25">
      <c r="C3124" s="85"/>
    </row>
    <row r="3125" spans="3:3" x14ac:dyDescent="0.25">
      <c r="C3125" s="85"/>
    </row>
    <row r="3126" spans="3:3" x14ac:dyDescent="0.25">
      <c r="C3126" s="85"/>
    </row>
    <row r="3127" spans="3:3" x14ac:dyDescent="0.25">
      <c r="C3127" s="85"/>
    </row>
    <row r="3128" spans="3:3" x14ac:dyDescent="0.25">
      <c r="C3128" s="85"/>
    </row>
    <row r="3129" spans="3:3" x14ac:dyDescent="0.25">
      <c r="C3129" s="85"/>
    </row>
    <row r="3130" spans="3:3" x14ac:dyDescent="0.25">
      <c r="C3130" s="85"/>
    </row>
    <row r="3131" spans="3:3" x14ac:dyDescent="0.25">
      <c r="C3131" s="85"/>
    </row>
    <row r="3132" spans="3:3" x14ac:dyDescent="0.25">
      <c r="C3132" s="85"/>
    </row>
    <row r="3133" spans="3:3" x14ac:dyDescent="0.25">
      <c r="C3133" s="85"/>
    </row>
    <row r="3134" spans="3:3" x14ac:dyDescent="0.25">
      <c r="C3134" s="85"/>
    </row>
    <row r="3135" spans="3:3" x14ac:dyDescent="0.25">
      <c r="C3135" s="85"/>
    </row>
    <row r="3136" spans="3:3" x14ac:dyDescent="0.25">
      <c r="C3136" s="85"/>
    </row>
    <row r="3137" spans="3:3" x14ac:dyDescent="0.25">
      <c r="C3137" s="85"/>
    </row>
    <row r="3138" spans="3:3" x14ac:dyDescent="0.25">
      <c r="C3138" s="85"/>
    </row>
    <row r="3139" spans="3:3" x14ac:dyDescent="0.25">
      <c r="C3139" s="85"/>
    </row>
    <row r="3140" spans="3:3" x14ac:dyDescent="0.25">
      <c r="C3140" s="85"/>
    </row>
    <row r="3141" spans="3:3" x14ac:dyDescent="0.25">
      <c r="C3141" s="85"/>
    </row>
    <row r="3142" spans="3:3" x14ac:dyDescent="0.25">
      <c r="C3142" s="85"/>
    </row>
    <row r="3143" spans="3:3" x14ac:dyDescent="0.25">
      <c r="C3143" s="85"/>
    </row>
    <row r="3144" spans="3:3" x14ac:dyDescent="0.25">
      <c r="C3144" s="85"/>
    </row>
    <row r="3145" spans="3:3" x14ac:dyDescent="0.25">
      <c r="C3145" s="85"/>
    </row>
    <row r="3146" spans="3:3" x14ac:dyDescent="0.25">
      <c r="C3146" s="85"/>
    </row>
    <row r="3147" spans="3:3" x14ac:dyDescent="0.25">
      <c r="C3147" s="85"/>
    </row>
    <row r="3148" spans="3:3" x14ac:dyDescent="0.25">
      <c r="C3148" s="85"/>
    </row>
    <row r="3149" spans="3:3" x14ac:dyDescent="0.25">
      <c r="C3149" s="85"/>
    </row>
    <row r="3150" spans="3:3" x14ac:dyDescent="0.25">
      <c r="C3150" s="85"/>
    </row>
    <row r="3151" spans="3:3" x14ac:dyDescent="0.25">
      <c r="C3151" s="85"/>
    </row>
    <row r="3152" spans="3:3" x14ac:dyDescent="0.25">
      <c r="C3152" s="85"/>
    </row>
    <row r="3153" spans="3:3" x14ac:dyDescent="0.25">
      <c r="C3153" s="85"/>
    </row>
    <row r="3154" spans="3:3" x14ac:dyDescent="0.25">
      <c r="C3154" s="85"/>
    </row>
    <row r="3155" spans="3:3" x14ac:dyDescent="0.25">
      <c r="C3155" s="85"/>
    </row>
    <row r="3156" spans="3:3" x14ac:dyDescent="0.25">
      <c r="C3156" s="85"/>
    </row>
    <row r="3157" spans="3:3" x14ac:dyDescent="0.25">
      <c r="C3157" s="85"/>
    </row>
    <row r="3158" spans="3:3" x14ac:dyDescent="0.25">
      <c r="C3158" s="85"/>
    </row>
    <row r="3159" spans="3:3" x14ac:dyDescent="0.25">
      <c r="C3159" s="85"/>
    </row>
    <row r="3160" spans="3:3" x14ac:dyDescent="0.25">
      <c r="C3160" s="85"/>
    </row>
    <row r="3161" spans="3:3" x14ac:dyDescent="0.25">
      <c r="C3161" s="85"/>
    </row>
    <row r="3162" spans="3:3" x14ac:dyDescent="0.25">
      <c r="C3162" s="85"/>
    </row>
    <row r="3163" spans="3:3" x14ac:dyDescent="0.25">
      <c r="C3163" s="85"/>
    </row>
    <row r="3164" spans="3:3" x14ac:dyDescent="0.25">
      <c r="C3164" s="85"/>
    </row>
    <row r="3165" spans="3:3" x14ac:dyDescent="0.25">
      <c r="C3165" s="85"/>
    </row>
    <row r="3166" spans="3:3" x14ac:dyDescent="0.25">
      <c r="C3166" s="85"/>
    </row>
    <row r="3167" spans="3:3" x14ac:dyDescent="0.25">
      <c r="C3167" s="85"/>
    </row>
    <row r="3168" spans="3:3" x14ac:dyDescent="0.25">
      <c r="C3168" s="85"/>
    </row>
    <row r="3169" spans="3:3" x14ac:dyDescent="0.25">
      <c r="C3169" s="85"/>
    </row>
    <row r="3170" spans="3:3" x14ac:dyDescent="0.25">
      <c r="C3170" s="85"/>
    </row>
    <row r="3171" spans="3:3" x14ac:dyDescent="0.25">
      <c r="C3171" s="85"/>
    </row>
    <row r="3172" spans="3:3" x14ac:dyDescent="0.25">
      <c r="C3172" s="85"/>
    </row>
    <row r="3173" spans="3:3" x14ac:dyDescent="0.25">
      <c r="C3173" s="85"/>
    </row>
    <row r="3174" spans="3:3" x14ac:dyDescent="0.25">
      <c r="C3174" s="85"/>
    </row>
    <row r="3175" spans="3:3" x14ac:dyDescent="0.25">
      <c r="C3175" s="85"/>
    </row>
    <row r="3176" spans="3:3" x14ac:dyDescent="0.25">
      <c r="C3176" s="85"/>
    </row>
    <row r="3177" spans="3:3" x14ac:dyDescent="0.25">
      <c r="C3177" s="85"/>
    </row>
    <row r="3178" spans="3:3" x14ac:dyDescent="0.25">
      <c r="C3178" s="85"/>
    </row>
    <row r="3179" spans="3:3" x14ac:dyDescent="0.25">
      <c r="C3179" s="85"/>
    </row>
    <row r="3180" spans="3:3" x14ac:dyDescent="0.25">
      <c r="C3180" s="85"/>
    </row>
    <row r="3181" spans="3:3" x14ac:dyDescent="0.25">
      <c r="C3181" s="85"/>
    </row>
    <row r="3182" spans="3:3" x14ac:dyDescent="0.25">
      <c r="C3182" s="85"/>
    </row>
    <row r="3183" spans="3:3" x14ac:dyDescent="0.25">
      <c r="C3183" s="85"/>
    </row>
    <row r="3184" spans="3:3" x14ac:dyDescent="0.25">
      <c r="C3184" s="85"/>
    </row>
    <row r="3185" spans="3:3" x14ac:dyDescent="0.25">
      <c r="C3185" s="85"/>
    </row>
    <row r="3186" spans="3:3" x14ac:dyDescent="0.25">
      <c r="C3186" s="85"/>
    </row>
    <row r="3187" spans="3:3" x14ac:dyDescent="0.25">
      <c r="C3187" s="85"/>
    </row>
    <row r="3188" spans="3:3" x14ac:dyDescent="0.25">
      <c r="C3188" s="85"/>
    </row>
    <row r="3189" spans="3:3" x14ac:dyDescent="0.25">
      <c r="C3189" s="85"/>
    </row>
    <row r="3190" spans="3:3" x14ac:dyDescent="0.25">
      <c r="C3190" s="85"/>
    </row>
    <row r="3191" spans="3:3" x14ac:dyDescent="0.25">
      <c r="C3191" s="85"/>
    </row>
    <row r="3192" spans="3:3" x14ac:dyDescent="0.25">
      <c r="C3192" s="85"/>
    </row>
    <row r="3193" spans="3:3" x14ac:dyDescent="0.25">
      <c r="C3193" s="85"/>
    </row>
    <row r="3194" spans="3:3" x14ac:dyDescent="0.25">
      <c r="C3194" s="85"/>
    </row>
    <row r="3195" spans="3:3" x14ac:dyDescent="0.25">
      <c r="C3195" s="85"/>
    </row>
    <row r="3196" spans="3:3" x14ac:dyDescent="0.25">
      <c r="C3196" s="85"/>
    </row>
    <row r="3197" spans="3:3" x14ac:dyDescent="0.25">
      <c r="C3197" s="85"/>
    </row>
    <row r="3198" spans="3:3" x14ac:dyDescent="0.25">
      <c r="C3198" s="85"/>
    </row>
    <row r="3199" spans="3:3" x14ac:dyDescent="0.25">
      <c r="C3199" s="85"/>
    </row>
    <row r="3200" spans="3:3" x14ac:dyDescent="0.25">
      <c r="C3200" s="85"/>
    </row>
    <row r="3201" spans="3:3" x14ac:dyDescent="0.25">
      <c r="C3201" s="85"/>
    </row>
    <row r="3202" spans="3:3" x14ac:dyDescent="0.25">
      <c r="C3202" s="85"/>
    </row>
    <row r="3203" spans="3:3" x14ac:dyDescent="0.25">
      <c r="C3203" s="85"/>
    </row>
    <row r="3204" spans="3:3" x14ac:dyDescent="0.25">
      <c r="C3204" s="85"/>
    </row>
    <row r="3205" spans="3:3" x14ac:dyDescent="0.25">
      <c r="C3205" s="85"/>
    </row>
    <row r="3206" spans="3:3" x14ac:dyDescent="0.25">
      <c r="C3206" s="85"/>
    </row>
    <row r="3207" spans="3:3" x14ac:dyDescent="0.25">
      <c r="C3207" s="85"/>
    </row>
    <row r="3208" spans="3:3" x14ac:dyDescent="0.25">
      <c r="C3208" s="85"/>
    </row>
    <row r="3209" spans="3:3" x14ac:dyDescent="0.25">
      <c r="C3209" s="85"/>
    </row>
    <row r="3210" spans="3:3" x14ac:dyDescent="0.25">
      <c r="C3210" s="85"/>
    </row>
    <row r="3211" spans="3:3" x14ac:dyDescent="0.25">
      <c r="C3211" s="85"/>
    </row>
    <row r="3212" spans="3:3" x14ac:dyDescent="0.25">
      <c r="C3212" s="85"/>
    </row>
    <row r="3213" spans="3:3" x14ac:dyDescent="0.25">
      <c r="C3213" s="85"/>
    </row>
    <row r="3214" spans="3:3" x14ac:dyDescent="0.25">
      <c r="C3214" s="85"/>
    </row>
    <row r="3215" spans="3:3" x14ac:dyDescent="0.25">
      <c r="C3215" s="85"/>
    </row>
    <row r="3216" spans="3:3" x14ac:dyDescent="0.25">
      <c r="C3216" s="85"/>
    </row>
    <row r="3217" spans="3:3" x14ac:dyDescent="0.25">
      <c r="C3217" s="85"/>
    </row>
    <row r="3218" spans="3:3" x14ac:dyDescent="0.25">
      <c r="C3218" s="85"/>
    </row>
    <row r="3219" spans="3:3" x14ac:dyDescent="0.25">
      <c r="C3219" s="85"/>
    </row>
    <row r="3220" spans="3:3" x14ac:dyDescent="0.25">
      <c r="C3220" s="85"/>
    </row>
    <row r="3221" spans="3:3" x14ac:dyDescent="0.25">
      <c r="C3221" s="85"/>
    </row>
    <row r="3222" spans="3:3" x14ac:dyDescent="0.25">
      <c r="C3222" s="85"/>
    </row>
    <row r="3223" spans="3:3" x14ac:dyDescent="0.25">
      <c r="C3223" s="85"/>
    </row>
    <row r="3224" spans="3:3" x14ac:dyDescent="0.25">
      <c r="C3224" s="85"/>
    </row>
    <row r="3225" spans="3:3" x14ac:dyDescent="0.25">
      <c r="C3225" s="85"/>
    </row>
    <row r="3226" spans="3:3" x14ac:dyDescent="0.25">
      <c r="C3226" s="85"/>
    </row>
    <row r="3227" spans="3:3" x14ac:dyDescent="0.25">
      <c r="C3227" s="85"/>
    </row>
    <row r="3228" spans="3:3" x14ac:dyDescent="0.25">
      <c r="C3228" s="85"/>
    </row>
    <row r="3229" spans="3:3" x14ac:dyDescent="0.25">
      <c r="C3229" s="85"/>
    </row>
    <row r="3230" spans="3:3" x14ac:dyDescent="0.25">
      <c r="C3230" s="85"/>
    </row>
    <row r="3231" spans="3:3" x14ac:dyDescent="0.25">
      <c r="C3231" s="85"/>
    </row>
    <row r="3232" spans="3:3" x14ac:dyDescent="0.25">
      <c r="C3232" s="85"/>
    </row>
    <row r="3233" spans="3:3" x14ac:dyDescent="0.25">
      <c r="C3233" s="85"/>
    </row>
    <row r="3234" spans="3:3" x14ac:dyDescent="0.25">
      <c r="C3234" s="85"/>
    </row>
    <row r="3235" spans="3:3" x14ac:dyDescent="0.25">
      <c r="C3235" s="85"/>
    </row>
    <row r="3236" spans="3:3" x14ac:dyDescent="0.25">
      <c r="C3236" s="85"/>
    </row>
    <row r="3237" spans="3:3" x14ac:dyDescent="0.25">
      <c r="C3237" s="85"/>
    </row>
    <row r="3238" spans="3:3" x14ac:dyDescent="0.25">
      <c r="C3238" s="85"/>
    </row>
    <row r="3239" spans="3:3" x14ac:dyDescent="0.25">
      <c r="C3239" s="85"/>
    </row>
    <row r="3240" spans="3:3" x14ac:dyDescent="0.25">
      <c r="C3240" s="85"/>
    </row>
    <row r="3241" spans="3:3" x14ac:dyDescent="0.25">
      <c r="C3241" s="85"/>
    </row>
    <row r="3242" spans="3:3" x14ac:dyDescent="0.25">
      <c r="C3242" s="85"/>
    </row>
    <row r="3243" spans="3:3" x14ac:dyDescent="0.25">
      <c r="C3243" s="85"/>
    </row>
    <row r="3244" spans="3:3" x14ac:dyDescent="0.25">
      <c r="C3244" s="85"/>
    </row>
    <row r="3245" spans="3:3" x14ac:dyDescent="0.25">
      <c r="C3245" s="85"/>
    </row>
    <row r="3246" spans="3:3" x14ac:dyDescent="0.25">
      <c r="C3246" s="85"/>
    </row>
    <row r="3247" spans="3:3" x14ac:dyDescent="0.25">
      <c r="C3247" s="85"/>
    </row>
    <row r="3248" spans="3:3" x14ac:dyDescent="0.25">
      <c r="C3248" s="85"/>
    </row>
    <row r="3249" spans="3:3" x14ac:dyDescent="0.25">
      <c r="C3249" s="85"/>
    </row>
    <row r="3250" spans="3:3" x14ac:dyDescent="0.25">
      <c r="C3250" s="85"/>
    </row>
    <row r="3251" spans="3:3" x14ac:dyDescent="0.25">
      <c r="C3251" s="85"/>
    </row>
    <row r="3252" spans="3:3" x14ac:dyDescent="0.25">
      <c r="C3252" s="85"/>
    </row>
    <row r="3253" spans="3:3" x14ac:dyDescent="0.25">
      <c r="C3253" s="85"/>
    </row>
    <row r="3254" spans="3:3" x14ac:dyDescent="0.25">
      <c r="C3254" s="85"/>
    </row>
    <row r="3255" spans="3:3" x14ac:dyDescent="0.25">
      <c r="C3255" s="85"/>
    </row>
    <row r="3256" spans="3:3" x14ac:dyDescent="0.25">
      <c r="C3256" s="85"/>
    </row>
    <row r="3257" spans="3:3" x14ac:dyDescent="0.25">
      <c r="C3257" s="85"/>
    </row>
    <row r="3258" spans="3:3" x14ac:dyDescent="0.25">
      <c r="C3258" s="85"/>
    </row>
    <row r="3259" spans="3:3" x14ac:dyDescent="0.25">
      <c r="C3259" s="85"/>
    </row>
    <row r="3260" spans="3:3" x14ac:dyDescent="0.25">
      <c r="C3260" s="85"/>
    </row>
    <row r="3261" spans="3:3" x14ac:dyDescent="0.25">
      <c r="C3261" s="85"/>
    </row>
    <row r="3262" spans="3:3" x14ac:dyDescent="0.25">
      <c r="C3262" s="85"/>
    </row>
    <row r="3263" spans="3:3" x14ac:dyDescent="0.25">
      <c r="C3263" s="85"/>
    </row>
    <row r="3264" spans="3:3" x14ac:dyDescent="0.25">
      <c r="C3264" s="85"/>
    </row>
    <row r="3265" spans="3:3" x14ac:dyDescent="0.25">
      <c r="C3265" s="85"/>
    </row>
    <row r="3266" spans="3:3" x14ac:dyDescent="0.25">
      <c r="C3266" s="85"/>
    </row>
    <row r="3267" spans="3:3" x14ac:dyDescent="0.25">
      <c r="C3267" s="85"/>
    </row>
    <row r="3268" spans="3:3" x14ac:dyDescent="0.25">
      <c r="C3268" s="85"/>
    </row>
    <row r="3269" spans="3:3" x14ac:dyDescent="0.25">
      <c r="C3269" s="85"/>
    </row>
    <row r="3270" spans="3:3" x14ac:dyDescent="0.25">
      <c r="C3270" s="85"/>
    </row>
    <row r="3271" spans="3:3" x14ac:dyDescent="0.25">
      <c r="C3271" s="85"/>
    </row>
    <row r="3272" spans="3:3" x14ac:dyDescent="0.25">
      <c r="C3272" s="85"/>
    </row>
    <row r="3273" spans="3:3" x14ac:dyDescent="0.25">
      <c r="C3273" s="85"/>
    </row>
    <row r="3274" spans="3:3" x14ac:dyDescent="0.25">
      <c r="C3274" s="85"/>
    </row>
    <row r="3275" spans="3:3" x14ac:dyDescent="0.25">
      <c r="C3275" s="85"/>
    </row>
    <row r="3276" spans="3:3" x14ac:dyDescent="0.25">
      <c r="C3276" s="85"/>
    </row>
    <row r="3277" spans="3:3" x14ac:dyDescent="0.25">
      <c r="C3277" s="85"/>
    </row>
    <row r="3278" spans="3:3" x14ac:dyDescent="0.25">
      <c r="C3278" s="85"/>
    </row>
    <row r="3279" spans="3:3" x14ac:dyDescent="0.25">
      <c r="C3279" s="85"/>
    </row>
    <row r="3280" spans="3:3" x14ac:dyDescent="0.25">
      <c r="C3280" s="85"/>
    </row>
    <row r="3281" spans="3:3" x14ac:dyDescent="0.25">
      <c r="C3281" s="85"/>
    </row>
    <row r="3282" spans="3:3" x14ac:dyDescent="0.25">
      <c r="C3282" s="85"/>
    </row>
    <row r="3283" spans="3:3" x14ac:dyDescent="0.25">
      <c r="C3283" s="85"/>
    </row>
    <row r="3284" spans="3:3" x14ac:dyDescent="0.25">
      <c r="C3284" s="85"/>
    </row>
    <row r="3285" spans="3:3" x14ac:dyDescent="0.25">
      <c r="C3285" s="85"/>
    </row>
    <row r="3286" spans="3:3" x14ac:dyDescent="0.25">
      <c r="C3286" s="85"/>
    </row>
    <row r="3287" spans="3:3" x14ac:dyDescent="0.25">
      <c r="C3287" s="85"/>
    </row>
    <row r="3288" spans="3:3" x14ac:dyDescent="0.25">
      <c r="C3288" s="85"/>
    </row>
    <row r="3289" spans="3:3" x14ac:dyDescent="0.25">
      <c r="C3289" s="85"/>
    </row>
    <row r="3290" spans="3:3" x14ac:dyDescent="0.25">
      <c r="C3290" s="85"/>
    </row>
    <row r="3291" spans="3:3" x14ac:dyDescent="0.25">
      <c r="C3291" s="85"/>
    </row>
    <row r="3292" spans="3:3" x14ac:dyDescent="0.25">
      <c r="C3292" s="85"/>
    </row>
    <row r="3293" spans="3:3" x14ac:dyDescent="0.25">
      <c r="C3293" s="85"/>
    </row>
    <row r="3294" spans="3:3" x14ac:dyDescent="0.25">
      <c r="C3294" s="85"/>
    </row>
    <row r="3295" spans="3:3" x14ac:dyDescent="0.25">
      <c r="C3295" s="85"/>
    </row>
    <row r="3296" spans="3:3" x14ac:dyDescent="0.25">
      <c r="C3296" s="85"/>
    </row>
    <row r="3297" spans="3:3" x14ac:dyDescent="0.25">
      <c r="C3297" s="85"/>
    </row>
    <row r="3298" spans="3:3" x14ac:dyDescent="0.25">
      <c r="C3298" s="85"/>
    </row>
    <row r="3299" spans="3:3" x14ac:dyDescent="0.25">
      <c r="C3299" s="85"/>
    </row>
    <row r="3300" spans="3:3" x14ac:dyDescent="0.25">
      <c r="C3300" s="85"/>
    </row>
    <row r="3301" spans="3:3" x14ac:dyDescent="0.25">
      <c r="C3301" s="85"/>
    </row>
    <row r="3302" spans="3:3" x14ac:dyDescent="0.25">
      <c r="C3302" s="85"/>
    </row>
    <row r="3303" spans="3:3" x14ac:dyDescent="0.25">
      <c r="C3303" s="85"/>
    </row>
    <row r="3304" spans="3:3" x14ac:dyDescent="0.25">
      <c r="C3304" s="85"/>
    </row>
    <row r="3305" spans="3:3" x14ac:dyDescent="0.25">
      <c r="C3305" s="85"/>
    </row>
    <row r="3306" spans="3:3" x14ac:dyDescent="0.25">
      <c r="C3306" s="85"/>
    </row>
    <row r="3307" spans="3:3" x14ac:dyDescent="0.25">
      <c r="C3307" s="85"/>
    </row>
    <row r="3308" spans="3:3" x14ac:dyDescent="0.25">
      <c r="C3308" s="85"/>
    </row>
    <row r="3309" spans="3:3" x14ac:dyDescent="0.25">
      <c r="C3309" s="85"/>
    </row>
    <row r="3310" spans="3:3" x14ac:dyDescent="0.25">
      <c r="C3310" s="85"/>
    </row>
    <row r="3311" spans="3:3" x14ac:dyDescent="0.25">
      <c r="C3311" s="85"/>
    </row>
    <row r="3312" spans="3:3" x14ac:dyDescent="0.25">
      <c r="C3312" s="85"/>
    </row>
    <row r="3313" spans="3:3" x14ac:dyDescent="0.25">
      <c r="C3313" s="85"/>
    </row>
    <row r="3314" spans="3:3" x14ac:dyDescent="0.25">
      <c r="C3314" s="85"/>
    </row>
    <row r="3315" spans="3:3" x14ac:dyDescent="0.25">
      <c r="C3315" s="85"/>
    </row>
    <row r="3316" spans="3:3" x14ac:dyDescent="0.25">
      <c r="C3316" s="85"/>
    </row>
    <row r="3317" spans="3:3" x14ac:dyDescent="0.25">
      <c r="C3317" s="85"/>
    </row>
    <row r="3318" spans="3:3" x14ac:dyDescent="0.25">
      <c r="C3318" s="85"/>
    </row>
    <row r="3319" spans="3:3" x14ac:dyDescent="0.25">
      <c r="C3319" s="85"/>
    </row>
    <row r="3320" spans="3:3" x14ac:dyDescent="0.25">
      <c r="C3320" s="85"/>
    </row>
    <row r="3321" spans="3:3" x14ac:dyDescent="0.25">
      <c r="C3321" s="85"/>
    </row>
    <row r="3322" spans="3:3" x14ac:dyDescent="0.25">
      <c r="C3322" s="85"/>
    </row>
    <row r="3323" spans="3:3" x14ac:dyDescent="0.25">
      <c r="C3323" s="85"/>
    </row>
    <row r="3324" spans="3:3" x14ac:dyDescent="0.25">
      <c r="C3324" s="85"/>
    </row>
    <row r="3325" spans="3:3" x14ac:dyDescent="0.25">
      <c r="C3325" s="85"/>
    </row>
    <row r="3326" spans="3:3" x14ac:dyDescent="0.25">
      <c r="C3326" s="85"/>
    </row>
    <row r="3327" spans="3:3" x14ac:dyDescent="0.25">
      <c r="C3327" s="85"/>
    </row>
    <row r="3328" spans="3:3" x14ac:dyDescent="0.25">
      <c r="C3328" s="85"/>
    </row>
    <row r="3329" spans="3:3" x14ac:dyDescent="0.25">
      <c r="C3329" s="85"/>
    </row>
    <row r="3330" spans="3:3" x14ac:dyDescent="0.25">
      <c r="C3330" s="85"/>
    </row>
    <row r="3331" spans="3:3" x14ac:dyDescent="0.25">
      <c r="C3331" s="85"/>
    </row>
    <row r="3332" spans="3:3" x14ac:dyDescent="0.25">
      <c r="C3332" s="85"/>
    </row>
    <row r="3333" spans="3:3" x14ac:dyDescent="0.25">
      <c r="C3333" s="85"/>
    </row>
    <row r="3334" spans="3:3" x14ac:dyDescent="0.25">
      <c r="C3334" s="85"/>
    </row>
    <row r="3335" spans="3:3" x14ac:dyDescent="0.25">
      <c r="C3335" s="85"/>
    </row>
    <row r="3336" spans="3:3" x14ac:dyDescent="0.25">
      <c r="C3336" s="85"/>
    </row>
    <row r="3337" spans="3:3" x14ac:dyDescent="0.25">
      <c r="C3337" s="85"/>
    </row>
    <row r="3338" spans="3:3" x14ac:dyDescent="0.25">
      <c r="C3338" s="85"/>
    </row>
    <row r="3339" spans="3:3" x14ac:dyDescent="0.25">
      <c r="C3339" s="85"/>
    </row>
    <row r="3340" spans="3:3" x14ac:dyDescent="0.25">
      <c r="C3340" s="85"/>
    </row>
    <row r="3341" spans="3:3" x14ac:dyDescent="0.25">
      <c r="C3341" s="85"/>
    </row>
    <row r="3342" spans="3:3" x14ac:dyDescent="0.25">
      <c r="C3342" s="85"/>
    </row>
    <row r="3343" spans="3:3" x14ac:dyDescent="0.25">
      <c r="C3343" s="85"/>
    </row>
    <row r="3344" spans="3:3" x14ac:dyDescent="0.25">
      <c r="C3344" s="85"/>
    </row>
    <row r="3345" spans="3:3" x14ac:dyDescent="0.25">
      <c r="C3345" s="85"/>
    </row>
    <row r="3346" spans="3:3" x14ac:dyDescent="0.25">
      <c r="C3346" s="85"/>
    </row>
    <row r="3347" spans="3:3" x14ac:dyDescent="0.25">
      <c r="C3347" s="85"/>
    </row>
    <row r="3348" spans="3:3" x14ac:dyDescent="0.25">
      <c r="C3348" s="85"/>
    </row>
    <row r="3349" spans="3:3" x14ac:dyDescent="0.25">
      <c r="C3349" s="85"/>
    </row>
    <row r="3350" spans="3:3" x14ac:dyDescent="0.25">
      <c r="C3350" s="85"/>
    </row>
    <row r="3351" spans="3:3" x14ac:dyDescent="0.25">
      <c r="C3351" s="85"/>
    </row>
    <row r="3352" spans="3:3" x14ac:dyDescent="0.25">
      <c r="C3352" s="85"/>
    </row>
    <row r="3353" spans="3:3" x14ac:dyDescent="0.25">
      <c r="C3353" s="85"/>
    </row>
    <row r="3354" spans="3:3" x14ac:dyDescent="0.25">
      <c r="C3354" s="85"/>
    </row>
    <row r="3355" spans="3:3" x14ac:dyDescent="0.25">
      <c r="C3355" s="85"/>
    </row>
    <row r="3356" spans="3:3" x14ac:dyDescent="0.25">
      <c r="C3356" s="85"/>
    </row>
    <row r="3357" spans="3:3" x14ac:dyDescent="0.25">
      <c r="C3357" s="85"/>
    </row>
    <row r="3358" spans="3:3" x14ac:dyDescent="0.25">
      <c r="C3358" s="85"/>
    </row>
    <row r="3359" spans="3:3" x14ac:dyDescent="0.25">
      <c r="C3359" s="85"/>
    </row>
    <row r="3360" spans="3:3" x14ac:dyDescent="0.25">
      <c r="C3360" s="85"/>
    </row>
    <row r="3361" spans="3:3" x14ac:dyDescent="0.25">
      <c r="C3361" s="85"/>
    </row>
    <row r="3362" spans="3:3" x14ac:dyDescent="0.25">
      <c r="C3362" s="85"/>
    </row>
    <row r="3363" spans="3:3" x14ac:dyDescent="0.25">
      <c r="C3363" s="85"/>
    </row>
    <row r="3364" spans="3:3" x14ac:dyDescent="0.25">
      <c r="C3364" s="85"/>
    </row>
    <row r="3365" spans="3:3" x14ac:dyDescent="0.25">
      <c r="C3365" s="85"/>
    </row>
    <row r="3366" spans="3:3" x14ac:dyDescent="0.25">
      <c r="C3366" s="85"/>
    </row>
    <row r="3367" spans="3:3" x14ac:dyDescent="0.25">
      <c r="C3367" s="85"/>
    </row>
    <row r="3368" spans="3:3" x14ac:dyDescent="0.25">
      <c r="C3368" s="85"/>
    </row>
    <row r="3369" spans="3:3" x14ac:dyDescent="0.25">
      <c r="C3369" s="85"/>
    </row>
    <row r="3370" spans="3:3" x14ac:dyDescent="0.25">
      <c r="C3370" s="85"/>
    </row>
    <row r="3371" spans="3:3" x14ac:dyDescent="0.25">
      <c r="C3371" s="85"/>
    </row>
    <row r="3372" spans="3:3" x14ac:dyDescent="0.25">
      <c r="C3372" s="85"/>
    </row>
    <row r="3373" spans="3:3" x14ac:dyDescent="0.25">
      <c r="C3373" s="85"/>
    </row>
    <row r="3374" spans="3:3" x14ac:dyDescent="0.25">
      <c r="C3374" s="85"/>
    </row>
    <row r="3375" spans="3:3" x14ac:dyDescent="0.25">
      <c r="C3375" s="85"/>
    </row>
    <row r="3376" spans="3:3" x14ac:dyDescent="0.25">
      <c r="C3376" s="85"/>
    </row>
    <row r="3377" spans="3:3" x14ac:dyDescent="0.25">
      <c r="C3377" s="85"/>
    </row>
    <row r="3378" spans="3:3" x14ac:dyDescent="0.25">
      <c r="C3378" s="85"/>
    </row>
    <row r="3379" spans="3:3" x14ac:dyDescent="0.25">
      <c r="C3379" s="85"/>
    </row>
    <row r="3380" spans="3:3" x14ac:dyDescent="0.25">
      <c r="C3380" s="85"/>
    </row>
    <row r="3381" spans="3:3" x14ac:dyDescent="0.25">
      <c r="C3381" s="85"/>
    </row>
    <row r="3382" spans="3:3" x14ac:dyDescent="0.25">
      <c r="C3382" s="85"/>
    </row>
    <row r="3383" spans="3:3" x14ac:dyDescent="0.25">
      <c r="C3383" s="85"/>
    </row>
    <row r="3384" spans="3:3" x14ac:dyDescent="0.25">
      <c r="C3384" s="85"/>
    </row>
    <row r="3385" spans="3:3" x14ac:dyDescent="0.25">
      <c r="C3385" s="85"/>
    </row>
    <row r="3386" spans="3:3" x14ac:dyDescent="0.25">
      <c r="C3386" s="85"/>
    </row>
    <row r="3387" spans="3:3" x14ac:dyDescent="0.25">
      <c r="C3387" s="85"/>
    </row>
    <row r="3388" spans="3:3" x14ac:dyDescent="0.25">
      <c r="C3388" s="85"/>
    </row>
    <row r="3389" spans="3:3" x14ac:dyDescent="0.25">
      <c r="C3389" s="85"/>
    </row>
    <row r="3390" spans="3:3" x14ac:dyDescent="0.25">
      <c r="C3390" s="85"/>
    </row>
    <row r="3391" spans="3:3" x14ac:dyDescent="0.25">
      <c r="C3391" s="85"/>
    </row>
    <row r="3392" spans="3:3" x14ac:dyDescent="0.25">
      <c r="C3392" s="85"/>
    </row>
    <row r="3393" spans="3:3" x14ac:dyDescent="0.25">
      <c r="C3393" s="85"/>
    </row>
    <row r="3394" spans="3:3" x14ac:dyDescent="0.25">
      <c r="C3394" s="85"/>
    </row>
    <row r="3395" spans="3:3" x14ac:dyDescent="0.25">
      <c r="C3395" s="85"/>
    </row>
    <row r="3396" spans="3:3" x14ac:dyDescent="0.25">
      <c r="C3396" s="85"/>
    </row>
    <row r="3397" spans="3:3" x14ac:dyDescent="0.25">
      <c r="C3397" s="85"/>
    </row>
    <row r="3398" spans="3:3" x14ac:dyDescent="0.25">
      <c r="C3398" s="85"/>
    </row>
    <row r="3399" spans="3:3" x14ac:dyDescent="0.25">
      <c r="C3399" s="85"/>
    </row>
    <row r="3400" spans="3:3" x14ac:dyDescent="0.25">
      <c r="C3400" s="85"/>
    </row>
    <row r="3401" spans="3:3" x14ac:dyDescent="0.25">
      <c r="C3401" s="85"/>
    </row>
    <row r="3402" spans="3:3" x14ac:dyDescent="0.25">
      <c r="C3402" s="85"/>
    </row>
    <row r="3403" spans="3:3" x14ac:dyDescent="0.25">
      <c r="C3403" s="85"/>
    </row>
    <row r="3404" spans="3:3" x14ac:dyDescent="0.25">
      <c r="C3404" s="85"/>
    </row>
    <row r="3405" spans="3:3" x14ac:dyDescent="0.25">
      <c r="C3405" s="85"/>
    </row>
    <row r="3406" spans="3:3" x14ac:dyDescent="0.25">
      <c r="C3406" s="85"/>
    </row>
    <row r="3407" spans="3:3" x14ac:dyDescent="0.25">
      <c r="C3407" s="85"/>
    </row>
    <row r="3408" spans="3:3" x14ac:dyDescent="0.25">
      <c r="C3408" s="85"/>
    </row>
    <row r="3409" spans="3:3" x14ac:dyDescent="0.25">
      <c r="C3409" s="85"/>
    </row>
    <row r="3410" spans="3:3" x14ac:dyDescent="0.25">
      <c r="C3410" s="85"/>
    </row>
    <row r="3411" spans="3:3" x14ac:dyDescent="0.25">
      <c r="C3411" s="85"/>
    </row>
    <row r="3412" spans="3:3" x14ac:dyDescent="0.25">
      <c r="C3412" s="85"/>
    </row>
    <row r="3413" spans="3:3" x14ac:dyDescent="0.25">
      <c r="C3413" s="85"/>
    </row>
    <row r="3414" spans="3:3" x14ac:dyDescent="0.25">
      <c r="C3414" s="85"/>
    </row>
    <row r="3415" spans="3:3" x14ac:dyDescent="0.25">
      <c r="C3415" s="85"/>
    </row>
    <row r="3416" spans="3:3" x14ac:dyDescent="0.25">
      <c r="C3416" s="85"/>
    </row>
    <row r="3417" spans="3:3" x14ac:dyDescent="0.25">
      <c r="C3417" s="85"/>
    </row>
    <row r="3418" spans="3:3" x14ac:dyDescent="0.25">
      <c r="C3418" s="85"/>
    </row>
    <row r="3419" spans="3:3" x14ac:dyDescent="0.25">
      <c r="C3419" s="85"/>
    </row>
    <row r="3420" spans="3:3" x14ac:dyDescent="0.25">
      <c r="C3420" s="85"/>
    </row>
    <row r="3421" spans="3:3" x14ac:dyDescent="0.25">
      <c r="C3421" s="85"/>
    </row>
    <row r="3422" spans="3:3" x14ac:dyDescent="0.25">
      <c r="C3422" s="85"/>
    </row>
    <row r="3423" spans="3:3" x14ac:dyDescent="0.25">
      <c r="C3423" s="85"/>
    </row>
    <row r="3424" spans="3:3" x14ac:dyDescent="0.25">
      <c r="C3424" s="85"/>
    </row>
    <row r="3425" spans="3:3" x14ac:dyDescent="0.25">
      <c r="C3425" s="85"/>
    </row>
    <row r="3426" spans="3:3" x14ac:dyDescent="0.25">
      <c r="C3426" s="85"/>
    </row>
    <row r="3427" spans="3:3" x14ac:dyDescent="0.25">
      <c r="C3427" s="85"/>
    </row>
    <row r="3428" spans="3:3" x14ac:dyDescent="0.25">
      <c r="C3428" s="85"/>
    </row>
    <row r="3429" spans="3:3" x14ac:dyDescent="0.25">
      <c r="C3429" s="85"/>
    </row>
    <row r="3430" spans="3:3" x14ac:dyDescent="0.25">
      <c r="C3430" s="85"/>
    </row>
    <row r="3431" spans="3:3" x14ac:dyDescent="0.25">
      <c r="C3431" s="85"/>
    </row>
    <row r="3432" spans="3:3" x14ac:dyDescent="0.25">
      <c r="C3432" s="85"/>
    </row>
    <row r="3433" spans="3:3" x14ac:dyDescent="0.25">
      <c r="C3433" s="85"/>
    </row>
    <row r="3434" spans="3:3" x14ac:dyDescent="0.25">
      <c r="C3434" s="85"/>
    </row>
    <row r="3435" spans="3:3" x14ac:dyDescent="0.25">
      <c r="C3435" s="85"/>
    </row>
    <row r="3436" spans="3:3" x14ac:dyDescent="0.25">
      <c r="C3436" s="85"/>
    </row>
    <row r="3437" spans="3:3" x14ac:dyDescent="0.25">
      <c r="C3437" s="85"/>
    </row>
    <row r="3438" spans="3:3" x14ac:dyDescent="0.25">
      <c r="C3438" s="85"/>
    </row>
    <row r="3439" spans="3:3" x14ac:dyDescent="0.25">
      <c r="C3439" s="85"/>
    </row>
    <row r="3440" spans="3:3" x14ac:dyDescent="0.25">
      <c r="C3440" s="85"/>
    </row>
    <row r="3441" spans="3:3" x14ac:dyDescent="0.25">
      <c r="C3441" s="85"/>
    </row>
    <row r="3442" spans="3:3" x14ac:dyDescent="0.25">
      <c r="C3442" s="85"/>
    </row>
    <row r="3443" spans="3:3" x14ac:dyDescent="0.25">
      <c r="C3443" s="85"/>
    </row>
    <row r="3444" spans="3:3" x14ac:dyDescent="0.25">
      <c r="C3444" s="85"/>
    </row>
    <row r="3445" spans="3:3" x14ac:dyDescent="0.25">
      <c r="C3445" s="85"/>
    </row>
    <row r="3446" spans="3:3" x14ac:dyDescent="0.25">
      <c r="C3446" s="85"/>
    </row>
    <row r="3447" spans="3:3" x14ac:dyDescent="0.25">
      <c r="C3447" s="85"/>
    </row>
    <row r="3448" spans="3:3" x14ac:dyDescent="0.25">
      <c r="C3448" s="85"/>
    </row>
    <row r="3449" spans="3:3" x14ac:dyDescent="0.25">
      <c r="C3449" s="85"/>
    </row>
    <row r="3450" spans="3:3" x14ac:dyDescent="0.25">
      <c r="C3450" s="85"/>
    </row>
    <row r="3451" spans="3:3" x14ac:dyDescent="0.25">
      <c r="C3451" s="85"/>
    </row>
    <row r="3452" spans="3:3" x14ac:dyDescent="0.25">
      <c r="C3452" s="85"/>
    </row>
    <row r="3453" spans="3:3" x14ac:dyDescent="0.25">
      <c r="C3453" s="85"/>
    </row>
    <row r="3454" spans="3:3" x14ac:dyDescent="0.25">
      <c r="C3454" s="85"/>
    </row>
    <row r="3455" spans="3:3" x14ac:dyDescent="0.25">
      <c r="C3455" s="85"/>
    </row>
    <row r="3456" spans="3:3" x14ac:dyDescent="0.25">
      <c r="C3456" s="85"/>
    </row>
    <row r="3457" spans="3:3" x14ac:dyDescent="0.25">
      <c r="C3457" s="85"/>
    </row>
    <row r="3458" spans="3:3" x14ac:dyDescent="0.25">
      <c r="C3458" s="85"/>
    </row>
    <row r="3459" spans="3:3" x14ac:dyDescent="0.25">
      <c r="C3459" s="85"/>
    </row>
    <row r="3460" spans="3:3" x14ac:dyDescent="0.25">
      <c r="C3460" s="85"/>
    </row>
    <row r="3461" spans="3:3" x14ac:dyDescent="0.25">
      <c r="C3461" s="85"/>
    </row>
    <row r="3462" spans="3:3" x14ac:dyDescent="0.25">
      <c r="C3462" s="85"/>
    </row>
    <row r="3463" spans="3:3" x14ac:dyDescent="0.25">
      <c r="C3463" s="85"/>
    </row>
    <row r="3464" spans="3:3" x14ac:dyDescent="0.25">
      <c r="C3464" s="85"/>
    </row>
    <row r="3465" spans="3:3" x14ac:dyDescent="0.25">
      <c r="C3465" s="85"/>
    </row>
    <row r="3466" spans="3:3" x14ac:dyDescent="0.25">
      <c r="C3466" s="85"/>
    </row>
    <row r="3467" spans="3:3" x14ac:dyDescent="0.25">
      <c r="C3467" s="85"/>
    </row>
    <row r="3468" spans="3:3" x14ac:dyDescent="0.25">
      <c r="C3468" s="85"/>
    </row>
    <row r="3469" spans="3:3" x14ac:dyDescent="0.25">
      <c r="C3469" s="85"/>
    </row>
    <row r="3470" spans="3:3" x14ac:dyDescent="0.25">
      <c r="C3470" s="85"/>
    </row>
    <row r="3471" spans="3:3" x14ac:dyDescent="0.25">
      <c r="C3471" s="85"/>
    </row>
    <row r="3472" spans="3:3" x14ac:dyDescent="0.25">
      <c r="C3472" s="85"/>
    </row>
    <row r="3473" spans="3:3" x14ac:dyDescent="0.25">
      <c r="C3473" s="85"/>
    </row>
    <row r="3474" spans="3:3" x14ac:dyDescent="0.25">
      <c r="C3474" s="85"/>
    </row>
    <row r="3475" spans="3:3" x14ac:dyDescent="0.25">
      <c r="C3475" s="85"/>
    </row>
    <row r="3476" spans="3:3" x14ac:dyDescent="0.25">
      <c r="C3476" s="85"/>
    </row>
    <row r="3477" spans="3:3" x14ac:dyDescent="0.25">
      <c r="C3477" s="85"/>
    </row>
    <row r="3478" spans="3:3" x14ac:dyDescent="0.25">
      <c r="C3478" s="85"/>
    </row>
    <row r="3479" spans="3:3" x14ac:dyDescent="0.25">
      <c r="C3479" s="85"/>
    </row>
    <row r="3480" spans="3:3" x14ac:dyDescent="0.25">
      <c r="C3480" s="85"/>
    </row>
    <row r="3481" spans="3:3" x14ac:dyDescent="0.25">
      <c r="C3481" s="85"/>
    </row>
    <row r="3482" spans="3:3" x14ac:dyDescent="0.25">
      <c r="C3482" s="85"/>
    </row>
    <row r="3483" spans="3:3" x14ac:dyDescent="0.25">
      <c r="C3483" s="85"/>
    </row>
    <row r="3484" spans="3:3" x14ac:dyDescent="0.25">
      <c r="C3484" s="85"/>
    </row>
    <row r="3485" spans="3:3" x14ac:dyDescent="0.25">
      <c r="C3485" s="85"/>
    </row>
    <row r="3486" spans="3:3" x14ac:dyDescent="0.25">
      <c r="C3486" s="85"/>
    </row>
    <row r="3487" spans="3:3" x14ac:dyDescent="0.25">
      <c r="C3487" s="85"/>
    </row>
    <row r="3488" spans="3:3" x14ac:dyDescent="0.25">
      <c r="C3488" s="85"/>
    </row>
    <row r="3489" spans="3:3" x14ac:dyDescent="0.25">
      <c r="C3489" s="85"/>
    </row>
    <row r="3490" spans="3:3" x14ac:dyDescent="0.25">
      <c r="C3490" s="85"/>
    </row>
    <row r="3491" spans="3:3" x14ac:dyDescent="0.25">
      <c r="C3491" s="85"/>
    </row>
    <row r="3492" spans="3:3" x14ac:dyDescent="0.25">
      <c r="C3492" s="85"/>
    </row>
    <row r="3493" spans="3:3" x14ac:dyDescent="0.25">
      <c r="C3493" s="85"/>
    </row>
    <row r="3494" spans="3:3" x14ac:dyDescent="0.25">
      <c r="C3494" s="85"/>
    </row>
    <row r="3495" spans="3:3" x14ac:dyDescent="0.25">
      <c r="C3495" s="85"/>
    </row>
    <row r="3496" spans="3:3" x14ac:dyDescent="0.25">
      <c r="C3496" s="85"/>
    </row>
    <row r="3497" spans="3:3" x14ac:dyDescent="0.25">
      <c r="C3497" s="85"/>
    </row>
    <row r="3498" spans="3:3" x14ac:dyDescent="0.25">
      <c r="C3498" s="85"/>
    </row>
    <row r="3499" spans="3:3" x14ac:dyDescent="0.25">
      <c r="C3499" s="85"/>
    </row>
    <row r="3500" spans="3:3" x14ac:dyDescent="0.25">
      <c r="C3500" s="85"/>
    </row>
    <row r="3501" spans="3:3" x14ac:dyDescent="0.25">
      <c r="C3501" s="85"/>
    </row>
    <row r="3502" spans="3:3" x14ac:dyDescent="0.25">
      <c r="C3502" s="85"/>
    </row>
    <row r="3503" spans="3:3" x14ac:dyDescent="0.25">
      <c r="C3503" s="85"/>
    </row>
    <row r="3504" spans="3:3" x14ac:dyDescent="0.25">
      <c r="C3504" s="85"/>
    </row>
    <row r="3505" spans="3:3" x14ac:dyDescent="0.25">
      <c r="C3505" s="85"/>
    </row>
    <row r="3506" spans="3:3" x14ac:dyDescent="0.25">
      <c r="C3506" s="85"/>
    </row>
    <row r="3507" spans="3:3" x14ac:dyDescent="0.25">
      <c r="C3507" s="85"/>
    </row>
    <row r="3508" spans="3:3" x14ac:dyDescent="0.25">
      <c r="C3508" s="85"/>
    </row>
    <row r="3509" spans="3:3" x14ac:dyDescent="0.25">
      <c r="C3509" s="85"/>
    </row>
    <row r="3510" spans="3:3" x14ac:dyDescent="0.25">
      <c r="C3510" s="85"/>
    </row>
    <row r="3511" spans="3:3" x14ac:dyDescent="0.25">
      <c r="C3511" s="85"/>
    </row>
    <row r="3512" spans="3:3" x14ac:dyDescent="0.25">
      <c r="C3512" s="85"/>
    </row>
    <row r="3513" spans="3:3" x14ac:dyDescent="0.25">
      <c r="C3513" s="85"/>
    </row>
    <row r="3514" spans="3:3" x14ac:dyDescent="0.25">
      <c r="C3514" s="85"/>
    </row>
    <row r="3515" spans="3:3" x14ac:dyDescent="0.25">
      <c r="C3515" s="85"/>
    </row>
    <row r="3516" spans="3:3" x14ac:dyDescent="0.25">
      <c r="C3516" s="85"/>
    </row>
    <row r="3517" spans="3:3" x14ac:dyDescent="0.25">
      <c r="C3517" s="85"/>
    </row>
    <row r="3518" spans="3:3" x14ac:dyDescent="0.25">
      <c r="C3518" s="85"/>
    </row>
    <row r="3519" spans="3:3" x14ac:dyDescent="0.25">
      <c r="C3519" s="85"/>
    </row>
    <row r="3520" spans="3:3" x14ac:dyDescent="0.25">
      <c r="C3520" s="85"/>
    </row>
    <row r="3521" spans="3:3" x14ac:dyDescent="0.25">
      <c r="C3521" s="85"/>
    </row>
    <row r="3522" spans="3:3" x14ac:dyDescent="0.25">
      <c r="C3522" s="85"/>
    </row>
    <row r="3523" spans="3:3" x14ac:dyDescent="0.25">
      <c r="C3523" s="85"/>
    </row>
    <row r="3524" spans="3:3" x14ac:dyDescent="0.25">
      <c r="C3524" s="85"/>
    </row>
    <row r="3525" spans="3:3" x14ac:dyDescent="0.25">
      <c r="C3525" s="85"/>
    </row>
    <row r="3526" spans="3:3" x14ac:dyDescent="0.25">
      <c r="C3526" s="85"/>
    </row>
    <row r="3527" spans="3:3" x14ac:dyDescent="0.25">
      <c r="C3527" s="85"/>
    </row>
    <row r="3528" spans="3:3" x14ac:dyDescent="0.25">
      <c r="C3528" s="85"/>
    </row>
    <row r="3529" spans="3:3" x14ac:dyDescent="0.25">
      <c r="C3529" s="85"/>
    </row>
    <row r="3530" spans="3:3" x14ac:dyDescent="0.25">
      <c r="C3530" s="85"/>
    </row>
    <row r="3531" spans="3:3" x14ac:dyDescent="0.25">
      <c r="C3531" s="85"/>
    </row>
    <row r="3532" spans="3:3" x14ac:dyDescent="0.25">
      <c r="C3532" s="85"/>
    </row>
    <row r="3533" spans="3:3" x14ac:dyDescent="0.25">
      <c r="C3533" s="85"/>
    </row>
    <row r="3534" spans="3:3" x14ac:dyDescent="0.25">
      <c r="C3534" s="85"/>
    </row>
    <row r="3535" spans="3:3" x14ac:dyDescent="0.25">
      <c r="C3535" s="85"/>
    </row>
    <row r="3536" spans="3:3" x14ac:dyDescent="0.25">
      <c r="C3536" s="85"/>
    </row>
    <row r="3537" spans="3:3" x14ac:dyDescent="0.25">
      <c r="C3537" s="85"/>
    </row>
    <row r="3538" spans="3:3" x14ac:dyDescent="0.25">
      <c r="C3538" s="85"/>
    </row>
    <row r="3539" spans="3:3" x14ac:dyDescent="0.25">
      <c r="C3539" s="85"/>
    </row>
    <row r="3540" spans="3:3" x14ac:dyDescent="0.25">
      <c r="C3540" s="85"/>
    </row>
    <row r="3541" spans="3:3" x14ac:dyDescent="0.25">
      <c r="C3541" s="85"/>
    </row>
    <row r="3542" spans="3:3" x14ac:dyDescent="0.25">
      <c r="C3542" s="85"/>
    </row>
    <row r="3543" spans="3:3" x14ac:dyDescent="0.25">
      <c r="C3543" s="85"/>
    </row>
    <row r="3544" spans="3:3" x14ac:dyDescent="0.25">
      <c r="C3544" s="85"/>
    </row>
    <row r="3545" spans="3:3" x14ac:dyDescent="0.25">
      <c r="C3545" s="85"/>
    </row>
    <row r="3546" spans="3:3" x14ac:dyDescent="0.25">
      <c r="C3546" s="85"/>
    </row>
    <row r="3547" spans="3:3" x14ac:dyDescent="0.25">
      <c r="C3547" s="85"/>
    </row>
    <row r="3548" spans="3:3" x14ac:dyDescent="0.25">
      <c r="C3548" s="85"/>
    </row>
    <row r="3549" spans="3:3" x14ac:dyDescent="0.25">
      <c r="C3549" s="85"/>
    </row>
    <row r="3550" spans="3:3" x14ac:dyDescent="0.25">
      <c r="C3550" s="85"/>
    </row>
    <row r="3551" spans="3:3" x14ac:dyDescent="0.25">
      <c r="C3551" s="85"/>
    </row>
    <row r="3552" spans="3:3" x14ac:dyDescent="0.25">
      <c r="C3552" s="85"/>
    </row>
    <row r="3553" spans="3:3" x14ac:dyDescent="0.25">
      <c r="C3553" s="85"/>
    </row>
    <row r="3554" spans="3:3" x14ac:dyDescent="0.25">
      <c r="C3554" s="85"/>
    </row>
    <row r="3555" spans="3:3" x14ac:dyDescent="0.25">
      <c r="C3555" s="85"/>
    </row>
    <row r="3556" spans="3:3" x14ac:dyDescent="0.25">
      <c r="C3556" s="85"/>
    </row>
    <row r="3557" spans="3:3" x14ac:dyDescent="0.25">
      <c r="C3557" s="85"/>
    </row>
    <row r="3558" spans="3:3" x14ac:dyDescent="0.25">
      <c r="C3558" s="85"/>
    </row>
    <row r="3559" spans="3:3" x14ac:dyDescent="0.25">
      <c r="C3559" s="85"/>
    </row>
    <row r="3560" spans="3:3" x14ac:dyDescent="0.25">
      <c r="C3560" s="85"/>
    </row>
    <row r="3561" spans="3:3" x14ac:dyDescent="0.25">
      <c r="C3561" s="85"/>
    </row>
    <row r="3562" spans="3:3" x14ac:dyDescent="0.25">
      <c r="C3562" s="85"/>
    </row>
    <row r="3563" spans="3:3" x14ac:dyDescent="0.25">
      <c r="C3563" s="85"/>
    </row>
    <row r="3564" spans="3:3" x14ac:dyDescent="0.25">
      <c r="C3564" s="85"/>
    </row>
    <row r="3565" spans="3:3" x14ac:dyDescent="0.25">
      <c r="C3565" s="85"/>
    </row>
    <row r="3566" spans="3:3" x14ac:dyDescent="0.25">
      <c r="C3566" s="85"/>
    </row>
    <row r="3567" spans="3:3" x14ac:dyDescent="0.25">
      <c r="C3567" s="85"/>
    </row>
    <row r="3568" spans="3:3" x14ac:dyDescent="0.25">
      <c r="C3568" s="85"/>
    </row>
    <row r="3569" spans="3:3" x14ac:dyDescent="0.25">
      <c r="C3569" s="85"/>
    </row>
    <row r="3570" spans="3:3" x14ac:dyDescent="0.25">
      <c r="C3570" s="85"/>
    </row>
    <row r="3571" spans="3:3" x14ac:dyDescent="0.25">
      <c r="C3571" s="85"/>
    </row>
    <row r="3572" spans="3:3" x14ac:dyDescent="0.25">
      <c r="C3572" s="85"/>
    </row>
    <row r="3573" spans="3:3" x14ac:dyDescent="0.25">
      <c r="C3573" s="85"/>
    </row>
    <row r="3574" spans="3:3" x14ac:dyDescent="0.25">
      <c r="C3574" s="85"/>
    </row>
    <row r="3575" spans="3:3" x14ac:dyDescent="0.25">
      <c r="C3575" s="85"/>
    </row>
    <row r="3576" spans="3:3" x14ac:dyDescent="0.25">
      <c r="C3576" s="85"/>
    </row>
    <row r="3577" spans="3:3" x14ac:dyDescent="0.25">
      <c r="C3577" s="85"/>
    </row>
    <row r="3578" spans="3:3" x14ac:dyDescent="0.25">
      <c r="C3578" s="85"/>
    </row>
    <row r="3579" spans="3:3" x14ac:dyDescent="0.25">
      <c r="C3579" s="85"/>
    </row>
    <row r="3580" spans="3:3" x14ac:dyDescent="0.25">
      <c r="C3580" s="85"/>
    </row>
    <row r="3581" spans="3:3" x14ac:dyDescent="0.25">
      <c r="C3581" s="85"/>
    </row>
    <row r="3582" spans="3:3" x14ac:dyDescent="0.25">
      <c r="C3582" s="85"/>
    </row>
    <row r="3583" spans="3:3" x14ac:dyDescent="0.25">
      <c r="C3583" s="85"/>
    </row>
    <row r="3584" spans="3:3" x14ac:dyDescent="0.25">
      <c r="C3584" s="85"/>
    </row>
    <row r="3585" spans="3:3" x14ac:dyDescent="0.25">
      <c r="C3585" s="85"/>
    </row>
    <row r="3586" spans="3:3" x14ac:dyDescent="0.25">
      <c r="C3586" s="85"/>
    </row>
    <row r="3587" spans="3:3" x14ac:dyDescent="0.25">
      <c r="C3587" s="85"/>
    </row>
    <row r="3588" spans="3:3" x14ac:dyDescent="0.25">
      <c r="C3588" s="85"/>
    </row>
    <row r="3589" spans="3:3" x14ac:dyDescent="0.25">
      <c r="C3589" s="85"/>
    </row>
    <row r="3590" spans="3:3" x14ac:dyDescent="0.25">
      <c r="C3590" s="85"/>
    </row>
    <row r="3591" spans="3:3" x14ac:dyDescent="0.25">
      <c r="C3591" s="85"/>
    </row>
    <row r="3592" spans="3:3" x14ac:dyDescent="0.25">
      <c r="C3592" s="85"/>
    </row>
    <row r="3593" spans="3:3" x14ac:dyDescent="0.25">
      <c r="C3593" s="85"/>
    </row>
    <row r="3594" spans="3:3" x14ac:dyDescent="0.25">
      <c r="C3594" s="85"/>
    </row>
    <row r="3595" spans="3:3" x14ac:dyDescent="0.25">
      <c r="C3595" s="85"/>
    </row>
    <row r="3596" spans="3:3" x14ac:dyDescent="0.25">
      <c r="C3596" s="85"/>
    </row>
    <row r="3597" spans="3:3" x14ac:dyDescent="0.25">
      <c r="C3597" s="85"/>
    </row>
    <row r="3598" spans="3:3" x14ac:dyDescent="0.25">
      <c r="C3598" s="85"/>
    </row>
    <row r="3599" spans="3:3" x14ac:dyDescent="0.25">
      <c r="C3599" s="85"/>
    </row>
    <row r="3600" spans="3:3" x14ac:dyDescent="0.25">
      <c r="C3600" s="85"/>
    </row>
    <row r="3601" spans="3:3" x14ac:dyDescent="0.25">
      <c r="C3601" s="85"/>
    </row>
    <row r="3602" spans="3:3" x14ac:dyDescent="0.25">
      <c r="C3602" s="85"/>
    </row>
    <row r="3603" spans="3:3" x14ac:dyDescent="0.25">
      <c r="C3603" s="85"/>
    </row>
    <row r="3604" spans="3:3" x14ac:dyDescent="0.25">
      <c r="C3604" s="85"/>
    </row>
    <row r="3605" spans="3:3" x14ac:dyDescent="0.25">
      <c r="C3605" s="85"/>
    </row>
    <row r="3606" spans="3:3" x14ac:dyDescent="0.25">
      <c r="C3606" s="85"/>
    </row>
    <row r="3607" spans="3:3" x14ac:dyDescent="0.25">
      <c r="C3607" s="85"/>
    </row>
    <row r="3608" spans="3:3" x14ac:dyDescent="0.25">
      <c r="C3608" s="85"/>
    </row>
    <row r="3609" spans="3:3" x14ac:dyDescent="0.25">
      <c r="C3609" s="85"/>
    </row>
    <row r="3610" spans="3:3" x14ac:dyDescent="0.25">
      <c r="C3610" s="85"/>
    </row>
    <row r="3611" spans="3:3" x14ac:dyDescent="0.25">
      <c r="C3611" s="85"/>
    </row>
    <row r="3612" spans="3:3" x14ac:dyDescent="0.25">
      <c r="C3612" s="85"/>
    </row>
    <row r="3613" spans="3:3" x14ac:dyDescent="0.25">
      <c r="C3613" s="85"/>
    </row>
    <row r="3614" spans="3:3" x14ac:dyDescent="0.25">
      <c r="C3614" s="85"/>
    </row>
    <row r="3615" spans="3:3" x14ac:dyDescent="0.25">
      <c r="C3615" s="85"/>
    </row>
    <row r="3616" spans="3:3" x14ac:dyDescent="0.25">
      <c r="C3616" s="85"/>
    </row>
    <row r="3617" spans="3:3" x14ac:dyDescent="0.25">
      <c r="C3617" s="85"/>
    </row>
    <row r="3618" spans="3:3" x14ac:dyDescent="0.25">
      <c r="C3618" s="85"/>
    </row>
    <row r="3619" spans="3:3" x14ac:dyDescent="0.25">
      <c r="C3619" s="85"/>
    </row>
    <row r="3620" spans="3:3" x14ac:dyDescent="0.25">
      <c r="C3620" s="85"/>
    </row>
    <row r="3621" spans="3:3" x14ac:dyDescent="0.25">
      <c r="C3621" s="85"/>
    </row>
    <row r="3622" spans="3:3" x14ac:dyDescent="0.25">
      <c r="C3622" s="85"/>
    </row>
    <row r="3623" spans="3:3" x14ac:dyDescent="0.25">
      <c r="C3623" s="85"/>
    </row>
    <row r="3624" spans="3:3" x14ac:dyDescent="0.25">
      <c r="C3624" s="85"/>
    </row>
    <row r="3625" spans="3:3" x14ac:dyDescent="0.25">
      <c r="C3625" s="85"/>
    </row>
    <row r="3626" spans="3:3" x14ac:dyDescent="0.25">
      <c r="C3626" s="85"/>
    </row>
    <row r="3627" spans="3:3" x14ac:dyDescent="0.25">
      <c r="C3627" s="85"/>
    </row>
    <row r="3628" spans="3:3" x14ac:dyDescent="0.25">
      <c r="C3628" s="85"/>
    </row>
    <row r="3629" spans="3:3" x14ac:dyDescent="0.25">
      <c r="C3629" s="85"/>
    </row>
    <row r="3630" spans="3:3" x14ac:dyDescent="0.25">
      <c r="C3630" s="85"/>
    </row>
    <row r="3631" spans="3:3" x14ac:dyDescent="0.25">
      <c r="C3631" s="85"/>
    </row>
    <row r="3632" spans="3:3" x14ac:dyDescent="0.25">
      <c r="C3632" s="85"/>
    </row>
    <row r="3633" spans="3:3" x14ac:dyDescent="0.25">
      <c r="C3633" s="85"/>
    </row>
    <row r="3634" spans="3:3" x14ac:dyDescent="0.25">
      <c r="C3634" s="85"/>
    </row>
    <row r="3635" spans="3:3" x14ac:dyDescent="0.25">
      <c r="C3635" s="85"/>
    </row>
    <row r="3636" spans="3:3" x14ac:dyDescent="0.25">
      <c r="C3636" s="85"/>
    </row>
    <row r="3637" spans="3:3" x14ac:dyDescent="0.25">
      <c r="C3637" s="85"/>
    </row>
    <row r="3638" spans="3:3" x14ac:dyDescent="0.25">
      <c r="C3638" s="85"/>
    </row>
    <row r="3639" spans="3:3" x14ac:dyDescent="0.25">
      <c r="C3639" s="85"/>
    </row>
    <row r="3640" spans="3:3" x14ac:dyDescent="0.25">
      <c r="C3640" s="85"/>
    </row>
    <row r="3641" spans="3:3" x14ac:dyDescent="0.25">
      <c r="C3641" s="85"/>
    </row>
    <row r="3642" spans="3:3" x14ac:dyDescent="0.25">
      <c r="C3642" s="85"/>
    </row>
    <row r="3643" spans="3:3" x14ac:dyDescent="0.25">
      <c r="C3643" s="85"/>
    </row>
    <row r="3644" spans="3:3" x14ac:dyDescent="0.25">
      <c r="C3644" s="85"/>
    </row>
    <row r="3645" spans="3:3" x14ac:dyDescent="0.25">
      <c r="C3645" s="85"/>
    </row>
    <row r="3646" spans="3:3" x14ac:dyDescent="0.25">
      <c r="C3646" s="85"/>
    </row>
    <row r="3647" spans="3:3" x14ac:dyDescent="0.25">
      <c r="C3647" s="85"/>
    </row>
    <row r="3648" spans="3:3" x14ac:dyDescent="0.25">
      <c r="C3648" s="85"/>
    </row>
    <row r="3649" spans="3:3" x14ac:dyDescent="0.25">
      <c r="C3649" s="85"/>
    </row>
    <row r="3650" spans="3:3" x14ac:dyDescent="0.25">
      <c r="C3650" s="85"/>
    </row>
    <row r="3651" spans="3:3" x14ac:dyDescent="0.25">
      <c r="C3651" s="85"/>
    </row>
    <row r="3652" spans="3:3" x14ac:dyDescent="0.25">
      <c r="C3652" s="85"/>
    </row>
    <row r="3653" spans="3:3" x14ac:dyDescent="0.25">
      <c r="C3653" s="85"/>
    </row>
    <row r="3654" spans="3:3" x14ac:dyDescent="0.25">
      <c r="C3654" s="85"/>
    </row>
    <row r="3655" spans="3:3" x14ac:dyDescent="0.25">
      <c r="C3655" s="85"/>
    </row>
    <row r="3656" spans="3:3" x14ac:dyDescent="0.25">
      <c r="C3656" s="85"/>
    </row>
    <row r="3657" spans="3:3" x14ac:dyDescent="0.25">
      <c r="C3657" s="85"/>
    </row>
    <row r="3658" spans="3:3" x14ac:dyDescent="0.25">
      <c r="C3658" s="85"/>
    </row>
    <row r="3659" spans="3:3" x14ac:dyDescent="0.25">
      <c r="C3659" s="85"/>
    </row>
    <row r="3660" spans="3:3" x14ac:dyDescent="0.25">
      <c r="C3660" s="85"/>
    </row>
    <row r="3661" spans="3:3" x14ac:dyDescent="0.25">
      <c r="C3661" s="85"/>
    </row>
    <row r="3662" spans="3:3" x14ac:dyDescent="0.25">
      <c r="C3662" s="85"/>
    </row>
    <row r="3663" spans="3:3" x14ac:dyDescent="0.25">
      <c r="C3663" s="85"/>
    </row>
    <row r="3664" spans="3:3" x14ac:dyDescent="0.25">
      <c r="C3664" s="85"/>
    </row>
    <row r="3665" spans="3:3" x14ac:dyDescent="0.25">
      <c r="C3665" s="85"/>
    </row>
    <row r="3666" spans="3:3" x14ac:dyDescent="0.25">
      <c r="C3666" s="85"/>
    </row>
    <row r="3667" spans="3:3" x14ac:dyDescent="0.25">
      <c r="C3667" s="85"/>
    </row>
    <row r="3668" spans="3:3" x14ac:dyDescent="0.25">
      <c r="C3668" s="85"/>
    </row>
    <row r="3669" spans="3:3" x14ac:dyDescent="0.25">
      <c r="C3669" s="85"/>
    </row>
    <row r="3670" spans="3:3" x14ac:dyDescent="0.25">
      <c r="C3670" s="85"/>
    </row>
    <row r="3671" spans="3:3" x14ac:dyDescent="0.25">
      <c r="C3671" s="85"/>
    </row>
    <row r="3672" spans="3:3" x14ac:dyDescent="0.25">
      <c r="C3672" s="85"/>
    </row>
    <row r="3673" spans="3:3" x14ac:dyDescent="0.25">
      <c r="C3673" s="85"/>
    </row>
    <row r="3674" spans="3:3" x14ac:dyDescent="0.25">
      <c r="C3674" s="85"/>
    </row>
    <row r="3675" spans="3:3" x14ac:dyDescent="0.25">
      <c r="C3675" s="85"/>
    </row>
    <row r="3676" spans="3:3" x14ac:dyDescent="0.25">
      <c r="C3676" s="85"/>
    </row>
    <row r="3677" spans="3:3" x14ac:dyDescent="0.25">
      <c r="C3677" s="85"/>
    </row>
    <row r="3678" spans="3:3" x14ac:dyDescent="0.25">
      <c r="C3678" s="85"/>
    </row>
    <row r="3679" spans="3:3" x14ac:dyDescent="0.25">
      <c r="C3679" s="85"/>
    </row>
    <row r="3680" spans="3:3" x14ac:dyDescent="0.25">
      <c r="C3680" s="85"/>
    </row>
    <row r="3681" spans="3:3" x14ac:dyDescent="0.25">
      <c r="C3681" s="85"/>
    </row>
    <row r="3682" spans="3:3" x14ac:dyDescent="0.25">
      <c r="C3682" s="85"/>
    </row>
    <row r="3683" spans="3:3" x14ac:dyDescent="0.25">
      <c r="C3683" s="85"/>
    </row>
    <row r="3684" spans="3:3" x14ac:dyDescent="0.25">
      <c r="C3684" s="85"/>
    </row>
    <row r="3685" spans="3:3" x14ac:dyDescent="0.25">
      <c r="C3685" s="85"/>
    </row>
    <row r="3686" spans="3:3" x14ac:dyDescent="0.25">
      <c r="C3686" s="85"/>
    </row>
    <row r="3687" spans="3:3" x14ac:dyDescent="0.25">
      <c r="C3687" s="85"/>
    </row>
    <row r="3688" spans="3:3" x14ac:dyDescent="0.25">
      <c r="C3688" s="85"/>
    </row>
    <row r="3689" spans="3:3" x14ac:dyDescent="0.25">
      <c r="C3689" s="85"/>
    </row>
    <row r="3690" spans="3:3" x14ac:dyDescent="0.25">
      <c r="C3690" s="85"/>
    </row>
    <row r="3691" spans="3:3" x14ac:dyDescent="0.25">
      <c r="C3691" s="85"/>
    </row>
    <row r="3692" spans="3:3" x14ac:dyDescent="0.25">
      <c r="C3692" s="85"/>
    </row>
    <row r="3693" spans="3:3" x14ac:dyDescent="0.25">
      <c r="C3693" s="85"/>
    </row>
    <row r="3694" spans="3:3" x14ac:dyDescent="0.25">
      <c r="C3694" s="85"/>
    </row>
    <row r="3695" spans="3:3" x14ac:dyDescent="0.25">
      <c r="C3695" s="85"/>
    </row>
    <row r="3696" spans="3:3" x14ac:dyDescent="0.25">
      <c r="C3696" s="85"/>
    </row>
    <row r="3697" spans="3:3" x14ac:dyDescent="0.25">
      <c r="C3697" s="85"/>
    </row>
    <row r="3698" spans="3:3" x14ac:dyDescent="0.25">
      <c r="C3698" s="85"/>
    </row>
    <row r="3699" spans="3:3" x14ac:dyDescent="0.25">
      <c r="C3699" s="85"/>
    </row>
    <row r="3700" spans="3:3" x14ac:dyDescent="0.25">
      <c r="C3700" s="85"/>
    </row>
    <row r="3701" spans="3:3" x14ac:dyDescent="0.25">
      <c r="C3701" s="85"/>
    </row>
    <row r="3702" spans="3:3" x14ac:dyDescent="0.25">
      <c r="C3702" s="85"/>
    </row>
    <row r="3703" spans="3:3" x14ac:dyDescent="0.25">
      <c r="C3703" s="85"/>
    </row>
    <row r="3704" spans="3:3" x14ac:dyDescent="0.25">
      <c r="C3704" s="85"/>
    </row>
    <row r="3705" spans="3:3" x14ac:dyDescent="0.25">
      <c r="C3705" s="85"/>
    </row>
    <row r="3706" spans="3:3" x14ac:dyDescent="0.25">
      <c r="C3706" s="85"/>
    </row>
    <row r="3707" spans="3:3" x14ac:dyDescent="0.25">
      <c r="C3707" s="85"/>
    </row>
    <row r="3708" spans="3:3" x14ac:dyDescent="0.25">
      <c r="C3708" s="85"/>
    </row>
    <row r="3709" spans="3:3" x14ac:dyDescent="0.25">
      <c r="C3709" s="85"/>
    </row>
    <row r="3710" spans="3:3" x14ac:dyDescent="0.25">
      <c r="C3710" s="85"/>
    </row>
    <row r="3711" spans="3:3" x14ac:dyDescent="0.25">
      <c r="C3711" s="85"/>
    </row>
    <row r="3712" spans="3:3" x14ac:dyDescent="0.25">
      <c r="C3712" s="85"/>
    </row>
    <row r="3713" spans="3:3" x14ac:dyDescent="0.25">
      <c r="C3713" s="85"/>
    </row>
    <row r="3714" spans="3:3" x14ac:dyDescent="0.25">
      <c r="C3714" s="85"/>
    </row>
    <row r="3715" spans="3:3" x14ac:dyDescent="0.25">
      <c r="C3715" s="85"/>
    </row>
    <row r="3716" spans="3:3" x14ac:dyDescent="0.25">
      <c r="C3716" s="85"/>
    </row>
    <row r="3717" spans="3:3" x14ac:dyDescent="0.25">
      <c r="C3717" s="85"/>
    </row>
    <row r="3718" spans="3:3" x14ac:dyDescent="0.25">
      <c r="C3718" s="85"/>
    </row>
    <row r="3719" spans="3:3" x14ac:dyDescent="0.25">
      <c r="C3719" s="85"/>
    </row>
    <row r="3720" spans="3:3" x14ac:dyDescent="0.25">
      <c r="C3720" s="85"/>
    </row>
    <row r="3721" spans="3:3" x14ac:dyDescent="0.25">
      <c r="C3721" s="85"/>
    </row>
    <row r="3722" spans="3:3" x14ac:dyDescent="0.25">
      <c r="C3722" s="85"/>
    </row>
    <row r="3723" spans="3:3" x14ac:dyDescent="0.25">
      <c r="C3723" s="85"/>
    </row>
    <row r="3724" spans="3:3" x14ac:dyDescent="0.25">
      <c r="C3724" s="85"/>
    </row>
    <row r="3725" spans="3:3" x14ac:dyDescent="0.25">
      <c r="C3725" s="85"/>
    </row>
    <row r="3726" spans="3:3" x14ac:dyDescent="0.25">
      <c r="C3726" s="85"/>
    </row>
    <row r="3727" spans="3:3" x14ac:dyDescent="0.25">
      <c r="C3727" s="85"/>
    </row>
    <row r="3728" spans="3:3" x14ac:dyDescent="0.25">
      <c r="C3728" s="85"/>
    </row>
    <row r="3729" spans="3:3" x14ac:dyDescent="0.25">
      <c r="C3729" s="85"/>
    </row>
    <row r="3730" spans="3:3" x14ac:dyDescent="0.25">
      <c r="C3730" s="85"/>
    </row>
    <row r="3731" spans="3:3" x14ac:dyDescent="0.25">
      <c r="C3731" s="85"/>
    </row>
    <row r="3732" spans="3:3" x14ac:dyDescent="0.25">
      <c r="C3732" s="85"/>
    </row>
    <row r="3733" spans="3:3" x14ac:dyDescent="0.25">
      <c r="C3733" s="85"/>
    </row>
    <row r="3734" spans="3:3" x14ac:dyDescent="0.25">
      <c r="C3734" s="85"/>
    </row>
    <row r="3735" spans="3:3" x14ac:dyDescent="0.25">
      <c r="C3735" s="85"/>
    </row>
    <row r="3736" spans="3:3" x14ac:dyDescent="0.25">
      <c r="C3736" s="85"/>
    </row>
    <row r="3737" spans="3:3" x14ac:dyDescent="0.25">
      <c r="C3737" s="85"/>
    </row>
    <row r="3738" spans="3:3" x14ac:dyDescent="0.25">
      <c r="C3738" s="85"/>
    </row>
    <row r="3739" spans="3:3" x14ac:dyDescent="0.25">
      <c r="C3739" s="85"/>
    </row>
    <row r="3740" spans="3:3" x14ac:dyDescent="0.25">
      <c r="C3740" s="85"/>
    </row>
    <row r="3741" spans="3:3" x14ac:dyDescent="0.25">
      <c r="C3741" s="85"/>
    </row>
    <row r="3742" spans="3:3" x14ac:dyDescent="0.25">
      <c r="C3742" s="85"/>
    </row>
    <row r="3743" spans="3:3" x14ac:dyDescent="0.25">
      <c r="C3743" s="85"/>
    </row>
    <row r="3744" spans="3:3" x14ac:dyDescent="0.25">
      <c r="C3744" s="85"/>
    </row>
    <row r="3745" spans="3:3" x14ac:dyDescent="0.25">
      <c r="C3745" s="85"/>
    </row>
    <row r="3746" spans="3:3" x14ac:dyDescent="0.25">
      <c r="C3746" s="85"/>
    </row>
    <row r="3747" spans="3:3" x14ac:dyDescent="0.25">
      <c r="C3747" s="85"/>
    </row>
    <row r="3748" spans="3:3" x14ac:dyDescent="0.25">
      <c r="C3748" s="85"/>
    </row>
    <row r="3749" spans="3:3" x14ac:dyDescent="0.25">
      <c r="C3749" s="85"/>
    </row>
    <row r="3750" spans="3:3" x14ac:dyDescent="0.25">
      <c r="C3750" s="85"/>
    </row>
    <row r="3751" spans="3:3" x14ac:dyDescent="0.25">
      <c r="C3751" s="85"/>
    </row>
    <row r="3752" spans="3:3" x14ac:dyDescent="0.25">
      <c r="C3752" s="85"/>
    </row>
    <row r="3753" spans="3:3" x14ac:dyDescent="0.25">
      <c r="C3753" s="85"/>
    </row>
    <row r="3754" spans="3:3" x14ac:dyDescent="0.25">
      <c r="C3754" s="85"/>
    </row>
    <row r="3755" spans="3:3" x14ac:dyDescent="0.25">
      <c r="C3755" s="85"/>
    </row>
    <row r="3756" spans="3:3" x14ac:dyDescent="0.25">
      <c r="C3756" s="85"/>
    </row>
    <row r="3757" spans="3:3" x14ac:dyDescent="0.25">
      <c r="C3757" s="85"/>
    </row>
    <row r="3758" spans="3:3" x14ac:dyDescent="0.25">
      <c r="C3758" s="85"/>
    </row>
    <row r="3759" spans="3:3" x14ac:dyDescent="0.25">
      <c r="C3759" s="85"/>
    </row>
    <row r="3760" spans="3:3" x14ac:dyDescent="0.25">
      <c r="C3760" s="85"/>
    </row>
    <row r="3761" spans="3:3" x14ac:dyDescent="0.25">
      <c r="C3761" s="85"/>
    </row>
    <row r="3762" spans="3:3" x14ac:dyDescent="0.25">
      <c r="C3762" s="85"/>
    </row>
    <row r="3763" spans="3:3" x14ac:dyDescent="0.25">
      <c r="C3763" s="85"/>
    </row>
    <row r="3764" spans="3:3" x14ac:dyDescent="0.25">
      <c r="C3764" s="85"/>
    </row>
    <row r="3765" spans="3:3" x14ac:dyDescent="0.25">
      <c r="C3765" s="85"/>
    </row>
    <row r="3766" spans="3:3" x14ac:dyDescent="0.25">
      <c r="C3766" s="85"/>
    </row>
    <row r="3767" spans="3:3" x14ac:dyDescent="0.25">
      <c r="C3767" s="85"/>
    </row>
    <row r="3768" spans="3:3" x14ac:dyDescent="0.25">
      <c r="C3768" s="85"/>
    </row>
    <row r="3769" spans="3:3" x14ac:dyDescent="0.25">
      <c r="C3769" s="85"/>
    </row>
    <row r="3770" spans="3:3" x14ac:dyDescent="0.25">
      <c r="C3770" s="85"/>
    </row>
    <row r="3771" spans="3:3" x14ac:dyDescent="0.25">
      <c r="C3771" s="85"/>
    </row>
    <row r="3772" spans="3:3" x14ac:dyDescent="0.25">
      <c r="C3772" s="85"/>
    </row>
    <row r="3773" spans="3:3" x14ac:dyDescent="0.25">
      <c r="C3773" s="85"/>
    </row>
    <row r="3774" spans="3:3" x14ac:dyDescent="0.25">
      <c r="C3774" s="85"/>
    </row>
    <row r="3775" spans="3:3" x14ac:dyDescent="0.25">
      <c r="C3775" s="85"/>
    </row>
    <row r="3776" spans="3:3" x14ac:dyDescent="0.25">
      <c r="C3776" s="85"/>
    </row>
    <row r="3777" spans="3:3" x14ac:dyDescent="0.25">
      <c r="C3777" s="85"/>
    </row>
    <row r="3778" spans="3:3" x14ac:dyDescent="0.25">
      <c r="C3778" s="85"/>
    </row>
    <row r="3779" spans="3:3" x14ac:dyDescent="0.25">
      <c r="C3779" s="85"/>
    </row>
    <row r="3780" spans="3:3" x14ac:dyDescent="0.25">
      <c r="C3780" s="85"/>
    </row>
    <row r="3781" spans="3:3" x14ac:dyDescent="0.25">
      <c r="C3781" s="85"/>
    </row>
    <row r="3782" spans="3:3" x14ac:dyDescent="0.25">
      <c r="C3782" s="85"/>
    </row>
    <row r="3783" spans="3:3" x14ac:dyDescent="0.25">
      <c r="C3783" s="85"/>
    </row>
    <row r="3784" spans="3:3" x14ac:dyDescent="0.25">
      <c r="C3784" s="85"/>
    </row>
    <row r="3785" spans="3:3" x14ac:dyDescent="0.25">
      <c r="C3785" s="85"/>
    </row>
    <row r="3786" spans="3:3" x14ac:dyDescent="0.25">
      <c r="C3786" s="85"/>
    </row>
    <row r="3787" spans="3:3" x14ac:dyDescent="0.25">
      <c r="C3787" s="85"/>
    </row>
    <row r="3788" spans="3:3" x14ac:dyDescent="0.25">
      <c r="C3788" s="85"/>
    </row>
    <row r="3789" spans="3:3" x14ac:dyDescent="0.25">
      <c r="C3789" s="85"/>
    </row>
    <row r="3790" spans="3:3" x14ac:dyDescent="0.25">
      <c r="C3790" s="85"/>
    </row>
    <row r="3791" spans="3:3" x14ac:dyDescent="0.25">
      <c r="C3791" s="85"/>
    </row>
    <row r="3792" spans="3:3" x14ac:dyDescent="0.25">
      <c r="C3792" s="85"/>
    </row>
    <row r="3793" spans="3:3" x14ac:dyDescent="0.25">
      <c r="C3793" s="85"/>
    </row>
    <row r="3794" spans="3:3" x14ac:dyDescent="0.25">
      <c r="C3794" s="85"/>
    </row>
    <row r="3795" spans="3:3" x14ac:dyDescent="0.25">
      <c r="C3795" s="85"/>
    </row>
    <row r="3796" spans="3:3" x14ac:dyDescent="0.25">
      <c r="C3796" s="85"/>
    </row>
    <row r="3797" spans="3:3" x14ac:dyDescent="0.25">
      <c r="C3797" s="85"/>
    </row>
    <row r="3798" spans="3:3" x14ac:dyDescent="0.25">
      <c r="C3798" s="85"/>
    </row>
    <row r="3799" spans="3:3" x14ac:dyDescent="0.25">
      <c r="C3799" s="85"/>
    </row>
    <row r="3800" spans="3:3" x14ac:dyDescent="0.25">
      <c r="C3800" s="85"/>
    </row>
    <row r="3801" spans="3:3" x14ac:dyDescent="0.25">
      <c r="C3801" s="85"/>
    </row>
    <row r="3802" spans="3:3" x14ac:dyDescent="0.25">
      <c r="C3802" s="85"/>
    </row>
    <row r="3803" spans="3:3" x14ac:dyDescent="0.25">
      <c r="C3803" s="85"/>
    </row>
    <row r="3804" spans="3:3" x14ac:dyDescent="0.25">
      <c r="C3804" s="85"/>
    </row>
    <row r="3805" spans="3:3" x14ac:dyDescent="0.25">
      <c r="C3805" s="85"/>
    </row>
    <row r="3806" spans="3:3" x14ac:dyDescent="0.25">
      <c r="C3806" s="85"/>
    </row>
    <row r="3807" spans="3:3" x14ac:dyDescent="0.25">
      <c r="C3807" s="85"/>
    </row>
    <row r="3808" spans="3:3" x14ac:dyDescent="0.25">
      <c r="C3808" s="85"/>
    </row>
    <row r="3809" spans="3:3" x14ac:dyDescent="0.25">
      <c r="C3809" s="85"/>
    </row>
    <row r="3810" spans="3:3" x14ac:dyDescent="0.25">
      <c r="C3810" s="85"/>
    </row>
    <row r="3811" spans="3:3" x14ac:dyDescent="0.25">
      <c r="C3811" s="85"/>
    </row>
    <row r="3812" spans="3:3" x14ac:dyDescent="0.25">
      <c r="C3812" s="85"/>
    </row>
    <row r="3813" spans="3:3" x14ac:dyDescent="0.25">
      <c r="C3813" s="85"/>
    </row>
    <row r="3814" spans="3:3" x14ac:dyDescent="0.25">
      <c r="C3814" s="85"/>
    </row>
    <row r="3815" spans="3:3" x14ac:dyDescent="0.25">
      <c r="C3815" s="85"/>
    </row>
    <row r="3816" spans="3:3" x14ac:dyDescent="0.25">
      <c r="C3816" s="85"/>
    </row>
    <row r="3817" spans="3:3" x14ac:dyDescent="0.25">
      <c r="C3817" s="85"/>
    </row>
    <row r="3818" spans="3:3" x14ac:dyDescent="0.25">
      <c r="C3818" s="85"/>
    </row>
    <row r="3819" spans="3:3" x14ac:dyDescent="0.25">
      <c r="C3819" s="85"/>
    </row>
    <row r="3820" spans="3:3" x14ac:dyDescent="0.25">
      <c r="C3820" s="85"/>
    </row>
    <row r="3821" spans="3:3" x14ac:dyDescent="0.25">
      <c r="C3821" s="85"/>
    </row>
    <row r="3822" spans="3:3" x14ac:dyDescent="0.25">
      <c r="C3822" s="85"/>
    </row>
    <row r="3823" spans="3:3" x14ac:dyDescent="0.25">
      <c r="C3823" s="85"/>
    </row>
    <row r="3824" spans="3:3" x14ac:dyDescent="0.25">
      <c r="C3824" s="85"/>
    </row>
    <row r="3825" spans="3:3" x14ac:dyDescent="0.25">
      <c r="C3825" s="85"/>
    </row>
    <row r="3826" spans="3:3" x14ac:dyDescent="0.25">
      <c r="C3826" s="85"/>
    </row>
    <row r="3827" spans="3:3" x14ac:dyDescent="0.25">
      <c r="C3827" s="85"/>
    </row>
    <row r="3828" spans="3:3" x14ac:dyDescent="0.25">
      <c r="C3828" s="85"/>
    </row>
    <row r="3829" spans="3:3" x14ac:dyDescent="0.25">
      <c r="C3829" s="85"/>
    </row>
    <row r="3830" spans="3:3" x14ac:dyDescent="0.25">
      <c r="C3830" s="85"/>
    </row>
    <row r="3831" spans="3:3" x14ac:dyDescent="0.25">
      <c r="C3831" s="85"/>
    </row>
    <row r="3832" spans="3:3" x14ac:dyDescent="0.25">
      <c r="C3832" s="85"/>
    </row>
    <row r="3833" spans="3:3" x14ac:dyDescent="0.25">
      <c r="C3833" s="85"/>
    </row>
    <row r="3834" spans="3:3" x14ac:dyDescent="0.25">
      <c r="C3834" s="85"/>
    </row>
    <row r="3835" spans="3:3" x14ac:dyDescent="0.25">
      <c r="C3835" s="85"/>
    </row>
    <row r="3836" spans="3:3" x14ac:dyDescent="0.25">
      <c r="C3836" s="85"/>
    </row>
    <row r="3837" spans="3:3" x14ac:dyDescent="0.25">
      <c r="C3837" s="85"/>
    </row>
    <row r="3838" spans="3:3" x14ac:dyDescent="0.25">
      <c r="C3838" s="85"/>
    </row>
    <row r="3839" spans="3:3" x14ac:dyDescent="0.25">
      <c r="C3839" s="85"/>
    </row>
    <row r="3840" spans="3:3" x14ac:dyDescent="0.25">
      <c r="C3840" s="85"/>
    </row>
    <row r="3841" spans="3:3" x14ac:dyDescent="0.25">
      <c r="C3841" s="85"/>
    </row>
    <row r="3842" spans="3:3" x14ac:dyDescent="0.25">
      <c r="C3842" s="85"/>
    </row>
    <row r="3843" spans="3:3" x14ac:dyDescent="0.25">
      <c r="C3843" s="85"/>
    </row>
    <row r="3844" spans="3:3" x14ac:dyDescent="0.25">
      <c r="C3844" s="85"/>
    </row>
    <row r="3845" spans="3:3" x14ac:dyDescent="0.25">
      <c r="C3845" s="85"/>
    </row>
    <row r="3846" spans="3:3" x14ac:dyDescent="0.25">
      <c r="C3846" s="85"/>
    </row>
    <row r="3847" spans="3:3" x14ac:dyDescent="0.25">
      <c r="C3847" s="85"/>
    </row>
    <row r="3848" spans="3:3" x14ac:dyDescent="0.25">
      <c r="C3848" s="85"/>
    </row>
    <row r="3849" spans="3:3" x14ac:dyDescent="0.25">
      <c r="C3849" s="85"/>
    </row>
    <row r="3850" spans="3:3" x14ac:dyDescent="0.25">
      <c r="C3850" s="85"/>
    </row>
    <row r="3851" spans="3:3" x14ac:dyDescent="0.25">
      <c r="C3851" s="85"/>
    </row>
    <row r="3852" spans="3:3" x14ac:dyDescent="0.25">
      <c r="C3852" s="85"/>
    </row>
    <row r="3853" spans="3:3" x14ac:dyDescent="0.25">
      <c r="C3853" s="85"/>
    </row>
    <row r="3854" spans="3:3" x14ac:dyDescent="0.25">
      <c r="C3854" s="85"/>
    </row>
    <row r="3855" spans="3:3" x14ac:dyDescent="0.25">
      <c r="C3855" s="85"/>
    </row>
    <row r="3856" spans="3:3" x14ac:dyDescent="0.25">
      <c r="C3856" s="85"/>
    </row>
    <row r="3857" spans="3:3" x14ac:dyDescent="0.25">
      <c r="C3857" s="85"/>
    </row>
    <row r="3858" spans="3:3" x14ac:dyDescent="0.25">
      <c r="C3858" s="85"/>
    </row>
    <row r="3859" spans="3:3" x14ac:dyDescent="0.25">
      <c r="C3859" s="85"/>
    </row>
    <row r="3860" spans="3:3" x14ac:dyDescent="0.25">
      <c r="C3860" s="85"/>
    </row>
    <row r="3861" spans="3:3" x14ac:dyDescent="0.25">
      <c r="C3861" s="85"/>
    </row>
    <row r="3862" spans="3:3" x14ac:dyDescent="0.25">
      <c r="C3862" s="85"/>
    </row>
    <row r="3863" spans="3:3" x14ac:dyDescent="0.25">
      <c r="C3863" s="85"/>
    </row>
    <row r="3864" spans="3:3" x14ac:dyDescent="0.25">
      <c r="C3864" s="85"/>
    </row>
    <row r="3865" spans="3:3" x14ac:dyDescent="0.25">
      <c r="C3865" s="85"/>
    </row>
    <row r="3866" spans="3:3" x14ac:dyDescent="0.25">
      <c r="C3866" s="85"/>
    </row>
    <row r="3867" spans="3:3" x14ac:dyDescent="0.25">
      <c r="C3867" s="85"/>
    </row>
    <row r="3868" spans="3:3" x14ac:dyDescent="0.25">
      <c r="C3868" s="85"/>
    </row>
    <row r="3869" spans="3:3" x14ac:dyDescent="0.25">
      <c r="C3869" s="85"/>
    </row>
    <row r="3870" spans="3:3" x14ac:dyDescent="0.25">
      <c r="C3870" s="85"/>
    </row>
    <row r="3871" spans="3:3" x14ac:dyDescent="0.25">
      <c r="C3871" s="85"/>
    </row>
    <row r="3872" spans="3:3" x14ac:dyDescent="0.25">
      <c r="C3872" s="85"/>
    </row>
    <row r="3873" spans="3:3" x14ac:dyDescent="0.25">
      <c r="C3873" s="85"/>
    </row>
    <row r="3874" spans="3:3" x14ac:dyDescent="0.25">
      <c r="C3874" s="85"/>
    </row>
    <row r="3875" spans="3:3" x14ac:dyDescent="0.25">
      <c r="C3875" s="85"/>
    </row>
    <row r="3876" spans="3:3" x14ac:dyDescent="0.25">
      <c r="C3876" s="85"/>
    </row>
    <row r="3877" spans="3:3" x14ac:dyDescent="0.25">
      <c r="C3877" s="85"/>
    </row>
    <row r="3878" spans="3:3" x14ac:dyDescent="0.25">
      <c r="C3878" s="85"/>
    </row>
    <row r="3879" spans="3:3" x14ac:dyDescent="0.25">
      <c r="C3879" s="85"/>
    </row>
    <row r="3880" spans="3:3" x14ac:dyDescent="0.25">
      <c r="C3880" s="85"/>
    </row>
    <row r="3881" spans="3:3" x14ac:dyDescent="0.25">
      <c r="C3881" s="85"/>
    </row>
    <row r="3882" spans="3:3" x14ac:dyDescent="0.25">
      <c r="C3882" s="85"/>
    </row>
    <row r="3883" spans="3:3" x14ac:dyDescent="0.25">
      <c r="C3883" s="85"/>
    </row>
    <row r="3884" spans="3:3" x14ac:dyDescent="0.25">
      <c r="C3884" s="85"/>
    </row>
    <row r="3885" spans="3:3" x14ac:dyDescent="0.25">
      <c r="C3885" s="85"/>
    </row>
    <row r="3886" spans="3:3" x14ac:dyDescent="0.25">
      <c r="C3886" s="85"/>
    </row>
    <row r="3887" spans="3:3" x14ac:dyDescent="0.25">
      <c r="C3887" s="85"/>
    </row>
    <row r="3888" spans="3:3" x14ac:dyDescent="0.25">
      <c r="C3888" s="85"/>
    </row>
    <row r="3889" spans="3:3" x14ac:dyDescent="0.25">
      <c r="C3889" s="85"/>
    </row>
    <row r="3890" spans="3:3" x14ac:dyDescent="0.25">
      <c r="C3890" s="85"/>
    </row>
    <row r="3891" spans="3:3" x14ac:dyDescent="0.25">
      <c r="C3891" s="85"/>
    </row>
    <row r="3892" spans="3:3" x14ac:dyDescent="0.25">
      <c r="C3892" s="85"/>
    </row>
    <row r="3893" spans="3:3" x14ac:dyDescent="0.25">
      <c r="C3893" s="85"/>
    </row>
    <row r="3894" spans="3:3" x14ac:dyDescent="0.25">
      <c r="C3894" s="85"/>
    </row>
    <row r="3895" spans="3:3" x14ac:dyDescent="0.25">
      <c r="C3895" s="85"/>
    </row>
    <row r="3896" spans="3:3" x14ac:dyDescent="0.25">
      <c r="C3896" s="85"/>
    </row>
    <row r="3897" spans="3:3" x14ac:dyDescent="0.25">
      <c r="C3897" s="85"/>
    </row>
    <row r="3898" spans="3:3" x14ac:dyDescent="0.25">
      <c r="C3898" s="85"/>
    </row>
    <row r="3899" spans="3:3" x14ac:dyDescent="0.25">
      <c r="C3899" s="85"/>
    </row>
    <row r="3900" spans="3:3" x14ac:dyDescent="0.25">
      <c r="C3900" s="85"/>
    </row>
    <row r="3901" spans="3:3" x14ac:dyDescent="0.25">
      <c r="C3901" s="85"/>
    </row>
    <row r="3902" spans="3:3" x14ac:dyDescent="0.25">
      <c r="C3902" s="85"/>
    </row>
    <row r="3903" spans="3:3" x14ac:dyDescent="0.25">
      <c r="C3903" s="85"/>
    </row>
    <row r="3904" spans="3:3" x14ac:dyDescent="0.25">
      <c r="C3904" s="85"/>
    </row>
    <row r="3905" spans="3:3" x14ac:dyDescent="0.25">
      <c r="C3905" s="85"/>
    </row>
    <row r="3906" spans="3:3" x14ac:dyDescent="0.25">
      <c r="C3906" s="85"/>
    </row>
    <row r="3907" spans="3:3" x14ac:dyDescent="0.25">
      <c r="C3907" s="85"/>
    </row>
    <row r="3908" spans="3:3" x14ac:dyDescent="0.25">
      <c r="C3908" s="85"/>
    </row>
    <row r="3909" spans="3:3" x14ac:dyDescent="0.25">
      <c r="C3909" s="85"/>
    </row>
    <row r="3910" spans="3:3" x14ac:dyDescent="0.25">
      <c r="C3910" s="85"/>
    </row>
    <row r="3911" spans="3:3" x14ac:dyDescent="0.25">
      <c r="C3911" s="85"/>
    </row>
    <row r="3912" spans="3:3" x14ac:dyDescent="0.25">
      <c r="C3912" s="85"/>
    </row>
    <row r="3913" spans="3:3" x14ac:dyDescent="0.25">
      <c r="C3913" s="85"/>
    </row>
    <row r="3914" spans="3:3" x14ac:dyDescent="0.25">
      <c r="C3914" s="85"/>
    </row>
    <row r="3915" spans="3:3" x14ac:dyDescent="0.25">
      <c r="C3915" s="85"/>
    </row>
    <row r="3916" spans="3:3" x14ac:dyDescent="0.25">
      <c r="C3916" s="85"/>
    </row>
    <row r="3917" spans="3:3" x14ac:dyDescent="0.25">
      <c r="C3917" s="85"/>
    </row>
    <row r="3918" spans="3:3" x14ac:dyDescent="0.25">
      <c r="C3918" s="85"/>
    </row>
    <row r="3919" spans="3:3" x14ac:dyDescent="0.25">
      <c r="C3919" s="85"/>
    </row>
    <row r="3920" spans="3:3" x14ac:dyDescent="0.25">
      <c r="C3920" s="85"/>
    </row>
    <row r="3921" spans="3:3" x14ac:dyDescent="0.25">
      <c r="C3921" s="85"/>
    </row>
    <row r="3922" spans="3:3" x14ac:dyDescent="0.25">
      <c r="C3922" s="85"/>
    </row>
    <row r="3923" spans="3:3" x14ac:dyDescent="0.25">
      <c r="C3923" s="85"/>
    </row>
    <row r="3924" spans="3:3" x14ac:dyDescent="0.25">
      <c r="C3924" s="85"/>
    </row>
    <row r="3925" spans="3:3" x14ac:dyDescent="0.25">
      <c r="C3925" s="85"/>
    </row>
    <row r="3926" spans="3:3" x14ac:dyDescent="0.25">
      <c r="C3926" s="85"/>
    </row>
    <row r="3927" spans="3:3" x14ac:dyDescent="0.25">
      <c r="C3927" s="85"/>
    </row>
    <row r="3928" spans="3:3" x14ac:dyDescent="0.25">
      <c r="C3928" s="85"/>
    </row>
    <row r="3929" spans="3:3" x14ac:dyDescent="0.25">
      <c r="C3929" s="85"/>
    </row>
    <row r="3930" spans="3:3" x14ac:dyDescent="0.25">
      <c r="C3930" s="85"/>
    </row>
    <row r="3931" spans="3:3" x14ac:dyDescent="0.25">
      <c r="C3931" s="85"/>
    </row>
    <row r="3932" spans="3:3" x14ac:dyDescent="0.25">
      <c r="C3932" s="85"/>
    </row>
    <row r="3933" spans="3:3" x14ac:dyDescent="0.25">
      <c r="C3933" s="85"/>
    </row>
    <row r="3934" spans="3:3" x14ac:dyDescent="0.25">
      <c r="C3934" s="85"/>
    </row>
    <row r="3935" spans="3:3" x14ac:dyDescent="0.25">
      <c r="C3935" s="85"/>
    </row>
    <row r="3936" spans="3:3" x14ac:dyDescent="0.25">
      <c r="C3936" s="85"/>
    </row>
    <row r="3937" spans="3:3" x14ac:dyDescent="0.25">
      <c r="C3937" s="85"/>
    </row>
    <row r="3938" spans="3:3" x14ac:dyDescent="0.25">
      <c r="C3938" s="85"/>
    </row>
    <row r="3939" spans="3:3" x14ac:dyDescent="0.25">
      <c r="C3939" s="85"/>
    </row>
    <row r="3940" spans="3:3" x14ac:dyDescent="0.25">
      <c r="C3940" s="85"/>
    </row>
    <row r="3941" spans="3:3" x14ac:dyDescent="0.25">
      <c r="C3941" s="85"/>
    </row>
    <row r="3942" spans="3:3" x14ac:dyDescent="0.25">
      <c r="C3942" s="85"/>
    </row>
    <row r="3943" spans="3:3" x14ac:dyDescent="0.25">
      <c r="C3943" s="85"/>
    </row>
    <row r="3944" spans="3:3" x14ac:dyDescent="0.25">
      <c r="C3944" s="85"/>
    </row>
    <row r="3945" spans="3:3" x14ac:dyDescent="0.25">
      <c r="C3945" s="85"/>
    </row>
    <row r="3946" spans="3:3" x14ac:dyDescent="0.25">
      <c r="C3946" s="85"/>
    </row>
    <row r="3947" spans="3:3" x14ac:dyDescent="0.25">
      <c r="C3947" s="85"/>
    </row>
    <row r="3948" spans="3:3" x14ac:dyDescent="0.25">
      <c r="C3948" s="85"/>
    </row>
    <row r="3949" spans="3:3" x14ac:dyDescent="0.25">
      <c r="C3949" s="85"/>
    </row>
    <row r="3950" spans="3:3" x14ac:dyDescent="0.25">
      <c r="C3950" s="85"/>
    </row>
    <row r="3951" spans="3:3" x14ac:dyDescent="0.25">
      <c r="C3951" s="85"/>
    </row>
    <row r="3952" spans="3:3" x14ac:dyDescent="0.25">
      <c r="C3952" s="85"/>
    </row>
    <row r="3953" spans="3:3" x14ac:dyDescent="0.25">
      <c r="C3953" s="85"/>
    </row>
    <row r="3954" spans="3:3" x14ac:dyDescent="0.25">
      <c r="C3954" s="85"/>
    </row>
    <row r="3955" spans="3:3" x14ac:dyDescent="0.25">
      <c r="C3955" s="85"/>
    </row>
    <row r="3956" spans="3:3" x14ac:dyDescent="0.25">
      <c r="C3956" s="85"/>
    </row>
    <row r="3957" spans="3:3" x14ac:dyDescent="0.25">
      <c r="C3957" s="85"/>
    </row>
    <row r="3958" spans="3:3" x14ac:dyDescent="0.25">
      <c r="C3958" s="85"/>
    </row>
    <row r="3959" spans="3:3" x14ac:dyDescent="0.25">
      <c r="C3959" s="85"/>
    </row>
    <row r="3960" spans="3:3" x14ac:dyDescent="0.25">
      <c r="C3960" s="85"/>
    </row>
    <row r="3961" spans="3:3" x14ac:dyDescent="0.25">
      <c r="C3961" s="85"/>
    </row>
    <row r="3962" spans="3:3" x14ac:dyDescent="0.25">
      <c r="C3962" s="85"/>
    </row>
    <row r="3963" spans="3:3" x14ac:dyDescent="0.25">
      <c r="C3963" s="85"/>
    </row>
    <row r="3964" spans="3:3" x14ac:dyDescent="0.25">
      <c r="C3964" s="85"/>
    </row>
    <row r="3965" spans="3:3" x14ac:dyDescent="0.25">
      <c r="C3965" s="85"/>
    </row>
    <row r="3966" spans="3:3" x14ac:dyDescent="0.25">
      <c r="C3966" s="85"/>
    </row>
    <row r="3967" spans="3:3" x14ac:dyDescent="0.25">
      <c r="C3967" s="85"/>
    </row>
    <row r="3968" spans="3:3" x14ac:dyDescent="0.25">
      <c r="C3968" s="85"/>
    </row>
    <row r="3969" spans="3:3" x14ac:dyDescent="0.25">
      <c r="C3969" s="85"/>
    </row>
    <row r="3970" spans="3:3" x14ac:dyDescent="0.25">
      <c r="C3970" s="85"/>
    </row>
    <row r="3971" spans="3:3" x14ac:dyDescent="0.25">
      <c r="C3971" s="85"/>
    </row>
    <row r="3972" spans="3:3" x14ac:dyDescent="0.25">
      <c r="C3972" s="85"/>
    </row>
    <row r="3973" spans="3:3" x14ac:dyDescent="0.25">
      <c r="C3973" s="85"/>
    </row>
    <row r="3974" spans="3:3" x14ac:dyDescent="0.25">
      <c r="C3974" s="85"/>
    </row>
    <row r="3975" spans="3:3" x14ac:dyDescent="0.25">
      <c r="C3975" s="85"/>
    </row>
    <row r="3976" spans="3:3" x14ac:dyDescent="0.25">
      <c r="C3976" s="85"/>
    </row>
    <row r="3977" spans="3:3" x14ac:dyDescent="0.25">
      <c r="C3977" s="85"/>
    </row>
    <row r="3978" spans="3:3" x14ac:dyDescent="0.25">
      <c r="C3978" s="85"/>
    </row>
    <row r="3979" spans="3:3" x14ac:dyDescent="0.25">
      <c r="C3979" s="85"/>
    </row>
    <row r="3980" spans="3:3" x14ac:dyDescent="0.25">
      <c r="C3980" s="85"/>
    </row>
    <row r="3981" spans="3:3" x14ac:dyDescent="0.25">
      <c r="C3981" s="85"/>
    </row>
    <row r="3982" spans="3:3" x14ac:dyDescent="0.25">
      <c r="C3982" s="85"/>
    </row>
    <row r="3983" spans="3:3" x14ac:dyDescent="0.25">
      <c r="C3983" s="85"/>
    </row>
    <row r="3984" spans="3:3" x14ac:dyDescent="0.25">
      <c r="C3984" s="85"/>
    </row>
    <row r="3985" spans="3:3" x14ac:dyDescent="0.25">
      <c r="C3985" s="85"/>
    </row>
    <row r="3986" spans="3:3" x14ac:dyDescent="0.25">
      <c r="C3986" s="85"/>
    </row>
    <row r="3987" spans="3:3" x14ac:dyDescent="0.25">
      <c r="C3987" s="85"/>
    </row>
    <row r="3988" spans="3:3" x14ac:dyDescent="0.25">
      <c r="C3988" s="85"/>
    </row>
    <row r="3989" spans="3:3" x14ac:dyDescent="0.25">
      <c r="C3989" s="85"/>
    </row>
    <row r="3990" spans="3:3" x14ac:dyDescent="0.25">
      <c r="C3990" s="85"/>
    </row>
    <row r="3991" spans="3:3" x14ac:dyDescent="0.25">
      <c r="C3991" s="85"/>
    </row>
    <row r="3992" spans="3:3" x14ac:dyDescent="0.25">
      <c r="C3992" s="85"/>
    </row>
    <row r="3993" spans="3:3" x14ac:dyDescent="0.25">
      <c r="C3993" s="85"/>
    </row>
    <row r="3994" spans="3:3" x14ac:dyDescent="0.25">
      <c r="C3994" s="85"/>
    </row>
    <row r="3995" spans="3:3" x14ac:dyDescent="0.25">
      <c r="C3995" s="85"/>
    </row>
    <row r="3996" spans="3:3" x14ac:dyDescent="0.25">
      <c r="C3996" s="85"/>
    </row>
    <row r="3997" spans="3:3" x14ac:dyDescent="0.25">
      <c r="C3997" s="85"/>
    </row>
    <row r="3998" spans="3:3" x14ac:dyDescent="0.25">
      <c r="C3998" s="85"/>
    </row>
    <row r="3999" spans="3:3" x14ac:dyDescent="0.25">
      <c r="C3999" s="85"/>
    </row>
    <row r="4000" spans="3:3" x14ac:dyDescent="0.25">
      <c r="C4000" s="85"/>
    </row>
    <row r="4001" spans="3:3" x14ac:dyDescent="0.25">
      <c r="C4001" s="85"/>
    </row>
    <row r="4002" spans="3:3" x14ac:dyDescent="0.25">
      <c r="C4002" s="85"/>
    </row>
    <row r="4003" spans="3:3" x14ac:dyDescent="0.25">
      <c r="C4003" s="85"/>
    </row>
    <row r="4004" spans="3:3" x14ac:dyDescent="0.25">
      <c r="C4004" s="85"/>
    </row>
    <row r="4005" spans="3:3" x14ac:dyDescent="0.25">
      <c r="C4005" s="85"/>
    </row>
    <row r="4006" spans="3:3" x14ac:dyDescent="0.25">
      <c r="C4006" s="85"/>
    </row>
    <row r="4007" spans="3:3" x14ac:dyDescent="0.25">
      <c r="C4007" s="85"/>
    </row>
    <row r="4008" spans="3:3" x14ac:dyDescent="0.25">
      <c r="C4008" s="85"/>
    </row>
    <row r="4009" spans="3:3" x14ac:dyDescent="0.25">
      <c r="C4009" s="85"/>
    </row>
    <row r="4010" spans="3:3" x14ac:dyDescent="0.25">
      <c r="C4010" s="85"/>
    </row>
    <row r="4011" spans="3:3" x14ac:dyDescent="0.25">
      <c r="C4011" s="85"/>
    </row>
    <row r="4012" spans="3:3" x14ac:dyDescent="0.25">
      <c r="C4012" s="85"/>
    </row>
    <row r="4013" spans="3:3" x14ac:dyDescent="0.25">
      <c r="C4013" s="85"/>
    </row>
    <row r="4014" spans="3:3" x14ac:dyDescent="0.25">
      <c r="C4014" s="85"/>
    </row>
    <row r="4015" spans="3:3" x14ac:dyDescent="0.25">
      <c r="C4015" s="85"/>
    </row>
    <row r="4016" spans="3:3" x14ac:dyDescent="0.25">
      <c r="C4016" s="85"/>
    </row>
    <row r="4017" spans="3:3" x14ac:dyDescent="0.25">
      <c r="C4017" s="85"/>
    </row>
    <row r="4018" spans="3:3" x14ac:dyDescent="0.25">
      <c r="C4018" s="85"/>
    </row>
    <row r="4019" spans="3:3" x14ac:dyDescent="0.25">
      <c r="C4019" s="85"/>
    </row>
    <row r="4020" spans="3:3" x14ac:dyDescent="0.25">
      <c r="C4020" s="85"/>
    </row>
    <row r="4021" spans="3:3" x14ac:dyDescent="0.25">
      <c r="C4021" s="85"/>
    </row>
    <row r="4022" spans="3:3" x14ac:dyDescent="0.25">
      <c r="C4022" s="85"/>
    </row>
    <row r="4023" spans="3:3" x14ac:dyDescent="0.25">
      <c r="C4023" s="85"/>
    </row>
    <row r="4024" spans="3:3" x14ac:dyDescent="0.25">
      <c r="C4024" s="85"/>
    </row>
    <row r="4025" spans="3:3" x14ac:dyDescent="0.25">
      <c r="C4025" s="85"/>
    </row>
    <row r="4026" spans="3:3" x14ac:dyDescent="0.25">
      <c r="C4026" s="85"/>
    </row>
    <row r="4027" spans="3:3" x14ac:dyDescent="0.25">
      <c r="C4027" s="85"/>
    </row>
    <row r="4028" spans="3:3" x14ac:dyDescent="0.25">
      <c r="C4028" s="85"/>
    </row>
    <row r="4029" spans="3:3" x14ac:dyDescent="0.25">
      <c r="C4029" s="85"/>
    </row>
    <row r="4030" spans="3:3" x14ac:dyDescent="0.25">
      <c r="C4030" s="85"/>
    </row>
    <row r="4031" spans="3:3" x14ac:dyDescent="0.25">
      <c r="C4031" s="85"/>
    </row>
    <row r="4032" spans="3:3" x14ac:dyDescent="0.25">
      <c r="C4032" s="85"/>
    </row>
    <row r="4033" spans="3:3" x14ac:dyDescent="0.25">
      <c r="C4033" s="85"/>
    </row>
    <row r="4034" spans="3:3" x14ac:dyDescent="0.25">
      <c r="C4034" s="85"/>
    </row>
    <row r="4035" spans="3:3" x14ac:dyDescent="0.25">
      <c r="C4035" s="85"/>
    </row>
    <row r="4036" spans="3:3" x14ac:dyDescent="0.25">
      <c r="C4036" s="85"/>
    </row>
    <row r="4037" spans="3:3" x14ac:dyDescent="0.25">
      <c r="C4037" s="85"/>
    </row>
    <row r="4038" spans="3:3" x14ac:dyDescent="0.25">
      <c r="C4038" s="85"/>
    </row>
    <row r="4039" spans="3:3" x14ac:dyDescent="0.25">
      <c r="C4039" s="85"/>
    </row>
    <row r="4040" spans="3:3" x14ac:dyDescent="0.25">
      <c r="C4040" s="85"/>
    </row>
    <row r="4041" spans="3:3" x14ac:dyDescent="0.25">
      <c r="C4041" s="85"/>
    </row>
    <row r="4042" spans="3:3" x14ac:dyDescent="0.25">
      <c r="C4042" s="85"/>
    </row>
    <row r="4043" spans="3:3" x14ac:dyDescent="0.25">
      <c r="C4043" s="85"/>
    </row>
    <row r="4044" spans="3:3" x14ac:dyDescent="0.25">
      <c r="C4044" s="85"/>
    </row>
    <row r="4045" spans="3:3" x14ac:dyDescent="0.25">
      <c r="C4045" s="85"/>
    </row>
    <row r="4046" spans="3:3" x14ac:dyDescent="0.25">
      <c r="C4046" s="85"/>
    </row>
    <row r="4047" spans="3:3" x14ac:dyDescent="0.25">
      <c r="C4047" s="85"/>
    </row>
    <row r="4048" spans="3:3" x14ac:dyDescent="0.25">
      <c r="C4048" s="85"/>
    </row>
    <row r="4049" spans="3:3" x14ac:dyDescent="0.25">
      <c r="C4049" s="85"/>
    </row>
    <row r="4050" spans="3:3" x14ac:dyDescent="0.25">
      <c r="C4050" s="85"/>
    </row>
    <row r="4051" spans="3:3" x14ac:dyDescent="0.25">
      <c r="C4051" s="85"/>
    </row>
    <row r="4052" spans="3:3" x14ac:dyDescent="0.25">
      <c r="C4052" s="85"/>
    </row>
    <row r="4053" spans="3:3" x14ac:dyDescent="0.25">
      <c r="C4053" s="85"/>
    </row>
    <row r="4054" spans="3:3" x14ac:dyDescent="0.25">
      <c r="C4054" s="85"/>
    </row>
    <row r="4055" spans="3:3" x14ac:dyDescent="0.25">
      <c r="C4055" s="85"/>
    </row>
    <row r="4056" spans="3:3" x14ac:dyDescent="0.25">
      <c r="C4056" s="85"/>
    </row>
    <row r="4057" spans="3:3" x14ac:dyDescent="0.25">
      <c r="C4057" s="85"/>
    </row>
    <row r="4058" spans="3:3" x14ac:dyDescent="0.25">
      <c r="C4058" s="85"/>
    </row>
    <row r="4059" spans="3:3" x14ac:dyDescent="0.25">
      <c r="C4059" s="85"/>
    </row>
    <row r="4060" spans="3:3" x14ac:dyDescent="0.25">
      <c r="C4060" s="85"/>
    </row>
    <row r="4061" spans="3:3" x14ac:dyDescent="0.25">
      <c r="C4061" s="85"/>
    </row>
    <row r="4062" spans="3:3" x14ac:dyDescent="0.25">
      <c r="C4062" s="85"/>
    </row>
    <row r="4063" spans="3:3" x14ac:dyDescent="0.25">
      <c r="C4063" s="85"/>
    </row>
    <row r="4064" spans="3:3" x14ac:dyDescent="0.25">
      <c r="C4064" s="85"/>
    </row>
    <row r="4065" spans="3:3" x14ac:dyDescent="0.25">
      <c r="C4065" s="85"/>
    </row>
    <row r="4066" spans="3:3" x14ac:dyDescent="0.25">
      <c r="C4066" s="85"/>
    </row>
    <row r="4067" spans="3:3" x14ac:dyDescent="0.25">
      <c r="C4067" s="85"/>
    </row>
    <row r="4068" spans="3:3" x14ac:dyDescent="0.25">
      <c r="C4068" s="85"/>
    </row>
    <row r="4069" spans="3:3" x14ac:dyDescent="0.25">
      <c r="C4069" s="85"/>
    </row>
    <row r="4070" spans="3:3" x14ac:dyDescent="0.25">
      <c r="C4070" s="85"/>
    </row>
    <row r="4071" spans="3:3" x14ac:dyDescent="0.25">
      <c r="C4071" s="85"/>
    </row>
    <row r="4072" spans="3:3" x14ac:dyDescent="0.25">
      <c r="C4072" s="85"/>
    </row>
    <row r="4073" spans="3:3" x14ac:dyDescent="0.25">
      <c r="C4073" s="85"/>
    </row>
    <row r="4074" spans="3:3" x14ac:dyDescent="0.25">
      <c r="C4074" s="85"/>
    </row>
    <row r="4075" spans="3:3" x14ac:dyDescent="0.25">
      <c r="C4075" s="85"/>
    </row>
    <row r="4076" spans="3:3" x14ac:dyDescent="0.25">
      <c r="C4076" s="85"/>
    </row>
    <row r="4077" spans="3:3" x14ac:dyDescent="0.25">
      <c r="C4077" s="85"/>
    </row>
    <row r="4078" spans="3:3" x14ac:dyDescent="0.25">
      <c r="C4078" s="85"/>
    </row>
    <row r="4079" spans="3:3" x14ac:dyDescent="0.25">
      <c r="C4079" s="85"/>
    </row>
    <row r="4080" spans="3:3" x14ac:dyDescent="0.25">
      <c r="C4080" s="85"/>
    </row>
    <row r="4081" spans="3:3" x14ac:dyDescent="0.25">
      <c r="C4081" s="85"/>
    </row>
    <row r="4082" spans="3:3" x14ac:dyDescent="0.25">
      <c r="C4082" s="85"/>
    </row>
    <row r="4083" spans="3:3" x14ac:dyDescent="0.25">
      <c r="C4083" s="85"/>
    </row>
    <row r="4084" spans="3:3" x14ac:dyDescent="0.25">
      <c r="C4084" s="85"/>
    </row>
    <row r="4085" spans="3:3" x14ac:dyDescent="0.25">
      <c r="C4085" s="85"/>
    </row>
    <row r="4086" spans="3:3" x14ac:dyDescent="0.25">
      <c r="C4086" s="85"/>
    </row>
    <row r="4087" spans="3:3" x14ac:dyDescent="0.25">
      <c r="C4087" s="85"/>
    </row>
    <row r="4088" spans="3:3" x14ac:dyDescent="0.25">
      <c r="C4088" s="85"/>
    </row>
    <row r="4089" spans="3:3" x14ac:dyDescent="0.25">
      <c r="C4089" s="85"/>
    </row>
    <row r="4090" spans="3:3" x14ac:dyDescent="0.25">
      <c r="C4090" s="85"/>
    </row>
    <row r="4091" spans="3:3" x14ac:dyDescent="0.25">
      <c r="C4091" s="85"/>
    </row>
    <row r="4092" spans="3:3" x14ac:dyDescent="0.25">
      <c r="C4092" s="85"/>
    </row>
    <row r="4093" spans="3:3" x14ac:dyDescent="0.25">
      <c r="C4093" s="85"/>
    </row>
    <row r="4094" spans="3:3" x14ac:dyDescent="0.25">
      <c r="C4094" s="85"/>
    </row>
    <row r="4095" spans="3:3" x14ac:dyDescent="0.25">
      <c r="C4095" s="85"/>
    </row>
    <row r="4096" spans="3:3" x14ac:dyDescent="0.25">
      <c r="C4096" s="85"/>
    </row>
    <row r="4097" spans="3:3" x14ac:dyDescent="0.25">
      <c r="C4097" s="85"/>
    </row>
    <row r="4098" spans="3:3" x14ac:dyDescent="0.25">
      <c r="C4098" s="85"/>
    </row>
    <row r="4099" spans="3:3" x14ac:dyDescent="0.25">
      <c r="C4099" s="85"/>
    </row>
    <row r="4100" spans="3:3" x14ac:dyDescent="0.25">
      <c r="C4100" s="85"/>
    </row>
    <row r="4101" spans="3:3" x14ac:dyDescent="0.25">
      <c r="C4101" s="85"/>
    </row>
    <row r="4102" spans="3:3" x14ac:dyDescent="0.25">
      <c r="C4102" s="85"/>
    </row>
    <row r="4103" spans="3:3" x14ac:dyDescent="0.25">
      <c r="C4103" s="85"/>
    </row>
    <row r="4104" spans="3:3" x14ac:dyDescent="0.25">
      <c r="C4104" s="85"/>
    </row>
    <row r="4105" spans="3:3" x14ac:dyDescent="0.25">
      <c r="C4105" s="85"/>
    </row>
    <row r="4106" spans="3:3" x14ac:dyDescent="0.25">
      <c r="C4106" s="85"/>
    </row>
    <row r="4107" spans="3:3" x14ac:dyDescent="0.25">
      <c r="C4107" s="85"/>
    </row>
    <row r="4108" spans="3:3" x14ac:dyDescent="0.25">
      <c r="C4108" s="85"/>
    </row>
    <row r="4109" spans="3:3" x14ac:dyDescent="0.25">
      <c r="C4109" s="85"/>
    </row>
    <row r="4110" spans="3:3" x14ac:dyDescent="0.25">
      <c r="C4110" s="85"/>
    </row>
    <row r="4111" spans="3:3" x14ac:dyDescent="0.25">
      <c r="C4111" s="85"/>
    </row>
    <row r="4112" spans="3:3" x14ac:dyDescent="0.25">
      <c r="C4112" s="85"/>
    </row>
    <row r="4113" spans="3:3" x14ac:dyDescent="0.25">
      <c r="C4113" s="85"/>
    </row>
    <row r="4114" spans="3:3" x14ac:dyDescent="0.25">
      <c r="C4114" s="85"/>
    </row>
    <row r="4115" spans="3:3" x14ac:dyDescent="0.25">
      <c r="C4115" s="85"/>
    </row>
    <row r="4116" spans="3:3" x14ac:dyDescent="0.25">
      <c r="C4116" s="85"/>
    </row>
    <row r="4117" spans="3:3" x14ac:dyDescent="0.25">
      <c r="C4117" s="85"/>
    </row>
    <row r="4118" spans="3:3" x14ac:dyDescent="0.25">
      <c r="C4118" s="85"/>
    </row>
    <row r="4119" spans="3:3" x14ac:dyDescent="0.25">
      <c r="C4119" s="85"/>
    </row>
    <row r="4120" spans="3:3" x14ac:dyDescent="0.25">
      <c r="C4120" s="85"/>
    </row>
    <row r="4121" spans="3:3" x14ac:dyDescent="0.25">
      <c r="C4121" s="85"/>
    </row>
    <row r="4122" spans="3:3" x14ac:dyDescent="0.25">
      <c r="C4122" s="85"/>
    </row>
    <row r="4123" spans="3:3" x14ac:dyDescent="0.25">
      <c r="C4123" s="85"/>
    </row>
    <row r="4124" spans="3:3" x14ac:dyDescent="0.25">
      <c r="C4124" s="85"/>
    </row>
    <row r="4125" spans="3:3" x14ac:dyDescent="0.25">
      <c r="C4125" s="85"/>
    </row>
    <row r="4126" spans="3:3" x14ac:dyDescent="0.25">
      <c r="C4126" s="85"/>
    </row>
    <row r="4127" spans="3:3" x14ac:dyDescent="0.25">
      <c r="C4127" s="85"/>
    </row>
    <row r="4128" spans="3:3" x14ac:dyDescent="0.25">
      <c r="C4128" s="85"/>
    </row>
    <row r="4129" spans="3:3" x14ac:dyDescent="0.25">
      <c r="C4129" s="85"/>
    </row>
    <row r="4130" spans="3:3" x14ac:dyDescent="0.25">
      <c r="C4130" s="85"/>
    </row>
    <row r="4131" spans="3:3" x14ac:dyDescent="0.25">
      <c r="C4131" s="85"/>
    </row>
    <row r="4132" spans="3:3" x14ac:dyDescent="0.25">
      <c r="C4132" s="85"/>
    </row>
    <row r="4133" spans="3:3" x14ac:dyDescent="0.25">
      <c r="C4133" s="85"/>
    </row>
    <row r="4134" spans="3:3" x14ac:dyDescent="0.25">
      <c r="C4134" s="85"/>
    </row>
    <row r="4135" spans="3:3" x14ac:dyDescent="0.25">
      <c r="C4135" s="85"/>
    </row>
    <row r="4136" spans="3:3" x14ac:dyDescent="0.25">
      <c r="C4136" s="85"/>
    </row>
    <row r="4137" spans="3:3" x14ac:dyDescent="0.25">
      <c r="C4137" s="85"/>
    </row>
    <row r="4138" spans="3:3" x14ac:dyDescent="0.25">
      <c r="C4138" s="85"/>
    </row>
    <row r="4139" spans="3:3" x14ac:dyDescent="0.25">
      <c r="C4139" s="85"/>
    </row>
    <row r="4140" spans="3:3" x14ac:dyDescent="0.25">
      <c r="C4140" s="85"/>
    </row>
    <row r="4141" spans="3:3" x14ac:dyDescent="0.25">
      <c r="C4141" s="85"/>
    </row>
    <row r="4142" spans="3:3" x14ac:dyDescent="0.25">
      <c r="C4142" s="85"/>
    </row>
    <row r="4143" spans="3:3" x14ac:dyDescent="0.25">
      <c r="C4143" s="85"/>
    </row>
    <row r="4144" spans="3:3" x14ac:dyDescent="0.25">
      <c r="C4144" s="85"/>
    </row>
    <row r="4145" spans="3:3" x14ac:dyDescent="0.25">
      <c r="C4145" s="85"/>
    </row>
    <row r="4146" spans="3:3" x14ac:dyDescent="0.25">
      <c r="C4146" s="85"/>
    </row>
    <row r="4147" spans="3:3" x14ac:dyDescent="0.25">
      <c r="C4147" s="85"/>
    </row>
    <row r="4148" spans="3:3" x14ac:dyDescent="0.25">
      <c r="C4148" s="85"/>
    </row>
    <row r="4149" spans="3:3" x14ac:dyDescent="0.25">
      <c r="C4149" s="85"/>
    </row>
    <row r="4150" spans="3:3" x14ac:dyDescent="0.25">
      <c r="C4150" s="85"/>
    </row>
    <row r="4151" spans="3:3" x14ac:dyDescent="0.25">
      <c r="C4151" s="85"/>
    </row>
    <row r="4152" spans="3:3" x14ac:dyDescent="0.25">
      <c r="C4152" s="85"/>
    </row>
    <row r="4153" spans="3:3" x14ac:dyDescent="0.25">
      <c r="C4153" s="85"/>
    </row>
    <row r="4154" spans="3:3" x14ac:dyDescent="0.25">
      <c r="C4154" s="85"/>
    </row>
    <row r="4155" spans="3:3" x14ac:dyDescent="0.25">
      <c r="C4155" s="85"/>
    </row>
    <row r="4156" spans="3:3" x14ac:dyDescent="0.25">
      <c r="C4156" s="85"/>
    </row>
    <row r="4157" spans="3:3" x14ac:dyDescent="0.25">
      <c r="C4157" s="85"/>
    </row>
    <row r="4158" spans="3:3" x14ac:dyDescent="0.25">
      <c r="C4158" s="85"/>
    </row>
    <row r="4159" spans="3:3" x14ac:dyDescent="0.25">
      <c r="C4159" s="85"/>
    </row>
    <row r="4160" spans="3:3" x14ac:dyDescent="0.25">
      <c r="C4160" s="85"/>
    </row>
    <row r="4161" spans="3:3" x14ac:dyDescent="0.25">
      <c r="C4161" s="85"/>
    </row>
    <row r="4162" spans="3:3" x14ac:dyDescent="0.25">
      <c r="C4162" s="85"/>
    </row>
    <row r="4163" spans="3:3" x14ac:dyDescent="0.25">
      <c r="C4163" s="85"/>
    </row>
    <row r="4164" spans="3:3" x14ac:dyDescent="0.25">
      <c r="C4164" s="85"/>
    </row>
    <row r="4165" spans="3:3" x14ac:dyDescent="0.25">
      <c r="C4165" s="85"/>
    </row>
    <row r="4166" spans="3:3" x14ac:dyDescent="0.25">
      <c r="C4166" s="85"/>
    </row>
    <row r="4167" spans="3:3" x14ac:dyDescent="0.25">
      <c r="C4167" s="85"/>
    </row>
    <row r="4168" spans="3:3" x14ac:dyDescent="0.25">
      <c r="C4168" s="85"/>
    </row>
    <row r="4169" spans="3:3" x14ac:dyDescent="0.25">
      <c r="C4169" s="85"/>
    </row>
    <row r="4170" spans="3:3" x14ac:dyDescent="0.25">
      <c r="C4170" s="85"/>
    </row>
    <row r="4171" spans="3:3" x14ac:dyDescent="0.25">
      <c r="C4171" s="85"/>
    </row>
    <row r="4172" spans="3:3" x14ac:dyDescent="0.25">
      <c r="C4172" s="85"/>
    </row>
    <row r="4173" spans="3:3" x14ac:dyDescent="0.25">
      <c r="C4173" s="85"/>
    </row>
    <row r="4174" spans="3:3" x14ac:dyDescent="0.25">
      <c r="C4174" s="85"/>
    </row>
    <row r="4175" spans="3:3" x14ac:dyDescent="0.25">
      <c r="C4175" s="85"/>
    </row>
    <row r="4176" spans="3:3" x14ac:dyDescent="0.25">
      <c r="C4176" s="85"/>
    </row>
    <row r="4177" spans="3:3" x14ac:dyDescent="0.25">
      <c r="C4177" s="85"/>
    </row>
    <row r="4178" spans="3:3" x14ac:dyDescent="0.25">
      <c r="C4178" s="85"/>
    </row>
    <row r="4179" spans="3:3" x14ac:dyDescent="0.25">
      <c r="C4179" s="85"/>
    </row>
    <row r="4180" spans="3:3" x14ac:dyDescent="0.25">
      <c r="C4180" s="85"/>
    </row>
    <row r="4181" spans="3:3" x14ac:dyDescent="0.25">
      <c r="C4181" s="85"/>
    </row>
    <row r="4182" spans="3:3" x14ac:dyDescent="0.25">
      <c r="C4182" s="85"/>
    </row>
    <row r="4183" spans="3:3" x14ac:dyDescent="0.25">
      <c r="C4183" s="85"/>
    </row>
    <row r="4184" spans="3:3" x14ac:dyDescent="0.25">
      <c r="C4184" s="85"/>
    </row>
    <row r="4185" spans="3:3" x14ac:dyDescent="0.25">
      <c r="C4185" s="85"/>
    </row>
    <row r="4186" spans="3:3" x14ac:dyDescent="0.25">
      <c r="C4186" s="85"/>
    </row>
    <row r="4187" spans="3:3" x14ac:dyDescent="0.25">
      <c r="C4187" s="85"/>
    </row>
    <row r="4188" spans="3:3" x14ac:dyDescent="0.25">
      <c r="C4188" s="85"/>
    </row>
    <row r="4189" spans="3:3" x14ac:dyDescent="0.25">
      <c r="C4189" s="85"/>
    </row>
    <row r="4190" spans="3:3" x14ac:dyDescent="0.25">
      <c r="C4190" s="85"/>
    </row>
    <row r="4191" spans="3:3" x14ac:dyDescent="0.25">
      <c r="C4191" s="85"/>
    </row>
    <row r="4192" spans="3:3" x14ac:dyDescent="0.25">
      <c r="C4192" s="85"/>
    </row>
    <row r="4193" spans="3:3" x14ac:dyDescent="0.25">
      <c r="C4193" s="85"/>
    </row>
    <row r="4194" spans="3:3" x14ac:dyDescent="0.25">
      <c r="C4194" s="85"/>
    </row>
    <row r="4195" spans="3:3" x14ac:dyDescent="0.25">
      <c r="C4195" s="85"/>
    </row>
    <row r="4196" spans="3:3" x14ac:dyDescent="0.25">
      <c r="C4196" s="85"/>
    </row>
    <row r="4197" spans="3:3" x14ac:dyDescent="0.25">
      <c r="C4197" s="85"/>
    </row>
    <row r="4198" spans="3:3" x14ac:dyDescent="0.25">
      <c r="C4198" s="85"/>
    </row>
    <row r="4199" spans="3:3" x14ac:dyDescent="0.25">
      <c r="C4199" s="85"/>
    </row>
    <row r="4200" spans="3:3" x14ac:dyDescent="0.25">
      <c r="C4200" s="85"/>
    </row>
    <row r="4201" spans="3:3" x14ac:dyDescent="0.25">
      <c r="C4201" s="85"/>
    </row>
    <row r="4202" spans="3:3" x14ac:dyDescent="0.25">
      <c r="C4202" s="85"/>
    </row>
    <row r="4203" spans="3:3" x14ac:dyDescent="0.25">
      <c r="C4203" s="85"/>
    </row>
    <row r="4204" spans="3:3" x14ac:dyDescent="0.25">
      <c r="C4204" s="85"/>
    </row>
    <row r="4205" spans="3:3" x14ac:dyDescent="0.25">
      <c r="C4205" s="85"/>
    </row>
    <row r="4206" spans="3:3" x14ac:dyDescent="0.25">
      <c r="C4206" s="85"/>
    </row>
    <row r="4207" spans="3:3" x14ac:dyDescent="0.25">
      <c r="C4207" s="85"/>
    </row>
    <row r="4208" spans="3:3" x14ac:dyDescent="0.25">
      <c r="C4208" s="85"/>
    </row>
    <row r="4209" spans="3:3" x14ac:dyDescent="0.25">
      <c r="C4209" s="85"/>
    </row>
    <row r="4210" spans="3:3" x14ac:dyDescent="0.25">
      <c r="C4210" s="85"/>
    </row>
    <row r="4211" spans="3:3" x14ac:dyDescent="0.25">
      <c r="C4211" s="85"/>
    </row>
    <row r="4212" spans="3:3" x14ac:dyDescent="0.25">
      <c r="C4212" s="85"/>
    </row>
    <row r="4213" spans="3:3" x14ac:dyDescent="0.25">
      <c r="C4213" s="85"/>
    </row>
    <row r="4214" spans="3:3" x14ac:dyDescent="0.25">
      <c r="C4214" s="85"/>
    </row>
    <row r="4215" spans="3:3" x14ac:dyDescent="0.25">
      <c r="C4215" s="85"/>
    </row>
    <row r="4216" spans="3:3" x14ac:dyDescent="0.25">
      <c r="C4216" s="85"/>
    </row>
    <row r="4217" spans="3:3" x14ac:dyDescent="0.25">
      <c r="C4217" s="85"/>
    </row>
    <row r="4218" spans="3:3" x14ac:dyDescent="0.25">
      <c r="C4218" s="85"/>
    </row>
    <row r="4219" spans="3:3" x14ac:dyDescent="0.25">
      <c r="C4219" s="85"/>
    </row>
    <row r="4220" spans="3:3" x14ac:dyDescent="0.25">
      <c r="C4220" s="85"/>
    </row>
    <row r="4221" spans="3:3" x14ac:dyDescent="0.25">
      <c r="C4221" s="85"/>
    </row>
    <row r="4222" spans="3:3" x14ac:dyDescent="0.25">
      <c r="C4222" s="85"/>
    </row>
    <row r="4223" spans="3:3" x14ac:dyDescent="0.25">
      <c r="C4223" s="85"/>
    </row>
    <row r="4224" spans="3:3" x14ac:dyDescent="0.25">
      <c r="C4224" s="85"/>
    </row>
    <row r="4225" spans="3:3" x14ac:dyDescent="0.25">
      <c r="C4225" s="85"/>
    </row>
    <row r="4226" spans="3:3" x14ac:dyDescent="0.25">
      <c r="C4226" s="85"/>
    </row>
    <row r="4227" spans="3:3" x14ac:dyDescent="0.25">
      <c r="C4227" s="85"/>
    </row>
    <row r="4228" spans="3:3" x14ac:dyDescent="0.25">
      <c r="C4228" s="85"/>
    </row>
    <row r="4229" spans="3:3" x14ac:dyDescent="0.25">
      <c r="C4229" s="85"/>
    </row>
    <row r="4230" spans="3:3" x14ac:dyDescent="0.25">
      <c r="C4230" s="85"/>
    </row>
    <row r="4231" spans="3:3" x14ac:dyDescent="0.25">
      <c r="C4231" s="85"/>
    </row>
    <row r="4232" spans="3:3" x14ac:dyDescent="0.25">
      <c r="C4232" s="85"/>
    </row>
    <row r="4233" spans="3:3" x14ac:dyDescent="0.25">
      <c r="C4233" s="85"/>
    </row>
    <row r="4234" spans="3:3" x14ac:dyDescent="0.25">
      <c r="C4234" s="85"/>
    </row>
    <row r="4235" spans="3:3" x14ac:dyDescent="0.25">
      <c r="C4235" s="85"/>
    </row>
    <row r="4236" spans="3:3" x14ac:dyDescent="0.25">
      <c r="C4236" s="85"/>
    </row>
    <row r="4237" spans="3:3" x14ac:dyDescent="0.25">
      <c r="C4237" s="85"/>
    </row>
    <row r="4238" spans="3:3" x14ac:dyDescent="0.25">
      <c r="C4238" s="85"/>
    </row>
    <row r="4239" spans="3:3" x14ac:dyDescent="0.25">
      <c r="C4239" s="85"/>
    </row>
    <row r="4240" spans="3:3" x14ac:dyDescent="0.25">
      <c r="C4240" s="85"/>
    </row>
    <row r="4241" spans="3:3" x14ac:dyDescent="0.25">
      <c r="C4241" s="85"/>
    </row>
    <row r="4242" spans="3:3" x14ac:dyDescent="0.25">
      <c r="C4242" s="85"/>
    </row>
    <row r="4243" spans="3:3" x14ac:dyDescent="0.25">
      <c r="C4243" s="85"/>
    </row>
    <row r="4244" spans="3:3" x14ac:dyDescent="0.25">
      <c r="C4244" s="85"/>
    </row>
    <row r="4245" spans="3:3" x14ac:dyDescent="0.25">
      <c r="C4245" s="85"/>
    </row>
    <row r="4246" spans="3:3" x14ac:dyDescent="0.25">
      <c r="C4246" s="85"/>
    </row>
    <row r="4247" spans="3:3" x14ac:dyDescent="0.25">
      <c r="C4247" s="85"/>
    </row>
    <row r="4248" spans="3:3" x14ac:dyDescent="0.25">
      <c r="C4248" s="85"/>
    </row>
    <row r="4249" spans="3:3" x14ac:dyDescent="0.25">
      <c r="C4249" s="85"/>
    </row>
    <row r="4250" spans="3:3" x14ac:dyDescent="0.25">
      <c r="C4250" s="85"/>
    </row>
    <row r="4251" spans="3:3" x14ac:dyDescent="0.25">
      <c r="C4251" s="85"/>
    </row>
    <row r="4252" spans="3:3" x14ac:dyDescent="0.25">
      <c r="C4252" s="85"/>
    </row>
    <row r="4253" spans="3:3" x14ac:dyDescent="0.25">
      <c r="C4253" s="85"/>
    </row>
    <row r="4254" spans="3:3" x14ac:dyDescent="0.25">
      <c r="C4254" s="85"/>
    </row>
    <row r="4255" spans="3:3" x14ac:dyDescent="0.25">
      <c r="C4255" s="85"/>
    </row>
    <row r="4256" spans="3:3" x14ac:dyDescent="0.25">
      <c r="C4256" s="85"/>
    </row>
    <row r="4257" spans="3:3" x14ac:dyDescent="0.25">
      <c r="C4257" s="85"/>
    </row>
    <row r="4258" spans="3:3" x14ac:dyDescent="0.25">
      <c r="C4258" s="85"/>
    </row>
    <row r="4259" spans="3:3" x14ac:dyDescent="0.25">
      <c r="C4259" s="85"/>
    </row>
    <row r="4260" spans="3:3" x14ac:dyDescent="0.25">
      <c r="C4260" s="85"/>
    </row>
    <row r="4261" spans="3:3" x14ac:dyDescent="0.25">
      <c r="C4261" s="85"/>
    </row>
    <row r="4262" spans="3:3" x14ac:dyDescent="0.25">
      <c r="C4262" s="85"/>
    </row>
    <row r="4263" spans="3:3" x14ac:dyDescent="0.25">
      <c r="C4263" s="85"/>
    </row>
    <row r="4264" spans="3:3" x14ac:dyDescent="0.25">
      <c r="C4264" s="85"/>
    </row>
    <row r="4265" spans="3:3" x14ac:dyDescent="0.25">
      <c r="C4265" s="85"/>
    </row>
    <row r="4266" spans="3:3" x14ac:dyDescent="0.25">
      <c r="C4266" s="85"/>
    </row>
    <row r="4267" spans="3:3" x14ac:dyDescent="0.25">
      <c r="C4267" s="85"/>
    </row>
    <row r="4268" spans="3:3" x14ac:dyDescent="0.25">
      <c r="C4268" s="85"/>
    </row>
    <row r="4269" spans="3:3" x14ac:dyDescent="0.25">
      <c r="C4269" s="85"/>
    </row>
    <row r="4270" spans="3:3" x14ac:dyDescent="0.25">
      <c r="C4270" s="85"/>
    </row>
    <row r="4271" spans="3:3" x14ac:dyDescent="0.25">
      <c r="C4271" s="85"/>
    </row>
    <row r="4272" spans="3:3" x14ac:dyDescent="0.25">
      <c r="C4272" s="85"/>
    </row>
    <row r="4273" spans="3:3" x14ac:dyDescent="0.25">
      <c r="C4273" s="85"/>
    </row>
    <row r="4274" spans="3:3" x14ac:dyDescent="0.25">
      <c r="C4274" s="85"/>
    </row>
    <row r="4275" spans="3:3" x14ac:dyDescent="0.25">
      <c r="C4275" s="85"/>
    </row>
    <row r="4276" spans="3:3" x14ac:dyDescent="0.25">
      <c r="C4276" s="85"/>
    </row>
    <row r="4277" spans="3:3" x14ac:dyDescent="0.25">
      <c r="C4277" s="85"/>
    </row>
    <row r="4278" spans="3:3" x14ac:dyDescent="0.25">
      <c r="C4278" s="85"/>
    </row>
    <row r="4279" spans="3:3" x14ac:dyDescent="0.25">
      <c r="C4279" s="85"/>
    </row>
    <row r="4280" spans="3:3" x14ac:dyDescent="0.25">
      <c r="C4280" s="85"/>
    </row>
    <row r="4281" spans="3:3" x14ac:dyDescent="0.25">
      <c r="C4281" s="85"/>
    </row>
    <row r="4282" spans="3:3" x14ac:dyDescent="0.25">
      <c r="C4282" s="85"/>
    </row>
    <row r="4283" spans="3:3" x14ac:dyDescent="0.25">
      <c r="C4283" s="85"/>
    </row>
    <row r="4284" spans="3:3" x14ac:dyDescent="0.25">
      <c r="C4284" s="85"/>
    </row>
    <row r="4285" spans="3:3" x14ac:dyDescent="0.25">
      <c r="C4285" s="85"/>
    </row>
    <row r="4286" spans="3:3" x14ac:dyDescent="0.25">
      <c r="C4286" s="85"/>
    </row>
    <row r="4287" spans="3:3" x14ac:dyDescent="0.25">
      <c r="C4287" s="85"/>
    </row>
    <row r="4288" spans="3:3" x14ac:dyDescent="0.25">
      <c r="C4288" s="85"/>
    </row>
    <row r="4289" spans="3:3" x14ac:dyDescent="0.25">
      <c r="C4289" s="85"/>
    </row>
    <row r="4290" spans="3:3" x14ac:dyDescent="0.25">
      <c r="C4290" s="85"/>
    </row>
    <row r="4291" spans="3:3" x14ac:dyDescent="0.25">
      <c r="C4291" s="85"/>
    </row>
    <row r="4292" spans="3:3" x14ac:dyDescent="0.25">
      <c r="C4292" s="85"/>
    </row>
    <row r="4293" spans="3:3" x14ac:dyDescent="0.25">
      <c r="C4293" s="85"/>
    </row>
    <row r="4294" spans="3:3" x14ac:dyDescent="0.25">
      <c r="C4294" s="85"/>
    </row>
    <row r="4295" spans="3:3" x14ac:dyDescent="0.25">
      <c r="C4295" s="85"/>
    </row>
    <row r="4296" spans="3:3" x14ac:dyDescent="0.25">
      <c r="C4296" s="85"/>
    </row>
    <row r="4297" spans="3:3" x14ac:dyDescent="0.25">
      <c r="C4297" s="85"/>
    </row>
    <row r="4298" spans="3:3" x14ac:dyDescent="0.25">
      <c r="C4298" s="85"/>
    </row>
    <row r="4299" spans="3:3" x14ac:dyDescent="0.25">
      <c r="C4299" s="85"/>
    </row>
    <row r="4300" spans="3:3" x14ac:dyDescent="0.25">
      <c r="C4300" s="85"/>
    </row>
    <row r="4301" spans="3:3" x14ac:dyDescent="0.25">
      <c r="C4301" s="85"/>
    </row>
    <row r="4302" spans="3:3" x14ac:dyDescent="0.25">
      <c r="C4302" s="85"/>
    </row>
    <row r="4303" spans="3:3" x14ac:dyDescent="0.25">
      <c r="C4303" s="85"/>
    </row>
    <row r="4304" spans="3:3" x14ac:dyDescent="0.25">
      <c r="C4304" s="85"/>
    </row>
    <row r="4305" spans="3:3" x14ac:dyDescent="0.25">
      <c r="C4305" s="85"/>
    </row>
    <row r="4306" spans="3:3" x14ac:dyDescent="0.25">
      <c r="C4306" s="85"/>
    </row>
    <row r="4307" spans="3:3" x14ac:dyDescent="0.25">
      <c r="C4307" s="85"/>
    </row>
    <row r="4308" spans="3:3" x14ac:dyDescent="0.25">
      <c r="C4308" s="85"/>
    </row>
    <row r="4309" spans="3:3" x14ac:dyDescent="0.25">
      <c r="C4309" s="85"/>
    </row>
    <row r="4310" spans="3:3" x14ac:dyDescent="0.25">
      <c r="C4310" s="85"/>
    </row>
    <row r="4311" spans="3:3" x14ac:dyDescent="0.25">
      <c r="C4311" s="85"/>
    </row>
    <row r="4312" spans="3:3" x14ac:dyDescent="0.25">
      <c r="C4312" s="85"/>
    </row>
    <row r="4313" spans="3:3" x14ac:dyDescent="0.25">
      <c r="C4313" s="85"/>
    </row>
    <row r="4314" spans="3:3" x14ac:dyDescent="0.25">
      <c r="C4314" s="85"/>
    </row>
    <row r="4315" spans="3:3" x14ac:dyDescent="0.25">
      <c r="C4315" s="85"/>
    </row>
    <row r="4316" spans="3:3" x14ac:dyDescent="0.25">
      <c r="C4316" s="85"/>
    </row>
    <row r="4317" spans="3:3" x14ac:dyDescent="0.25">
      <c r="C4317" s="85"/>
    </row>
    <row r="4318" spans="3:3" x14ac:dyDescent="0.25">
      <c r="C4318" s="85"/>
    </row>
    <row r="4319" spans="3:3" x14ac:dyDescent="0.25">
      <c r="C4319" s="85"/>
    </row>
    <row r="4320" spans="3:3" x14ac:dyDescent="0.25">
      <c r="C4320" s="85"/>
    </row>
    <row r="4321" spans="3:3" x14ac:dyDescent="0.25">
      <c r="C4321" s="85"/>
    </row>
    <row r="4322" spans="3:3" x14ac:dyDescent="0.25">
      <c r="C4322" s="85"/>
    </row>
    <row r="4323" spans="3:3" x14ac:dyDescent="0.25">
      <c r="C4323" s="85"/>
    </row>
    <row r="4324" spans="3:3" x14ac:dyDescent="0.25">
      <c r="C4324" s="85"/>
    </row>
    <row r="4325" spans="3:3" x14ac:dyDescent="0.25">
      <c r="C4325" s="85"/>
    </row>
    <row r="4326" spans="3:3" x14ac:dyDescent="0.25">
      <c r="C4326" s="85"/>
    </row>
    <row r="4327" spans="3:3" x14ac:dyDescent="0.25">
      <c r="C4327" s="85"/>
    </row>
    <row r="4328" spans="3:3" x14ac:dyDescent="0.25">
      <c r="C4328" s="85"/>
    </row>
    <row r="4329" spans="3:3" x14ac:dyDescent="0.25">
      <c r="C4329" s="85"/>
    </row>
    <row r="4330" spans="3:3" x14ac:dyDescent="0.25">
      <c r="C4330" s="85"/>
    </row>
    <row r="4331" spans="3:3" x14ac:dyDescent="0.25">
      <c r="C4331" s="85"/>
    </row>
    <row r="4332" spans="3:3" x14ac:dyDescent="0.25">
      <c r="C4332" s="85"/>
    </row>
    <row r="4333" spans="3:3" x14ac:dyDescent="0.25">
      <c r="C4333" s="85"/>
    </row>
    <row r="4334" spans="3:3" x14ac:dyDescent="0.25">
      <c r="C4334" s="85"/>
    </row>
    <row r="4335" spans="3:3" x14ac:dyDescent="0.25">
      <c r="C4335" s="85"/>
    </row>
    <row r="4336" spans="3:3" x14ac:dyDescent="0.25">
      <c r="C4336" s="85"/>
    </row>
    <row r="4337" spans="3:3" x14ac:dyDescent="0.25">
      <c r="C4337" s="85"/>
    </row>
    <row r="4338" spans="3:3" x14ac:dyDescent="0.25">
      <c r="C4338" s="85"/>
    </row>
    <row r="4339" spans="3:3" x14ac:dyDescent="0.25">
      <c r="C4339" s="85"/>
    </row>
    <row r="4340" spans="3:3" x14ac:dyDescent="0.25">
      <c r="C4340" s="85"/>
    </row>
    <row r="4341" spans="3:3" x14ac:dyDescent="0.25">
      <c r="C4341" s="85"/>
    </row>
    <row r="4342" spans="3:3" x14ac:dyDescent="0.25">
      <c r="C4342" s="85"/>
    </row>
    <row r="4343" spans="3:3" x14ac:dyDescent="0.25">
      <c r="C4343" s="85"/>
    </row>
    <row r="4344" spans="3:3" x14ac:dyDescent="0.25">
      <c r="C4344" s="85"/>
    </row>
    <row r="4345" spans="3:3" x14ac:dyDescent="0.25">
      <c r="C4345" s="85"/>
    </row>
    <row r="4346" spans="3:3" x14ac:dyDescent="0.25">
      <c r="C4346" s="85"/>
    </row>
    <row r="4347" spans="3:3" x14ac:dyDescent="0.25">
      <c r="C4347" s="85"/>
    </row>
    <row r="4348" spans="3:3" x14ac:dyDescent="0.25">
      <c r="C4348" s="85"/>
    </row>
    <row r="4349" spans="3:3" x14ac:dyDescent="0.25">
      <c r="C4349" s="85"/>
    </row>
    <row r="4350" spans="3:3" x14ac:dyDescent="0.25">
      <c r="C4350" s="85"/>
    </row>
    <row r="4351" spans="3:3" x14ac:dyDescent="0.25">
      <c r="C4351" s="85"/>
    </row>
    <row r="4352" spans="3:3" x14ac:dyDescent="0.25">
      <c r="C4352" s="85"/>
    </row>
    <row r="4353" spans="3:3" x14ac:dyDescent="0.25">
      <c r="C4353" s="85"/>
    </row>
    <row r="4354" spans="3:3" x14ac:dyDescent="0.25">
      <c r="C4354" s="85"/>
    </row>
    <row r="4355" spans="3:3" x14ac:dyDescent="0.25">
      <c r="C4355" s="85"/>
    </row>
    <row r="4356" spans="3:3" x14ac:dyDescent="0.25">
      <c r="C4356" s="85"/>
    </row>
    <row r="4357" spans="3:3" x14ac:dyDescent="0.25">
      <c r="C4357" s="85"/>
    </row>
    <row r="4358" spans="3:3" x14ac:dyDescent="0.25">
      <c r="C4358" s="85"/>
    </row>
    <row r="4359" spans="3:3" x14ac:dyDescent="0.25">
      <c r="C4359" s="85"/>
    </row>
    <row r="4360" spans="3:3" x14ac:dyDescent="0.25">
      <c r="C4360" s="85"/>
    </row>
    <row r="4361" spans="3:3" x14ac:dyDescent="0.25">
      <c r="C4361" s="85"/>
    </row>
    <row r="4362" spans="3:3" x14ac:dyDescent="0.25">
      <c r="C4362" s="85"/>
    </row>
    <row r="4363" spans="3:3" x14ac:dyDescent="0.25">
      <c r="C4363" s="85"/>
    </row>
    <row r="4364" spans="3:3" x14ac:dyDescent="0.25">
      <c r="C4364" s="85"/>
    </row>
    <row r="4365" spans="3:3" x14ac:dyDescent="0.25">
      <c r="C4365" s="85"/>
    </row>
    <row r="4366" spans="3:3" x14ac:dyDescent="0.25">
      <c r="C4366" s="85"/>
    </row>
    <row r="4367" spans="3:3" x14ac:dyDescent="0.25">
      <c r="C4367" s="85"/>
    </row>
    <row r="4368" spans="3:3" x14ac:dyDescent="0.25">
      <c r="C4368" s="85"/>
    </row>
    <row r="4369" spans="3:3" x14ac:dyDescent="0.25">
      <c r="C4369" s="85"/>
    </row>
    <row r="4370" spans="3:3" x14ac:dyDescent="0.25">
      <c r="C4370" s="85"/>
    </row>
    <row r="4371" spans="3:3" x14ac:dyDescent="0.25">
      <c r="C4371" s="85"/>
    </row>
    <row r="4372" spans="3:3" x14ac:dyDescent="0.25">
      <c r="C4372" s="85"/>
    </row>
    <row r="4373" spans="3:3" x14ac:dyDescent="0.25">
      <c r="C4373" s="85"/>
    </row>
    <row r="4374" spans="3:3" x14ac:dyDescent="0.25">
      <c r="C4374" s="85"/>
    </row>
    <row r="4375" spans="3:3" x14ac:dyDescent="0.25">
      <c r="C4375" s="85"/>
    </row>
    <row r="4376" spans="3:3" x14ac:dyDescent="0.25">
      <c r="C4376" s="85"/>
    </row>
    <row r="4377" spans="3:3" x14ac:dyDescent="0.25">
      <c r="C4377" s="85"/>
    </row>
    <row r="4378" spans="3:3" x14ac:dyDescent="0.25">
      <c r="C4378" s="85"/>
    </row>
    <row r="4379" spans="3:3" x14ac:dyDescent="0.25">
      <c r="C4379" s="85"/>
    </row>
    <row r="4380" spans="3:3" x14ac:dyDescent="0.25">
      <c r="C4380" s="85"/>
    </row>
    <row r="4381" spans="3:3" x14ac:dyDescent="0.25">
      <c r="C4381" s="85"/>
    </row>
    <row r="4382" spans="3:3" x14ac:dyDescent="0.25">
      <c r="C4382" s="85"/>
    </row>
    <row r="4383" spans="3:3" x14ac:dyDescent="0.25">
      <c r="C4383" s="85"/>
    </row>
    <row r="4384" spans="3:3" x14ac:dyDescent="0.25">
      <c r="C4384" s="85"/>
    </row>
    <row r="4385" spans="3:3" x14ac:dyDescent="0.25">
      <c r="C4385" s="85"/>
    </row>
    <row r="4386" spans="3:3" x14ac:dyDescent="0.25">
      <c r="C4386" s="85"/>
    </row>
    <row r="4387" spans="3:3" x14ac:dyDescent="0.25">
      <c r="C4387" s="85"/>
    </row>
    <row r="4388" spans="3:3" x14ac:dyDescent="0.25">
      <c r="C4388" s="85"/>
    </row>
  </sheetData>
  <sheetProtection algorithmName="SHA-512" hashValue="4/8rLLPq5T0vJnmmm+x++wzsXEpK60gpn/5FPd1+4WbOOMJSn4zMbFuso4P/QJTXHUFUwCxJ2V+kxuWpEpN6+Q==" saltValue="3P2vs38W0Mv73B20lMnTbw==" spinCount="100000" sheet="1" selectLockedCells="1" selectUnlockedCells="1"/>
  <sortState xmlns:xlrd2="http://schemas.microsoft.com/office/spreadsheetml/2017/richdata2" ref="B4:O2206">
    <sortCondition ref="B4:B2206"/>
    <sortCondition ref="D4:D2206"/>
  </sortState>
  <pageMargins left="0.7" right="0.7" top="0.75" bottom="0.75" header="0.3" footer="0.3"/>
  <pageSetup paperSize="9" orientation="portrait" verticalDpi="0" r:id="rId1"/>
  <headerFooter>
    <oddHeader>&amp;C&amp;"Calibri"&amp;10&amp;K000000OFFICIAL&amp;1#</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B5:V81"/>
  <sheetViews>
    <sheetView workbookViewId="0">
      <selection activeCell="R25" sqref="R25"/>
    </sheetView>
  </sheetViews>
  <sheetFormatPr defaultRowHeight="12.5" x14ac:dyDescent="0.25"/>
  <cols>
    <col min="5" max="5" width="17.54296875" bestFit="1" customWidth="1"/>
    <col min="6" max="6" width="12.1796875" customWidth="1"/>
    <col min="7" max="7" width="11.26953125" customWidth="1"/>
    <col min="10" max="11" width="12.453125" bestFit="1" customWidth="1"/>
    <col min="19" max="19" width="11.453125" customWidth="1"/>
    <col min="20" max="20" width="13.7265625" customWidth="1"/>
  </cols>
  <sheetData>
    <row r="5" spans="3:22" ht="13" x14ac:dyDescent="0.3">
      <c r="C5" s="1" t="s">
        <v>28</v>
      </c>
      <c r="D5" s="2"/>
      <c r="E5" s="3"/>
      <c r="L5" s="1" t="s">
        <v>29</v>
      </c>
      <c r="M5" s="3"/>
    </row>
    <row r="6" spans="3:22" x14ac:dyDescent="0.25">
      <c r="C6" s="4" t="s">
        <v>30</v>
      </c>
      <c r="D6" s="5">
        <v>0.89</v>
      </c>
      <c r="E6" s="6">
        <v>1</v>
      </c>
      <c r="L6" s="4" t="s">
        <v>30</v>
      </c>
      <c r="M6" s="6">
        <v>1.2</v>
      </c>
      <c r="N6">
        <v>1</v>
      </c>
    </row>
    <row r="7" spans="3:22" x14ac:dyDescent="0.25">
      <c r="C7" s="4" t="s">
        <v>31</v>
      </c>
      <c r="D7" s="5">
        <v>0.47299999999999998</v>
      </c>
      <c r="E7" s="6">
        <v>0.13300000000000001</v>
      </c>
      <c r="L7" s="4" t="s">
        <v>31</v>
      </c>
      <c r="M7" s="6">
        <v>3</v>
      </c>
    </row>
    <row r="8" spans="3:22" x14ac:dyDescent="0.25">
      <c r="C8" s="4" t="s">
        <v>32</v>
      </c>
      <c r="D8" s="5">
        <v>1.4999999999999999E-2</v>
      </c>
      <c r="E8" s="6"/>
      <c r="L8" s="7" t="s">
        <v>32</v>
      </c>
      <c r="M8" s="8">
        <v>1.52</v>
      </c>
    </row>
    <row r="9" spans="3:22" x14ac:dyDescent="0.25">
      <c r="C9" s="4" t="s">
        <v>32</v>
      </c>
      <c r="D9" s="5">
        <v>8.9999999999999993E-3</v>
      </c>
      <c r="E9" s="6"/>
    </row>
    <row r="10" spans="3:22" x14ac:dyDescent="0.25">
      <c r="C10" s="9" t="s">
        <v>33</v>
      </c>
      <c r="D10" s="5">
        <v>0.28399999999999997</v>
      </c>
      <c r="E10" s="6"/>
    </row>
    <row r="11" spans="3:22" x14ac:dyDescent="0.25">
      <c r="C11" s="7"/>
      <c r="D11" s="10">
        <v>0.442</v>
      </c>
      <c r="E11" s="8"/>
    </row>
    <row r="16" spans="3:22" ht="13" x14ac:dyDescent="0.3">
      <c r="K16" s="1" t="s">
        <v>9</v>
      </c>
      <c r="L16" s="95"/>
      <c r="M16" s="95"/>
      <c r="N16" s="88"/>
      <c r="O16" s="81"/>
      <c r="P16" s="1" t="s">
        <v>333</v>
      </c>
      <c r="Q16" s="95"/>
      <c r="R16" s="2"/>
      <c r="S16" s="280"/>
      <c r="T16" s="191" t="s">
        <v>568</v>
      </c>
      <c r="U16" s="192"/>
      <c r="V16" s="193"/>
    </row>
    <row r="17" spans="3:22" ht="13" x14ac:dyDescent="0.3">
      <c r="K17" s="96" t="s">
        <v>10</v>
      </c>
      <c r="L17" s="97" t="s">
        <v>45</v>
      </c>
      <c r="M17" s="98"/>
      <c r="N17" s="99" t="s">
        <v>11</v>
      </c>
      <c r="O17" s="81"/>
      <c r="P17" s="150" t="s">
        <v>334</v>
      </c>
      <c r="Q17" s="151" t="s">
        <v>335</v>
      </c>
      <c r="R17" s="117"/>
      <c r="S17" s="281"/>
      <c r="T17" s="194"/>
      <c r="U17" s="180"/>
      <c r="V17" s="184"/>
    </row>
    <row r="18" spans="3:22" ht="13" x14ac:dyDescent="0.3">
      <c r="K18" s="89"/>
      <c r="L18" s="100"/>
      <c r="M18" s="156" t="s">
        <v>4</v>
      </c>
      <c r="N18" s="157" t="s">
        <v>3</v>
      </c>
      <c r="O18" s="81"/>
      <c r="P18" s="11"/>
      <c r="Q18" s="279" t="s">
        <v>15</v>
      </c>
      <c r="R18" s="279" t="s">
        <v>16</v>
      </c>
      <c r="S18" s="282" t="s">
        <v>1206</v>
      </c>
      <c r="T18" s="194"/>
      <c r="U18" s="180" t="s">
        <v>15</v>
      </c>
      <c r="V18" s="184" t="s">
        <v>16</v>
      </c>
    </row>
    <row r="19" spans="3:22" x14ac:dyDescent="0.25">
      <c r="K19" s="90">
        <v>1</v>
      </c>
      <c r="L19" s="31" t="s">
        <v>14</v>
      </c>
      <c r="M19" s="158">
        <v>1.0979551999999999</v>
      </c>
      <c r="N19" s="91">
        <v>1.0980000000000001</v>
      </c>
      <c r="O19" s="81"/>
      <c r="P19" s="9" t="s">
        <v>1</v>
      </c>
      <c r="Q19" s="5">
        <v>1</v>
      </c>
      <c r="R19" s="5">
        <v>1</v>
      </c>
      <c r="S19" s="81">
        <v>1</v>
      </c>
      <c r="T19" s="195" t="s">
        <v>567</v>
      </c>
      <c r="U19" s="180">
        <v>1</v>
      </c>
      <c r="V19" s="184">
        <v>1</v>
      </c>
    </row>
    <row r="20" spans="3:22" x14ac:dyDescent="0.25">
      <c r="J20" s="158"/>
      <c r="K20" s="90">
        <v>2</v>
      </c>
      <c r="L20" s="31" t="s">
        <v>17</v>
      </c>
      <c r="M20" s="158">
        <v>1.0579552000000001</v>
      </c>
      <c r="N20" s="92">
        <v>1.0580000000000001</v>
      </c>
      <c r="O20" s="81"/>
      <c r="P20" s="9" t="s">
        <v>413</v>
      </c>
      <c r="Q20" s="5">
        <v>1.046</v>
      </c>
      <c r="R20" s="5">
        <v>1.05</v>
      </c>
      <c r="S20" s="81">
        <v>1.046</v>
      </c>
      <c r="T20" s="195" t="s">
        <v>564</v>
      </c>
      <c r="U20" s="180">
        <v>1.054</v>
      </c>
      <c r="V20" s="184">
        <v>1.0620000000000001</v>
      </c>
    </row>
    <row r="21" spans="3:22" x14ac:dyDescent="0.25">
      <c r="C21" s="11" t="s">
        <v>34</v>
      </c>
      <c r="D21" s="12"/>
      <c r="E21" s="12"/>
      <c r="F21" s="12"/>
      <c r="G21" s="13"/>
      <c r="J21" s="158"/>
      <c r="K21" s="90">
        <v>3</v>
      </c>
      <c r="L21" s="31" t="s">
        <v>12</v>
      </c>
      <c r="M21" s="158">
        <v>1.0179552000000001</v>
      </c>
      <c r="N21" s="92">
        <v>1.018</v>
      </c>
      <c r="O21" s="81"/>
      <c r="P21" s="9" t="s">
        <v>414</v>
      </c>
      <c r="Q21" s="5">
        <v>1.014</v>
      </c>
      <c r="R21" s="5">
        <v>1.069</v>
      </c>
      <c r="S21">
        <v>1.0609999999999999</v>
      </c>
      <c r="T21" s="195" t="s">
        <v>563</v>
      </c>
      <c r="U21" s="180">
        <v>1.02</v>
      </c>
      <c r="V21" s="184">
        <v>1.087</v>
      </c>
    </row>
    <row r="22" spans="3:22" x14ac:dyDescent="0.25">
      <c r="C22" s="14"/>
      <c r="D22" s="15" t="s">
        <v>35</v>
      </c>
      <c r="E22" s="5">
        <v>1000</v>
      </c>
      <c r="F22" s="5"/>
      <c r="G22" s="6"/>
      <c r="J22" s="158"/>
      <c r="K22" s="90">
        <v>4</v>
      </c>
      <c r="L22" s="31" t="s">
        <v>13</v>
      </c>
      <c r="M22" s="159">
        <v>0.97795520000000002</v>
      </c>
      <c r="N22" s="92">
        <v>0.97799999999999998</v>
      </c>
      <c r="O22" s="81"/>
      <c r="P22" s="9" t="s">
        <v>415</v>
      </c>
      <c r="Q22" s="81">
        <v>1.004</v>
      </c>
      <c r="R22" s="81">
        <v>1.0780000000000001</v>
      </c>
      <c r="S22" s="81">
        <v>1.0649999999999999</v>
      </c>
      <c r="T22" s="195" t="s">
        <v>562</v>
      </c>
      <c r="U22" s="196">
        <v>1.0109999999999999</v>
      </c>
      <c r="V22" s="184">
        <v>1.0980000000000001</v>
      </c>
    </row>
    <row r="23" spans="3:22" x14ac:dyDescent="0.25">
      <c r="C23" s="14"/>
      <c r="D23" s="15" t="s">
        <v>36</v>
      </c>
      <c r="E23" s="5">
        <v>10</v>
      </c>
      <c r="F23" s="5"/>
      <c r="G23" s="6"/>
      <c r="J23" s="159"/>
      <c r="K23" s="90">
        <v>5</v>
      </c>
      <c r="L23" s="31" t="s">
        <v>18</v>
      </c>
      <c r="M23" s="159">
        <v>0.93795519999999999</v>
      </c>
      <c r="N23" s="92">
        <v>0.93799999999999994</v>
      </c>
      <c r="O23" s="81"/>
      <c r="P23" s="9" t="s">
        <v>416</v>
      </c>
      <c r="Q23" s="81">
        <v>1.0509999999999999</v>
      </c>
      <c r="R23" s="81">
        <v>1.1060000000000001</v>
      </c>
      <c r="S23" s="81">
        <v>1.119</v>
      </c>
      <c r="T23" s="195" t="s">
        <v>1</v>
      </c>
      <c r="U23" s="196">
        <v>1.022</v>
      </c>
      <c r="V23" s="184">
        <v>1.117</v>
      </c>
    </row>
    <row r="24" spans="3:22" x14ac:dyDescent="0.25">
      <c r="C24" s="16"/>
      <c r="D24" s="17" t="s">
        <v>37</v>
      </c>
      <c r="E24" s="18">
        <v>50</v>
      </c>
      <c r="F24" s="18"/>
      <c r="G24" s="8"/>
      <c r="J24" s="159"/>
      <c r="K24" s="90">
        <v>6</v>
      </c>
      <c r="L24" s="31" t="s">
        <v>19</v>
      </c>
      <c r="M24" s="159">
        <v>0.89795519999999995</v>
      </c>
      <c r="N24" s="92">
        <v>0.89800000000000002</v>
      </c>
      <c r="O24" s="81"/>
      <c r="P24" s="149" t="s">
        <v>417</v>
      </c>
      <c r="Q24" s="18">
        <v>1.107</v>
      </c>
      <c r="R24" s="18">
        <v>1.206</v>
      </c>
      <c r="S24" s="8">
        <v>1.2390000000000001</v>
      </c>
      <c r="T24" s="197" t="s">
        <v>561</v>
      </c>
      <c r="U24" s="198">
        <v>1.0389999999999999</v>
      </c>
      <c r="V24" s="199">
        <v>1.157</v>
      </c>
    </row>
    <row r="25" spans="3:22" x14ac:dyDescent="0.25">
      <c r="J25" s="159"/>
      <c r="K25" s="90">
        <v>7</v>
      </c>
      <c r="L25" s="5" t="s">
        <v>20</v>
      </c>
      <c r="M25" s="158">
        <v>0.85795520000000003</v>
      </c>
      <c r="N25" s="92">
        <v>0.85799999999999998</v>
      </c>
      <c r="O25" s="81"/>
      <c r="P25" s="81"/>
      <c r="Q25" s="5"/>
    </row>
    <row r="26" spans="3:22" x14ac:dyDescent="0.25">
      <c r="J26" s="158"/>
      <c r="K26" s="93">
        <v>0</v>
      </c>
      <c r="L26" s="18" t="s">
        <v>21</v>
      </c>
      <c r="M26" s="160">
        <v>1</v>
      </c>
      <c r="N26" s="94">
        <v>1</v>
      </c>
      <c r="O26" s="81"/>
      <c r="P26" s="81"/>
      <c r="Q26" s="5"/>
    </row>
    <row r="27" spans="3:22" x14ac:dyDescent="0.25">
      <c r="J27" s="158"/>
    </row>
    <row r="28" spans="3:22" ht="13" x14ac:dyDescent="0.3">
      <c r="C28" s="60" t="s">
        <v>49</v>
      </c>
      <c r="D28" s="61"/>
      <c r="E28" s="61"/>
      <c r="F28" s="61"/>
      <c r="G28" s="62"/>
      <c r="M28" s="159"/>
      <c r="N28" s="276"/>
    </row>
    <row r="29" spans="3:22" ht="13" x14ac:dyDescent="0.25">
      <c r="C29" s="4"/>
      <c r="D29" s="5" t="s">
        <v>412</v>
      </c>
      <c r="E29" s="5"/>
      <c r="F29" s="5"/>
      <c r="G29" s="6"/>
      <c r="K29" s="274"/>
    </row>
    <row r="30" spans="3:22" ht="13" thickBot="1" x14ac:dyDescent="0.3">
      <c r="C30" s="4" t="s">
        <v>42</v>
      </c>
      <c r="D30">
        <v>9.8176226967605107</v>
      </c>
      <c r="E30" s="5"/>
      <c r="F30" s="172">
        <v>7.5279873323221942</v>
      </c>
      <c r="G30" s="184" t="s">
        <v>569</v>
      </c>
    </row>
    <row r="31" spans="3:22" ht="13" x14ac:dyDescent="0.3">
      <c r="C31" s="4" t="s">
        <v>29</v>
      </c>
      <c r="D31">
        <v>0.14777755470356627</v>
      </c>
      <c r="E31" s="5"/>
      <c r="F31" s="172">
        <v>9.5364473885091269E-2</v>
      </c>
      <c r="G31" s="6"/>
      <c r="M31" s="296" t="s">
        <v>22</v>
      </c>
      <c r="N31" s="298" t="s">
        <v>23</v>
      </c>
      <c r="O31" s="300" t="s">
        <v>24</v>
      </c>
      <c r="P31" s="298" t="s">
        <v>25</v>
      </c>
      <c r="Q31" s="300"/>
      <c r="S31" s="60" t="s">
        <v>559</v>
      </c>
      <c r="T31" s="62"/>
    </row>
    <row r="32" spans="3:22" ht="13.5" thickBot="1" x14ac:dyDescent="0.35">
      <c r="C32" s="4" t="s">
        <v>44</v>
      </c>
      <c r="D32">
        <v>523.80070692377399</v>
      </c>
      <c r="E32" s="5"/>
      <c r="F32" s="172">
        <v>376.29434250585814</v>
      </c>
      <c r="G32" s="6"/>
      <c r="J32" s="273"/>
      <c r="M32" s="297"/>
      <c r="N32" s="299"/>
      <c r="O32" s="301"/>
      <c r="P32" s="83" t="s">
        <v>26</v>
      </c>
      <c r="Q32" s="101" t="s">
        <v>27</v>
      </c>
      <c r="S32" s="175" t="s">
        <v>504</v>
      </c>
      <c r="T32" s="176" t="s">
        <v>500</v>
      </c>
    </row>
    <row r="33" spans="3:20" x14ac:dyDescent="0.25">
      <c r="C33" s="4" t="s">
        <v>43</v>
      </c>
      <c r="D33">
        <v>0.26545074411077302</v>
      </c>
      <c r="E33" s="5"/>
      <c r="F33" s="172">
        <v>0.30801691951461263</v>
      </c>
      <c r="G33" s="6"/>
      <c r="M33" s="86" t="s">
        <v>393</v>
      </c>
      <c r="N33" s="102">
        <v>22</v>
      </c>
      <c r="O33" s="102">
        <v>25</v>
      </c>
      <c r="P33" s="103">
        <v>35</v>
      </c>
      <c r="Q33" s="104">
        <v>41</v>
      </c>
      <c r="S33" s="177" t="s">
        <v>557</v>
      </c>
      <c r="T33" s="178" t="s">
        <v>558</v>
      </c>
    </row>
    <row r="34" spans="3:20" x14ac:dyDescent="0.25">
      <c r="C34" s="4" t="s">
        <v>50</v>
      </c>
      <c r="D34" s="5">
        <v>0.239583310239116</v>
      </c>
      <c r="E34" s="5" t="s">
        <v>51</v>
      </c>
      <c r="F34" s="180">
        <v>0.3093304189035963</v>
      </c>
      <c r="G34" s="6"/>
      <c r="M34" s="86" t="s">
        <v>369</v>
      </c>
      <c r="N34" s="102">
        <v>22</v>
      </c>
      <c r="O34" s="102">
        <v>25</v>
      </c>
      <c r="P34" s="103">
        <v>32</v>
      </c>
      <c r="Q34" s="104">
        <v>41</v>
      </c>
      <c r="S34" s="4" t="s">
        <v>528</v>
      </c>
      <c r="T34" s="6" t="s">
        <v>534</v>
      </c>
    </row>
    <row r="35" spans="3:20" x14ac:dyDescent="0.25">
      <c r="C35" s="181"/>
      <c r="D35" s="61"/>
      <c r="E35" s="61"/>
      <c r="F35" s="61"/>
      <c r="G35" s="61"/>
      <c r="H35" s="61"/>
      <c r="I35" s="62"/>
      <c r="M35" s="86" t="s">
        <v>353</v>
      </c>
      <c r="N35" s="102">
        <v>22</v>
      </c>
      <c r="O35" s="102">
        <v>25</v>
      </c>
      <c r="P35" s="103">
        <v>35</v>
      </c>
      <c r="Q35" s="104">
        <v>41</v>
      </c>
      <c r="S35" s="4" t="s">
        <v>505</v>
      </c>
      <c r="T35" s="6" t="s">
        <v>535</v>
      </c>
    </row>
    <row r="36" spans="3:20" x14ac:dyDescent="0.25">
      <c r="C36" s="4"/>
      <c r="D36" s="5"/>
      <c r="E36" s="5"/>
      <c r="F36" s="5"/>
      <c r="G36" s="5"/>
      <c r="H36" s="5"/>
      <c r="I36" s="6"/>
      <c r="M36" s="86" t="s">
        <v>371</v>
      </c>
      <c r="N36" s="102">
        <v>21</v>
      </c>
      <c r="O36" s="102">
        <v>24</v>
      </c>
      <c r="P36" s="103">
        <v>40</v>
      </c>
      <c r="Q36" s="104">
        <v>50</v>
      </c>
      <c r="S36" s="4" t="s">
        <v>511</v>
      </c>
      <c r="T36" s="6" t="s">
        <v>529</v>
      </c>
    </row>
    <row r="37" spans="3:20" ht="13" x14ac:dyDescent="0.3">
      <c r="C37" s="11"/>
      <c r="D37" s="182" t="s">
        <v>171</v>
      </c>
      <c r="E37" s="12"/>
      <c r="F37" s="12"/>
      <c r="G37" s="182" t="s">
        <v>174</v>
      </c>
      <c r="H37" s="12"/>
      <c r="I37" s="13"/>
      <c r="J37" s="12"/>
      <c r="K37" s="13"/>
      <c r="M37" s="86" t="s">
        <v>345</v>
      </c>
      <c r="N37" s="102">
        <v>26</v>
      </c>
      <c r="O37" s="102">
        <v>29</v>
      </c>
      <c r="P37" s="103">
        <v>35</v>
      </c>
      <c r="Q37" s="104">
        <v>41</v>
      </c>
      <c r="S37" s="4" t="s">
        <v>513</v>
      </c>
      <c r="T37" s="6" t="s">
        <v>532</v>
      </c>
    </row>
    <row r="38" spans="3:20" ht="13" x14ac:dyDescent="0.3">
      <c r="C38" s="14"/>
      <c r="D38" s="183" t="s">
        <v>164</v>
      </c>
      <c r="E38" s="183" t="s">
        <v>411</v>
      </c>
      <c r="F38" s="115" t="s">
        <v>336</v>
      </c>
      <c r="G38" s="5"/>
      <c r="H38" s="34" t="s">
        <v>175</v>
      </c>
      <c r="I38" s="179">
        <v>2000</v>
      </c>
      <c r="J38" s="35" t="s">
        <v>176</v>
      </c>
      <c r="K38" s="6"/>
      <c r="M38" s="86" t="s">
        <v>359</v>
      </c>
      <c r="N38" s="102">
        <v>20</v>
      </c>
      <c r="O38" s="102">
        <v>23</v>
      </c>
      <c r="P38" s="103">
        <v>35</v>
      </c>
      <c r="Q38" s="104">
        <v>41</v>
      </c>
      <c r="S38" s="4" t="s">
        <v>514</v>
      </c>
      <c r="T38" s="6" t="s">
        <v>533</v>
      </c>
    </row>
    <row r="39" spans="3:20" ht="13" x14ac:dyDescent="0.3">
      <c r="C39" s="4"/>
      <c r="D39" s="5">
        <v>200</v>
      </c>
      <c r="E39" s="5">
        <v>83</v>
      </c>
      <c r="F39" s="5">
        <v>83.085887256964426</v>
      </c>
      <c r="G39" s="5"/>
      <c r="H39" s="34" t="s">
        <v>177</v>
      </c>
      <c r="I39" s="179">
        <v>250000</v>
      </c>
      <c r="J39" s="35" t="s">
        <v>176</v>
      </c>
      <c r="K39" s="6"/>
      <c r="M39" s="86" t="s">
        <v>347</v>
      </c>
      <c r="N39" s="102">
        <v>21</v>
      </c>
      <c r="O39" s="102">
        <v>24</v>
      </c>
      <c r="P39" s="103">
        <v>32</v>
      </c>
      <c r="Q39" s="104">
        <v>41</v>
      </c>
      <c r="S39" s="4" t="s">
        <v>540</v>
      </c>
      <c r="T39" s="6" t="s">
        <v>555</v>
      </c>
    </row>
    <row r="40" spans="3:20" ht="13" x14ac:dyDescent="0.3">
      <c r="C40" s="4"/>
      <c r="D40" s="5">
        <v>400</v>
      </c>
      <c r="E40" s="5">
        <v>334</v>
      </c>
      <c r="F40" s="5">
        <v>332.34354902785765</v>
      </c>
      <c r="G40" s="5"/>
      <c r="H40" s="34" t="s">
        <v>178</v>
      </c>
      <c r="I40" s="179">
        <v>0.5</v>
      </c>
      <c r="J40" s="35" t="s">
        <v>179</v>
      </c>
      <c r="K40" s="6"/>
      <c r="M40" s="86" t="s">
        <v>368</v>
      </c>
      <c r="N40" s="102">
        <v>33</v>
      </c>
      <c r="O40" s="102">
        <v>38</v>
      </c>
      <c r="P40" s="103">
        <v>46</v>
      </c>
      <c r="Q40" s="104">
        <v>47</v>
      </c>
      <c r="S40" s="4" t="s">
        <v>518</v>
      </c>
      <c r="T40" s="6" t="s">
        <v>554</v>
      </c>
    </row>
    <row r="41" spans="3:20" ht="13" x14ac:dyDescent="0.3">
      <c r="C41" s="4"/>
      <c r="D41" s="5">
        <v>600</v>
      </c>
      <c r="E41" s="5">
        <v>778</v>
      </c>
      <c r="F41" s="5">
        <v>775.46828106500107</v>
      </c>
      <c r="G41" s="5"/>
      <c r="H41" s="34" t="s">
        <v>180</v>
      </c>
      <c r="I41" s="179">
        <v>10</v>
      </c>
      <c r="J41" s="5" t="s">
        <v>181</v>
      </c>
      <c r="K41" s="6"/>
      <c r="M41" s="86" t="s">
        <v>355</v>
      </c>
      <c r="N41" s="102">
        <v>22</v>
      </c>
      <c r="O41" s="102">
        <v>25</v>
      </c>
      <c r="P41" s="103">
        <v>46</v>
      </c>
      <c r="Q41" s="104">
        <v>47</v>
      </c>
      <c r="S41" s="4" t="s">
        <v>538</v>
      </c>
      <c r="T41" s="6" t="s">
        <v>550</v>
      </c>
    </row>
    <row r="42" spans="3:20" ht="13" x14ac:dyDescent="0.3">
      <c r="C42" s="4"/>
      <c r="D42" s="5">
        <v>800</v>
      </c>
      <c r="E42" s="5">
        <v>1879</v>
      </c>
      <c r="F42" s="5">
        <v>1871.6063411050484</v>
      </c>
      <c r="G42" s="5"/>
      <c r="H42" s="34" t="s">
        <v>182</v>
      </c>
      <c r="I42" s="179">
        <f>0.00001/50</f>
        <v>2.0000000000000002E-7</v>
      </c>
      <c r="J42" s="5"/>
      <c r="K42" s="6"/>
      <c r="M42" s="86" t="s">
        <v>367</v>
      </c>
      <c r="N42" s="102">
        <v>27</v>
      </c>
      <c r="O42" s="102">
        <v>31</v>
      </c>
      <c r="P42" s="103">
        <v>46</v>
      </c>
      <c r="Q42" s="104">
        <v>47</v>
      </c>
      <c r="S42" s="4" t="s">
        <v>543</v>
      </c>
      <c r="T42" s="6" t="s">
        <v>551</v>
      </c>
    </row>
    <row r="43" spans="3:20" ht="13" x14ac:dyDescent="0.3">
      <c r="C43" s="4"/>
      <c r="D43" s="5">
        <v>1000</v>
      </c>
      <c r="E43" s="5">
        <v>1193</v>
      </c>
      <c r="F43" s="5">
        <v>1187.1863599445423</v>
      </c>
      <c r="G43" s="5"/>
      <c r="H43" s="34" t="s">
        <v>183</v>
      </c>
      <c r="I43" s="179">
        <f>I42*160/110</f>
        <v>2.9090909090909096E-7</v>
      </c>
      <c r="J43" s="18"/>
      <c r="K43" s="8"/>
      <c r="M43" s="86" t="s">
        <v>348</v>
      </c>
      <c r="N43" s="102">
        <v>16</v>
      </c>
      <c r="O43" s="102">
        <v>18</v>
      </c>
      <c r="P43" s="103">
        <v>35</v>
      </c>
      <c r="Q43" s="104">
        <v>41</v>
      </c>
      <c r="S43" s="4" t="s">
        <v>520</v>
      </c>
      <c r="T43" s="6" t="s">
        <v>545</v>
      </c>
    </row>
    <row r="44" spans="3:20" x14ac:dyDescent="0.25">
      <c r="C44" s="4"/>
      <c r="D44" s="5">
        <v>1200</v>
      </c>
      <c r="E44" s="5">
        <v>1193</v>
      </c>
      <c r="F44" s="5">
        <v>1187.1863599445423</v>
      </c>
      <c r="G44" s="5"/>
      <c r="H44" s="5"/>
      <c r="I44" s="6"/>
      <c r="M44" s="86" t="s">
        <v>373</v>
      </c>
      <c r="N44" s="102">
        <v>26</v>
      </c>
      <c r="O44" s="102">
        <v>30</v>
      </c>
      <c r="P44" s="103">
        <v>40</v>
      </c>
      <c r="Q44" s="104">
        <v>50</v>
      </c>
      <c r="S44" s="4" t="s">
        <v>506</v>
      </c>
      <c r="T44" s="6" t="s">
        <v>527</v>
      </c>
    </row>
    <row r="45" spans="3:20" x14ac:dyDescent="0.25">
      <c r="C45" s="4"/>
      <c r="D45" s="5">
        <v>1400</v>
      </c>
      <c r="E45" s="5">
        <v>1193</v>
      </c>
      <c r="F45" s="5">
        <v>1187.1863599445423</v>
      </c>
      <c r="G45" s="5"/>
      <c r="H45" s="5"/>
      <c r="I45" s="6"/>
      <c r="M45" s="86" t="s">
        <v>370</v>
      </c>
      <c r="N45" s="102">
        <v>69</v>
      </c>
      <c r="O45" s="102">
        <v>78</v>
      </c>
      <c r="P45" s="103">
        <v>67</v>
      </c>
      <c r="Q45" s="104">
        <v>67</v>
      </c>
      <c r="S45" s="4" t="s">
        <v>507</v>
      </c>
      <c r="T45" s="6" t="s">
        <v>549</v>
      </c>
    </row>
    <row r="46" spans="3:20" x14ac:dyDescent="0.25">
      <c r="C46" s="4"/>
      <c r="D46" s="5">
        <v>1800</v>
      </c>
      <c r="E46" s="5">
        <v>1885</v>
      </c>
      <c r="F46" s="5">
        <v>1877.5441344946576</v>
      </c>
      <c r="G46" s="5"/>
      <c r="H46" s="5"/>
      <c r="I46" s="6"/>
      <c r="M46" s="86" t="s">
        <v>352</v>
      </c>
      <c r="N46" s="102">
        <v>69</v>
      </c>
      <c r="O46" s="102">
        <v>78</v>
      </c>
      <c r="P46" s="103">
        <v>67</v>
      </c>
      <c r="Q46" s="104">
        <v>67</v>
      </c>
      <c r="S46" s="4" t="s">
        <v>509</v>
      </c>
      <c r="T46" s="6" t="s">
        <v>531</v>
      </c>
    </row>
    <row r="47" spans="3:20" x14ac:dyDescent="0.25">
      <c r="C47" s="4"/>
      <c r="D47" s="5">
        <v>2200</v>
      </c>
      <c r="E47" s="5">
        <v>1718</v>
      </c>
      <c r="F47" s="5">
        <v>1711.9346060298467</v>
      </c>
      <c r="G47" s="5"/>
      <c r="H47" s="5"/>
      <c r="I47" s="6"/>
      <c r="M47" s="86" t="s">
        <v>351</v>
      </c>
      <c r="N47" s="102">
        <v>29</v>
      </c>
      <c r="O47" s="102">
        <v>33</v>
      </c>
      <c r="P47" s="103">
        <v>46</v>
      </c>
      <c r="Q47" s="104">
        <v>47</v>
      </c>
      <c r="S47" s="4" t="s">
        <v>510</v>
      </c>
      <c r="T47" s="6" t="s">
        <v>537</v>
      </c>
    </row>
    <row r="48" spans="3:20" x14ac:dyDescent="0.25">
      <c r="C48" s="4"/>
      <c r="D48" s="5">
        <v>2600</v>
      </c>
      <c r="E48" s="5">
        <v>1718</v>
      </c>
      <c r="F48" s="5">
        <v>1711.9346060298503</v>
      </c>
      <c r="G48" s="5"/>
      <c r="H48" s="5"/>
      <c r="I48" s="6"/>
      <c r="M48" s="86" t="s">
        <v>394</v>
      </c>
      <c r="N48" s="102">
        <v>16</v>
      </c>
      <c r="O48" s="102">
        <v>18</v>
      </c>
      <c r="P48" s="103">
        <v>35</v>
      </c>
      <c r="Q48" s="104">
        <v>41</v>
      </c>
      <c r="S48" s="4" t="s">
        <v>526</v>
      </c>
      <c r="T48" s="6" t="s">
        <v>516</v>
      </c>
    </row>
    <row r="49" spans="3:20" x14ac:dyDescent="0.25">
      <c r="C49" s="4"/>
      <c r="D49" s="5">
        <v>3000</v>
      </c>
      <c r="E49" s="5">
        <v>1718</v>
      </c>
      <c r="F49" s="5">
        <v>1711.9346060298467</v>
      </c>
      <c r="G49" s="5"/>
      <c r="H49" s="5"/>
      <c r="I49" s="6"/>
      <c r="M49" s="86" t="s">
        <v>356</v>
      </c>
      <c r="N49" s="102">
        <v>24</v>
      </c>
      <c r="O49" s="102">
        <v>27</v>
      </c>
      <c r="P49" s="103">
        <v>40</v>
      </c>
      <c r="Q49" s="104">
        <v>50</v>
      </c>
      <c r="S49" s="4" t="s">
        <v>523</v>
      </c>
      <c r="T49" s="6" t="s">
        <v>524</v>
      </c>
    </row>
    <row r="50" spans="3:20" x14ac:dyDescent="0.25">
      <c r="C50" s="4"/>
      <c r="D50" s="5">
        <v>4000</v>
      </c>
      <c r="E50" s="5">
        <v>4294</v>
      </c>
      <c r="F50" s="5">
        <v>4279.8365150746195</v>
      </c>
      <c r="G50" s="5"/>
      <c r="H50" s="5"/>
      <c r="I50" s="6"/>
      <c r="M50" s="86" t="s">
        <v>372</v>
      </c>
      <c r="N50" s="102">
        <v>28</v>
      </c>
      <c r="O50" s="102">
        <v>31</v>
      </c>
      <c r="P50" s="103">
        <v>40</v>
      </c>
      <c r="Q50" s="104">
        <v>50</v>
      </c>
      <c r="S50" s="4" t="s">
        <v>525</v>
      </c>
      <c r="T50" s="6" t="s">
        <v>553</v>
      </c>
    </row>
    <row r="51" spans="3:20" x14ac:dyDescent="0.25">
      <c r="C51" s="4"/>
      <c r="D51" s="5">
        <v>6000</v>
      </c>
      <c r="E51" s="5">
        <v>0</v>
      </c>
      <c r="F51" s="5">
        <v>0</v>
      </c>
      <c r="G51" s="5"/>
      <c r="H51" s="5"/>
      <c r="I51" s="6"/>
      <c r="M51" s="86" t="s">
        <v>343</v>
      </c>
      <c r="N51" s="102">
        <v>22</v>
      </c>
      <c r="O51" s="102">
        <v>25</v>
      </c>
      <c r="P51" s="103">
        <v>35</v>
      </c>
      <c r="Q51" s="104">
        <v>41</v>
      </c>
      <c r="S51" s="4" t="s">
        <v>552</v>
      </c>
      <c r="T51" s="6" t="s">
        <v>517</v>
      </c>
    </row>
    <row r="52" spans="3:20" x14ac:dyDescent="0.25">
      <c r="C52" s="7"/>
      <c r="D52" s="18">
        <v>8000</v>
      </c>
      <c r="E52" s="18">
        <v>0</v>
      </c>
      <c r="F52" s="18">
        <v>0</v>
      </c>
      <c r="G52" s="18"/>
      <c r="H52" s="18"/>
      <c r="I52" s="8"/>
      <c r="M52" s="86" t="s">
        <v>374</v>
      </c>
      <c r="N52" s="102">
        <v>30</v>
      </c>
      <c r="O52" s="102">
        <v>34</v>
      </c>
      <c r="P52" s="103">
        <v>35</v>
      </c>
      <c r="Q52" s="104">
        <v>41</v>
      </c>
      <c r="S52" s="4" t="s">
        <v>522</v>
      </c>
      <c r="T52" s="6"/>
    </row>
    <row r="53" spans="3:20" ht="13" thickBot="1" x14ac:dyDescent="0.3">
      <c r="C53" s="4"/>
      <c r="D53" s="5">
        <v>10000</v>
      </c>
      <c r="E53" s="5">
        <v>0</v>
      </c>
      <c r="F53" s="6">
        <v>0</v>
      </c>
      <c r="M53" s="105" t="s">
        <v>350</v>
      </c>
      <c r="N53" s="106">
        <v>14</v>
      </c>
      <c r="O53" s="106">
        <v>16</v>
      </c>
      <c r="P53" s="107">
        <v>35</v>
      </c>
      <c r="Q53" s="108">
        <v>41</v>
      </c>
      <c r="S53" s="4" t="s">
        <v>521</v>
      </c>
      <c r="T53" s="6"/>
    </row>
    <row r="54" spans="3:20" x14ac:dyDescent="0.25">
      <c r="C54" s="4"/>
      <c r="D54" s="31" t="s">
        <v>172</v>
      </c>
      <c r="E54" s="5">
        <v>11110</v>
      </c>
      <c r="F54" s="6">
        <v>11088.422906852678</v>
      </c>
      <c r="S54" s="4" t="s">
        <v>515</v>
      </c>
      <c r="T54" s="6"/>
    </row>
    <row r="55" spans="3:20" x14ac:dyDescent="0.25">
      <c r="C55" s="4"/>
      <c r="D55" s="5"/>
      <c r="E55" s="5"/>
      <c r="F55" s="6"/>
      <c r="S55" s="4" t="s">
        <v>556</v>
      </c>
      <c r="T55" s="6"/>
    </row>
    <row r="56" spans="3:20" ht="13" x14ac:dyDescent="0.3">
      <c r="C56" s="7"/>
      <c r="D56" s="32" t="s">
        <v>173</v>
      </c>
      <c r="E56" s="155">
        <f>SUM(E39:E54)</f>
        <v>29096</v>
      </c>
      <c r="F56" s="154">
        <f>SUM(F39:F54)</f>
        <v>29005.670512799996</v>
      </c>
      <c r="S56" s="4" t="s">
        <v>544</v>
      </c>
      <c r="T56" s="6"/>
    </row>
    <row r="57" spans="3:20" x14ac:dyDescent="0.25">
      <c r="S57" s="4" t="s">
        <v>546</v>
      </c>
      <c r="T57" s="6"/>
    </row>
    <row r="58" spans="3:20" x14ac:dyDescent="0.25">
      <c r="C58" s="11" t="s">
        <v>185</v>
      </c>
      <c r="D58" s="12"/>
      <c r="E58" s="12"/>
      <c r="F58" s="64">
        <v>11.4181760418909</v>
      </c>
      <c r="G58" s="186" t="s">
        <v>570</v>
      </c>
      <c r="H58" s="185">
        <v>18.910861767309001</v>
      </c>
      <c r="S58" s="4" t="s">
        <v>542</v>
      </c>
      <c r="T58" s="6"/>
    </row>
    <row r="59" spans="3:20" x14ac:dyDescent="0.25">
      <c r="C59" s="112" t="s">
        <v>219</v>
      </c>
      <c r="D59" s="113"/>
      <c r="E59" s="114"/>
      <c r="F59" s="119"/>
      <c r="S59" s="4" t="s">
        <v>536</v>
      </c>
      <c r="T59" s="6"/>
    </row>
    <row r="60" spans="3:20" x14ac:dyDescent="0.25">
      <c r="C60" s="14" t="s">
        <v>214</v>
      </c>
      <c r="D60" s="115"/>
      <c r="E60" s="116"/>
      <c r="F60" s="120">
        <v>34</v>
      </c>
      <c r="S60" s="4" t="s">
        <v>508</v>
      </c>
      <c r="T60" s="6"/>
    </row>
    <row r="61" spans="3:20" x14ac:dyDescent="0.25">
      <c r="C61" s="14" t="s">
        <v>215</v>
      </c>
      <c r="D61" s="115"/>
      <c r="E61" s="116"/>
      <c r="F61" s="121">
        <v>1.1040000000000001</v>
      </c>
      <c r="H61" s="275"/>
      <c r="I61" s="5"/>
      <c r="J61" s="5"/>
      <c r="S61" s="4" t="s">
        <v>512</v>
      </c>
      <c r="T61" s="6"/>
    </row>
    <row r="62" spans="3:20" x14ac:dyDescent="0.25">
      <c r="C62" s="14" t="s">
        <v>216</v>
      </c>
      <c r="D62" s="115"/>
      <c r="E62" s="116"/>
      <c r="F62" s="120">
        <v>0.995</v>
      </c>
      <c r="H62" s="5"/>
      <c r="I62" s="5"/>
      <c r="J62" s="5"/>
      <c r="S62" s="4" t="s">
        <v>530</v>
      </c>
      <c r="T62" s="6"/>
    </row>
    <row r="63" spans="3:20" x14ac:dyDescent="0.25">
      <c r="C63" s="14" t="s">
        <v>217</v>
      </c>
      <c r="D63" s="115"/>
      <c r="E63" s="116"/>
      <c r="F63" s="120">
        <v>1.046</v>
      </c>
      <c r="H63" s="5"/>
      <c r="I63" s="5"/>
      <c r="J63" s="5"/>
      <c r="S63" s="4" t="s">
        <v>541</v>
      </c>
      <c r="T63" s="6"/>
    </row>
    <row r="64" spans="3:20" x14ac:dyDescent="0.25">
      <c r="C64" s="16" t="s">
        <v>218</v>
      </c>
      <c r="D64" s="117"/>
      <c r="E64" s="118"/>
      <c r="F64" s="122">
        <v>1.052</v>
      </c>
      <c r="H64" s="5"/>
      <c r="I64" s="5"/>
      <c r="J64" s="5"/>
      <c r="S64" s="4" t="s">
        <v>541</v>
      </c>
      <c r="T64" s="6"/>
    </row>
    <row r="65" spans="2:20" x14ac:dyDescent="0.25">
      <c r="S65" s="4" t="s">
        <v>547</v>
      </c>
      <c r="T65" s="6"/>
    </row>
    <row r="66" spans="2:20" x14ac:dyDescent="0.25">
      <c r="C66" s="11" t="s">
        <v>221</v>
      </c>
      <c r="D66" s="12"/>
      <c r="E66" s="13"/>
      <c r="F66" s="64">
        <v>0.42769809731324887</v>
      </c>
      <c r="S66" s="4" t="s">
        <v>548</v>
      </c>
      <c r="T66" s="6"/>
    </row>
    <row r="67" spans="2:20" x14ac:dyDescent="0.25">
      <c r="S67" s="4" t="s">
        <v>519</v>
      </c>
      <c r="T67" s="6"/>
    </row>
    <row r="68" spans="2:20" ht="13" x14ac:dyDescent="0.3">
      <c r="F68" s="127" t="s">
        <v>564</v>
      </c>
      <c r="G68" s="127" t="s">
        <v>563</v>
      </c>
      <c r="H68" s="127" t="s">
        <v>562</v>
      </c>
      <c r="I68" s="127" t="s">
        <v>1</v>
      </c>
      <c r="J68" s="127" t="s">
        <v>561</v>
      </c>
      <c r="S68" s="4" t="s">
        <v>539</v>
      </c>
      <c r="T68" s="6"/>
    </row>
    <row r="69" spans="2:20" x14ac:dyDescent="0.25">
      <c r="C69" s="11" t="s">
        <v>222</v>
      </c>
      <c r="D69" s="12"/>
      <c r="E69" s="12"/>
      <c r="F69" s="128">
        <v>0</v>
      </c>
      <c r="G69" s="128">
        <v>0</v>
      </c>
      <c r="H69" s="161">
        <v>0.2</v>
      </c>
      <c r="I69" s="128">
        <v>0.6</v>
      </c>
      <c r="J69" s="161">
        <v>1</v>
      </c>
      <c r="S69" s="7"/>
      <c r="T69" s="8"/>
    </row>
    <row r="70" spans="2:20" ht="13" x14ac:dyDescent="0.3">
      <c r="F70" s="127" t="s">
        <v>413</v>
      </c>
      <c r="G70" s="127" t="s">
        <v>414</v>
      </c>
      <c r="H70" s="127" t="s">
        <v>415</v>
      </c>
      <c r="I70" s="127" t="s">
        <v>416</v>
      </c>
      <c r="J70" s="127" t="s">
        <v>417</v>
      </c>
    </row>
    <row r="71" spans="2:20" x14ac:dyDescent="0.25">
      <c r="C71" s="11" t="s">
        <v>222</v>
      </c>
      <c r="D71" s="12"/>
      <c r="E71" s="12"/>
      <c r="F71" s="128">
        <v>0</v>
      </c>
      <c r="G71" s="128">
        <v>0</v>
      </c>
      <c r="H71" s="161">
        <v>0.125</v>
      </c>
      <c r="I71" s="128">
        <v>0.25</v>
      </c>
      <c r="J71" s="161">
        <v>0.375</v>
      </c>
    </row>
    <row r="73" spans="2:20" x14ac:dyDescent="0.25">
      <c r="C73" s="187"/>
      <c r="D73" s="188"/>
      <c r="E73" s="189" t="s">
        <v>571</v>
      </c>
      <c r="F73" s="64">
        <v>1.04</v>
      </c>
    </row>
    <row r="75" spans="2:20" x14ac:dyDescent="0.25">
      <c r="C75" s="187"/>
      <c r="D75" s="188"/>
      <c r="E75" s="190" t="s">
        <v>572</v>
      </c>
      <c r="F75" s="64">
        <v>7.8164146577620102</v>
      </c>
    </row>
    <row r="76" spans="2:20" x14ac:dyDescent="0.25">
      <c r="E76" s="264" t="s">
        <v>1204</v>
      </c>
      <c r="F76" s="64">
        <v>6.9968286314844903</v>
      </c>
      <c r="G76" s="5"/>
      <c r="I76" s="5"/>
    </row>
    <row r="77" spans="2:20" x14ac:dyDescent="0.25">
      <c r="E77" s="264" t="s">
        <v>1205</v>
      </c>
      <c r="F77" s="64">
        <v>5.2674331405959496</v>
      </c>
    </row>
    <row r="80" spans="2:20" x14ac:dyDescent="0.25">
      <c r="B80" s="278"/>
      <c r="F80" s="75"/>
    </row>
    <row r="81" spans="2:2" x14ac:dyDescent="0.25">
      <c r="B81" s="278"/>
    </row>
  </sheetData>
  <sheetProtection algorithmName="SHA-512" hashValue="TEpTgG++mxhUTZIQq2RGzxEl2cdi5mbZnWmeUB3FhOAOsJMyufdqXWvNnBpxOPHQZ7pHRP+AvLX+5Oj42ijoLw==" saltValue="2ZxWSUxevqC/6pD0P8I+CQ==" spinCount="100000" sheet="1" objects="1" scenarios="1" selectLockedCells="1" selectUnlockedCells="1"/>
  <mergeCells count="4">
    <mergeCell ref="M31:M32"/>
    <mergeCell ref="N31:N32"/>
    <mergeCell ref="O31:O32"/>
    <mergeCell ref="P31:Q31"/>
  </mergeCells>
  <phoneticPr fontId="3" type="noConversion"/>
  <conditionalFormatting sqref="F69:J69">
    <cfRule type="cellIs" dxfId="5" priority="4" stopIfTrue="1" operator="equal">
      <formula>"Note 1"</formula>
    </cfRule>
    <cfRule type="cellIs" dxfId="4" priority="5" stopIfTrue="1" operator="equal">
      <formula>"Note 2"</formula>
    </cfRule>
    <cfRule type="cellIs" dxfId="3" priority="6" stopIfTrue="1" operator="equal">
      <formula>"Note 3"</formula>
    </cfRule>
  </conditionalFormatting>
  <conditionalFormatting sqref="F71:J71">
    <cfRule type="cellIs" dxfId="2" priority="1" stopIfTrue="1" operator="equal">
      <formula>"Note 1"</formula>
    </cfRule>
    <cfRule type="cellIs" dxfId="1" priority="2" stopIfTrue="1" operator="equal">
      <formula>"Note 2"</formula>
    </cfRule>
    <cfRule type="cellIs" dxfId="0" priority="3" stopIfTrue="1" operator="equal">
      <formula>"Note 3"</formula>
    </cfRule>
  </conditionalFormatting>
  <pageMargins left="0.75" right="0.75" top="1" bottom="1" header="0.5" footer="0.5"/>
  <pageSetup paperSize="8" scale="58" orientation="portrait" r:id="rId1"/>
  <headerFooter alignWithMargins="0">
    <oddHeader>&amp;C&amp;"Calibri"&amp;10&amp;K000000OFFICIAL&amp;1#</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CI99"/>
  <sheetViews>
    <sheetView topLeftCell="A13" workbookViewId="0">
      <selection activeCell="BK3" sqref="BK3"/>
    </sheetView>
  </sheetViews>
  <sheetFormatPr defaultColWidth="12.7265625" defaultRowHeight="10" x14ac:dyDescent="0.2"/>
  <cols>
    <col min="1" max="3" width="8.7265625" style="20" customWidth="1"/>
    <col min="4" max="16384" width="12.7265625" style="20"/>
  </cols>
  <sheetData>
    <row r="1" spans="1:87" ht="11.25" x14ac:dyDescent="0.2">
      <c r="A1" s="19" t="s">
        <v>52</v>
      </c>
    </row>
    <row r="2" spans="1:87" ht="10.5" x14ac:dyDescent="0.25">
      <c r="C2" s="21" t="s">
        <v>45</v>
      </c>
      <c r="D2" s="20" t="s">
        <v>53</v>
      </c>
      <c r="E2" s="20" t="s">
        <v>54</v>
      </c>
      <c r="F2" s="20" t="s">
        <v>55</v>
      </c>
      <c r="G2" s="20" t="s">
        <v>56</v>
      </c>
      <c r="H2" s="20" t="s">
        <v>57</v>
      </c>
      <c r="I2" s="20" t="s">
        <v>58</v>
      </c>
      <c r="J2" s="20" t="s">
        <v>59</v>
      </c>
      <c r="K2" s="20" t="s">
        <v>60</v>
      </c>
      <c r="L2" s="20" t="s">
        <v>61</v>
      </c>
      <c r="M2" s="20" t="s">
        <v>62</v>
      </c>
      <c r="N2" s="20" t="s">
        <v>63</v>
      </c>
      <c r="O2" s="20" t="s">
        <v>64</v>
      </c>
      <c r="P2" s="20" t="s">
        <v>65</v>
      </c>
      <c r="Q2" s="20" t="s">
        <v>66</v>
      </c>
      <c r="R2" s="20" t="s">
        <v>67</v>
      </c>
      <c r="S2" s="20" t="s">
        <v>68</v>
      </c>
      <c r="T2" s="20" t="s">
        <v>69</v>
      </c>
      <c r="U2" s="20" t="s">
        <v>70</v>
      </c>
      <c r="V2" s="20" t="s">
        <v>71</v>
      </c>
      <c r="W2" s="20" t="s">
        <v>72</v>
      </c>
      <c r="X2" s="20" t="s">
        <v>73</v>
      </c>
      <c r="Y2" s="20" t="s">
        <v>74</v>
      </c>
      <c r="Z2" s="20" t="s">
        <v>75</v>
      </c>
      <c r="AA2" s="20" t="s">
        <v>76</v>
      </c>
      <c r="AB2" s="20" t="s">
        <v>77</v>
      </c>
      <c r="AC2" s="20" t="s">
        <v>78</v>
      </c>
      <c r="AD2" s="20" t="s">
        <v>79</v>
      </c>
      <c r="AE2" s="20" t="s">
        <v>80</v>
      </c>
      <c r="AF2" s="20" t="s">
        <v>81</v>
      </c>
      <c r="AG2" s="20" t="s">
        <v>82</v>
      </c>
      <c r="AH2" s="20" t="s">
        <v>83</v>
      </c>
      <c r="AI2" s="20" t="s">
        <v>84</v>
      </c>
      <c r="AJ2" s="20" t="s">
        <v>85</v>
      </c>
      <c r="AK2" s="20" t="s">
        <v>86</v>
      </c>
      <c r="AL2" s="20" t="s">
        <v>87</v>
      </c>
      <c r="AM2" s="20" t="s">
        <v>88</v>
      </c>
      <c r="AN2" s="20" t="s">
        <v>89</v>
      </c>
      <c r="AO2" s="20" t="s">
        <v>90</v>
      </c>
      <c r="AP2" s="20" t="s">
        <v>91</v>
      </c>
      <c r="AQ2" s="20" t="s">
        <v>92</v>
      </c>
      <c r="AR2" s="20" t="s">
        <v>93</v>
      </c>
      <c r="AS2" s="20" t="s">
        <v>94</v>
      </c>
      <c r="AT2" s="20" t="s">
        <v>95</v>
      </c>
      <c r="AU2" s="20" t="s">
        <v>96</v>
      </c>
      <c r="AV2" s="20" t="s">
        <v>97</v>
      </c>
      <c r="AW2" s="20" t="s">
        <v>98</v>
      </c>
      <c r="AX2" s="20" t="s">
        <v>99</v>
      </c>
      <c r="AY2" s="20" t="s">
        <v>100</v>
      </c>
      <c r="AZ2" s="20" t="s">
        <v>101</v>
      </c>
      <c r="BA2" s="20" t="s">
        <v>102</v>
      </c>
      <c r="BB2" s="20" t="s">
        <v>103</v>
      </c>
      <c r="BC2" s="20" t="s">
        <v>104</v>
      </c>
      <c r="BD2" s="20" t="s">
        <v>105</v>
      </c>
      <c r="BE2" s="20" t="s">
        <v>106</v>
      </c>
      <c r="BF2" s="20" t="s">
        <v>403</v>
      </c>
      <c r="BG2" s="20" t="s">
        <v>404</v>
      </c>
      <c r="BH2" s="20" t="s">
        <v>107</v>
      </c>
      <c r="BI2" s="20" t="s">
        <v>108</v>
      </c>
      <c r="BJ2" s="20" t="s">
        <v>565</v>
      </c>
      <c r="BK2" s="20" t="s">
        <v>566</v>
      </c>
      <c r="BL2" s="20" t="s">
        <v>111</v>
      </c>
      <c r="BM2" s="20" t="s">
        <v>112</v>
      </c>
      <c r="BN2" s="20" t="s">
        <v>113</v>
      </c>
      <c r="BO2" s="20" t="s">
        <v>114</v>
      </c>
      <c r="BP2" s="20" t="s">
        <v>115</v>
      </c>
      <c r="BQ2" s="20" t="s">
        <v>116</v>
      </c>
      <c r="BR2" s="20" t="s">
        <v>117</v>
      </c>
      <c r="BS2" s="20" t="s">
        <v>118</v>
      </c>
      <c r="BT2" s="20" t="s">
        <v>119</v>
      </c>
      <c r="BU2" s="20" t="s">
        <v>120</v>
      </c>
      <c r="BV2" s="20" t="s">
        <v>501</v>
      </c>
      <c r="BW2" s="20" t="s">
        <v>502</v>
      </c>
      <c r="BX2" s="20" t="s">
        <v>462</v>
      </c>
      <c r="BY2" s="20" t="s">
        <v>461</v>
      </c>
      <c r="BZ2" s="20" t="s">
        <v>463</v>
      </c>
      <c r="CA2" s="20" t="s">
        <v>464</v>
      </c>
      <c r="CB2" s="20" t="s">
        <v>418</v>
      </c>
      <c r="CC2" s="20" t="s">
        <v>456</v>
      </c>
      <c r="CD2" s="20" t="s">
        <v>457</v>
      </c>
      <c r="CE2" s="20" t="s">
        <v>458</v>
      </c>
      <c r="CF2" s="20" t="s">
        <v>459</v>
      </c>
      <c r="CG2" s="20" t="s">
        <v>460</v>
      </c>
      <c r="CH2" s="20" t="s">
        <v>465</v>
      </c>
      <c r="CI2" s="20" t="s">
        <v>466</v>
      </c>
    </row>
    <row r="3" spans="1:87" ht="11.25" x14ac:dyDescent="0.2">
      <c r="C3" s="22" t="s">
        <v>121</v>
      </c>
      <c r="D3" s="20" t="s">
        <v>122</v>
      </c>
      <c r="E3" s="20" t="s">
        <v>122</v>
      </c>
      <c r="F3" s="20" t="s">
        <v>122</v>
      </c>
      <c r="G3" s="20" t="s">
        <v>122</v>
      </c>
      <c r="H3" s="20" t="s">
        <v>122</v>
      </c>
      <c r="I3" s="20" t="s">
        <v>123</v>
      </c>
      <c r="K3" s="20" t="s">
        <v>124</v>
      </c>
      <c r="L3" s="20" t="s">
        <v>125</v>
      </c>
      <c r="M3" s="20" t="s">
        <v>126</v>
      </c>
      <c r="O3" s="20" t="s">
        <v>127</v>
      </c>
      <c r="P3" s="20" t="s">
        <v>128</v>
      </c>
      <c r="Q3" s="20" t="s">
        <v>129</v>
      </c>
      <c r="R3" s="20" t="s">
        <v>129</v>
      </c>
      <c r="S3" s="20" t="s">
        <v>130</v>
      </c>
      <c r="T3" s="20" t="s">
        <v>131</v>
      </c>
      <c r="U3" s="20" t="s">
        <v>132</v>
      </c>
      <c r="V3" s="20" t="s">
        <v>133</v>
      </c>
      <c r="W3" s="20" t="s">
        <v>134</v>
      </c>
      <c r="Y3" s="23" t="s">
        <v>135</v>
      </c>
      <c r="Z3" s="20" t="s">
        <v>136</v>
      </c>
      <c r="AA3" s="20" t="s">
        <v>137</v>
      </c>
      <c r="AB3" s="20" t="s">
        <v>138</v>
      </c>
      <c r="AC3" s="20" t="s">
        <v>139</v>
      </c>
      <c r="AD3" s="20" t="s">
        <v>140</v>
      </c>
      <c r="AE3" s="20" t="s">
        <v>141</v>
      </c>
      <c r="AF3" s="20" t="s">
        <v>142</v>
      </c>
      <c r="AG3" s="20" t="s">
        <v>143</v>
      </c>
      <c r="AH3" s="20" t="s">
        <v>144</v>
      </c>
      <c r="AI3" s="20" t="s">
        <v>145</v>
      </c>
      <c r="AJ3" s="20" t="s">
        <v>146</v>
      </c>
      <c r="AK3" s="20" t="s">
        <v>147</v>
      </c>
      <c r="AM3" s="20" t="s">
        <v>148</v>
      </c>
      <c r="AN3" s="20" t="s">
        <v>149</v>
      </c>
      <c r="AO3" s="20" t="s">
        <v>150</v>
      </c>
      <c r="AP3" s="20" t="s">
        <v>151</v>
      </c>
      <c r="AQ3" s="20" t="s">
        <v>152</v>
      </c>
      <c r="AR3" s="20" t="s">
        <v>153</v>
      </c>
      <c r="AS3" s="20" t="s">
        <v>154</v>
      </c>
      <c r="AT3" s="20" t="s">
        <v>155</v>
      </c>
      <c r="AV3" s="20" t="s">
        <v>156</v>
      </c>
      <c r="AW3" s="20" t="s">
        <v>157</v>
      </c>
      <c r="AX3" s="20" t="s">
        <v>158</v>
      </c>
      <c r="AY3" s="20" t="s">
        <v>159</v>
      </c>
      <c r="AZ3" s="20" t="s">
        <v>122</v>
      </c>
      <c r="BA3" s="20" t="s">
        <v>122</v>
      </c>
      <c r="BB3" s="20" t="s">
        <v>122</v>
      </c>
      <c r="BC3" s="20" t="s">
        <v>122</v>
      </c>
      <c r="BD3" s="20" t="s">
        <v>122</v>
      </c>
      <c r="BE3" s="20" t="s">
        <v>122</v>
      </c>
      <c r="BF3" s="20" t="s">
        <v>122</v>
      </c>
      <c r="BG3" s="20" t="s">
        <v>122</v>
      </c>
      <c r="BH3" s="20" t="s">
        <v>122</v>
      </c>
      <c r="BI3" s="20" t="s">
        <v>122</v>
      </c>
      <c r="BL3" s="20" t="s">
        <v>160</v>
      </c>
      <c r="BM3" s="20" t="s">
        <v>160</v>
      </c>
      <c r="BN3" s="20" t="s">
        <v>160</v>
      </c>
      <c r="BO3" s="20" t="s">
        <v>161</v>
      </c>
      <c r="BS3" s="20" t="s">
        <v>162</v>
      </c>
      <c r="BU3" s="20" t="s">
        <v>163</v>
      </c>
    </row>
    <row r="4" spans="1:87" ht="10.5" x14ac:dyDescent="0.25">
      <c r="B4" s="24" t="s">
        <v>164</v>
      </c>
      <c r="Y4" s="23"/>
    </row>
    <row r="5" spans="1:87" ht="11.25" x14ac:dyDescent="0.2">
      <c r="A5" s="302" t="s">
        <v>165</v>
      </c>
      <c r="B5" s="20">
        <v>200</v>
      </c>
      <c r="D5" s="25">
        <v>727.97263352390996</v>
      </c>
      <c r="E5" s="25">
        <v>926.05033303612095</v>
      </c>
      <c r="F5" s="25">
        <v>857.55908704783803</v>
      </c>
      <c r="G5" s="25">
        <v>645.18792074310898</v>
      </c>
      <c r="H5" s="25">
        <v>703.09698500000002</v>
      </c>
      <c r="I5" s="26">
        <v>158.98587036132813</v>
      </c>
      <c r="J5" s="27">
        <v>149.58293151855469</v>
      </c>
      <c r="K5" s="25">
        <v>164.25064086914063</v>
      </c>
      <c r="L5" s="25">
        <v>178.91835021972656</v>
      </c>
      <c r="M5" s="25">
        <v>203.25019836425781</v>
      </c>
      <c r="N5" s="27">
        <v>227.58204650878906</v>
      </c>
      <c r="O5" s="27">
        <v>154.31181335449219</v>
      </c>
      <c r="P5" s="25">
        <v>173.1998291015625</v>
      </c>
      <c r="Q5" s="25">
        <v>192.08784484863281</v>
      </c>
      <c r="R5" s="25">
        <v>222.37841796875</v>
      </c>
      <c r="S5" s="25">
        <v>154.24610899999999</v>
      </c>
      <c r="T5" s="25">
        <v>193.8979492</v>
      </c>
      <c r="U5" s="25">
        <v>159.83790590000001</v>
      </c>
      <c r="V5" s="25">
        <v>202.86097720000001</v>
      </c>
      <c r="W5" s="25">
        <v>243.19850159999999</v>
      </c>
      <c r="X5" s="27">
        <v>161.56285095214844</v>
      </c>
      <c r="Y5" s="25">
        <v>182.67265319824219</v>
      </c>
      <c r="Z5" s="25">
        <v>203.78245544433594</v>
      </c>
      <c r="AA5" s="25">
        <v>244.87234497070313</v>
      </c>
      <c r="AB5" s="25">
        <v>280.41659550000003</v>
      </c>
      <c r="AC5" s="25">
        <v>247.867569</v>
      </c>
      <c r="AD5" s="25">
        <v>257.42016599999999</v>
      </c>
      <c r="AE5" s="25">
        <v>217.53550720214844</v>
      </c>
      <c r="AF5" s="25">
        <v>263.48764038085938</v>
      </c>
      <c r="AG5" s="28">
        <v>309.43977355957031</v>
      </c>
      <c r="AH5" s="25">
        <v>218.12760929999999</v>
      </c>
      <c r="AI5" s="25">
        <v>264.52145389999998</v>
      </c>
      <c r="AJ5" s="25">
        <v>312.7772827</v>
      </c>
      <c r="AK5" s="25">
        <v>268.5058899</v>
      </c>
      <c r="AL5" s="28">
        <v>170.596435546875</v>
      </c>
      <c r="AM5" s="25">
        <v>195.87808227539063</v>
      </c>
      <c r="AN5" s="25">
        <v>221.15972900390625</v>
      </c>
      <c r="AO5" s="25">
        <v>269.795654296875</v>
      </c>
      <c r="AP5" s="28">
        <v>318.43157958984375</v>
      </c>
      <c r="AQ5" s="25">
        <v>169.62133789999999</v>
      </c>
      <c r="AR5" s="25">
        <v>223.2370148</v>
      </c>
      <c r="AS5" s="25">
        <v>272.91873170000002</v>
      </c>
      <c r="AT5" s="29">
        <v>224.8818359</v>
      </c>
      <c r="AU5" s="28">
        <v>171.05290222167969</v>
      </c>
      <c r="AV5" s="25">
        <v>198.71234130859375</v>
      </c>
      <c r="AW5" s="25">
        <v>226.37178039550781</v>
      </c>
      <c r="AX5" s="25">
        <v>277.9349365234375</v>
      </c>
      <c r="AY5" s="25">
        <v>263.48764038085938</v>
      </c>
      <c r="AZ5" s="25">
        <v>181.87257731969601</v>
      </c>
      <c r="BA5" s="25">
        <v>589.46537660427703</v>
      </c>
      <c r="BB5" s="25">
        <v>239.63895190745501</v>
      </c>
      <c r="BC5" s="25">
        <v>112.15399124865399</v>
      </c>
      <c r="BD5" s="25">
        <v>530.27443620980705</v>
      </c>
      <c r="BE5" s="25">
        <v>148.839426105098</v>
      </c>
      <c r="BF5" s="25">
        <v>143.577871007353</v>
      </c>
      <c r="BG5" s="25">
        <v>522.95943161312596</v>
      </c>
      <c r="BH5" s="25">
        <v>175.87575589150401</v>
      </c>
      <c r="BI5" s="25">
        <v>589.25764481114095</v>
      </c>
      <c r="BJ5" s="28"/>
      <c r="BK5" s="28"/>
      <c r="BL5" s="20">
        <f>J5+(O5-J5)*0.75</f>
        <v>153.12959289550781</v>
      </c>
      <c r="BM5" s="20">
        <f>L5+(Q5-L5)*0.75</f>
        <v>188.79547119140625</v>
      </c>
      <c r="BN5" s="20">
        <f>N5+(R5-N5)*0.75</f>
        <v>223.67932510375977</v>
      </c>
      <c r="BO5" s="20">
        <f>E5/2</f>
        <v>463.02516651806047</v>
      </c>
      <c r="BP5" s="20">
        <v>151.186381936765</v>
      </c>
      <c r="BQ5" s="20">
        <v>171.89818383626201</v>
      </c>
      <c r="BR5" s="20">
        <v>190.521908573936</v>
      </c>
      <c r="BS5" s="20">
        <v>222.232718048164</v>
      </c>
      <c r="BT5" s="20">
        <v>460</v>
      </c>
      <c r="BU5" s="20">
        <v>107.998471441094</v>
      </c>
      <c r="BV5" s="20">
        <v>568.70000000000005</v>
      </c>
      <c r="BW5" s="20">
        <v>460</v>
      </c>
      <c r="BX5" s="20">
        <v>225.88</v>
      </c>
      <c r="BY5" s="20">
        <v>229.96</v>
      </c>
      <c r="BZ5" s="20">
        <v>134</v>
      </c>
      <c r="CA5" s="20">
        <v>114.3</v>
      </c>
      <c r="CB5" s="20">
        <v>201.2</v>
      </c>
      <c r="CC5" s="20">
        <v>137.77000000000001</v>
      </c>
      <c r="CD5" s="20">
        <v>145.43</v>
      </c>
      <c r="CE5" s="20">
        <v>108.97</v>
      </c>
      <c r="CF5" s="20">
        <v>203.1</v>
      </c>
      <c r="CG5" s="20">
        <v>168.6</v>
      </c>
      <c r="CH5" s="20">
        <v>141.24700000000001</v>
      </c>
      <c r="CI5" s="20">
        <v>104.593</v>
      </c>
    </row>
    <row r="6" spans="1:87" ht="11.25" x14ac:dyDescent="0.2">
      <c r="A6" s="302"/>
      <c r="B6" s="20">
        <v>400</v>
      </c>
      <c r="D6" s="25">
        <v>359.83060312368201</v>
      </c>
      <c r="E6" s="25">
        <v>437.15907854752197</v>
      </c>
      <c r="F6" s="25">
        <v>368.889734606324</v>
      </c>
      <c r="G6" s="25">
        <v>50.185014862612</v>
      </c>
      <c r="H6" s="25">
        <v>158.432999</v>
      </c>
      <c r="I6" s="26">
        <v>57.968143463134766</v>
      </c>
      <c r="J6" s="27">
        <v>72.486930847167969</v>
      </c>
      <c r="K6" s="25">
        <v>76.004669189453125</v>
      </c>
      <c r="L6" s="25">
        <v>79.522407531738281</v>
      </c>
      <c r="M6" s="25">
        <v>83.268745422363281</v>
      </c>
      <c r="N6" s="27">
        <v>87.015083312988281</v>
      </c>
      <c r="O6" s="27">
        <v>77.040657043457031</v>
      </c>
      <c r="P6" s="25">
        <v>83.026237487792969</v>
      </c>
      <c r="Q6" s="25">
        <v>89.011817932128906</v>
      </c>
      <c r="R6" s="25">
        <v>97.843254089355469</v>
      </c>
      <c r="S6" s="25">
        <v>76.526161189999996</v>
      </c>
      <c r="T6" s="25">
        <v>90.599090579999995</v>
      </c>
      <c r="U6" s="25">
        <v>80.684738159999995</v>
      </c>
      <c r="V6" s="25">
        <v>97.01605988</v>
      </c>
      <c r="W6" s="25">
        <v>110.4172592</v>
      </c>
      <c r="X6" s="27">
        <v>81.749267578125</v>
      </c>
      <c r="Y6" s="25">
        <v>89.774436950683594</v>
      </c>
      <c r="Z6" s="25">
        <v>97.799606323242188</v>
      </c>
      <c r="AA6" s="25">
        <v>111.56788635253906</v>
      </c>
      <c r="AB6" s="25">
        <v>124.124588</v>
      </c>
      <c r="AC6" s="25">
        <v>113.59973909999999</v>
      </c>
      <c r="AD6" s="25">
        <v>120.34703829999999</v>
      </c>
      <c r="AE6" s="25">
        <v>107.30943298339844</v>
      </c>
      <c r="AF6" s="25">
        <v>125.43875885009766</v>
      </c>
      <c r="AG6" s="28">
        <v>143.56808471679688</v>
      </c>
      <c r="AH6" s="25">
        <v>107.6462021</v>
      </c>
      <c r="AI6" s="25">
        <v>126.0126114</v>
      </c>
      <c r="AJ6" s="25">
        <v>143.64926149999999</v>
      </c>
      <c r="AK6" s="25">
        <v>128.38230899999999</v>
      </c>
      <c r="AL6" s="28">
        <v>88.390975952148438</v>
      </c>
      <c r="AM6" s="25">
        <v>98.896766662597656</v>
      </c>
      <c r="AN6" s="25">
        <v>109.40255737304688</v>
      </c>
      <c r="AO6" s="25">
        <v>129.14910888671875</v>
      </c>
      <c r="AP6" s="28">
        <v>148.89566040039063</v>
      </c>
      <c r="AQ6" s="25">
        <v>90.320373540000006</v>
      </c>
      <c r="AR6" s="25">
        <v>110.6723709</v>
      </c>
      <c r="AS6" s="25">
        <v>131.2376404</v>
      </c>
      <c r="AT6" s="29">
        <v>111.696434</v>
      </c>
      <c r="AU6" s="28">
        <v>94.002708435058594</v>
      </c>
      <c r="AV6" s="25">
        <v>103.30239868164063</v>
      </c>
      <c r="AW6" s="25">
        <v>112.60208892822266</v>
      </c>
      <c r="AX6" s="25">
        <v>134.06900024414063</v>
      </c>
      <c r="AY6" s="25">
        <v>125.43875885009766</v>
      </c>
      <c r="AZ6" s="25">
        <v>44.472548614936997</v>
      </c>
      <c r="BA6" s="25">
        <v>373.988668826349</v>
      </c>
      <c r="BB6" s="25">
        <v>86.504789782473196</v>
      </c>
      <c r="BC6" s="25">
        <v>64.645870382732397</v>
      </c>
      <c r="BD6" s="25">
        <v>284.40240858015602</v>
      </c>
      <c r="BE6" s="25">
        <v>93.902617147580202</v>
      </c>
      <c r="BF6" s="25">
        <v>86.096458267632102</v>
      </c>
      <c r="BG6" s="25">
        <v>346.84281780879797</v>
      </c>
      <c r="BH6" s="25">
        <v>106.836494087392</v>
      </c>
      <c r="BI6" s="25">
        <v>143.479065264561</v>
      </c>
      <c r="BJ6" s="28"/>
      <c r="BK6" s="28"/>
      <c r="BL6" s="20">
        <f t="shared" ref="BL6:BL19" si="0">J6+(O6-J6)*0.75</f>
        <v>75.902225494384766</v>
      </c>
      <c r="BM6" s="20">
        <f t="shared" ref="BM6:BM19" si="1">L6+(Q6-L6)*0.75</f>
        <v>86.63946533203125</v>
      </c>
      <c r="BN6" s="20">
        <f t="shared" ref="BN6:BN19" si="2">N6+(R6-N6)*0.75</f>
        <v>95.136211395263672</v>
      </c>
      <c r="BO6" s="20">
        <f t="shared" ref="BO6:BO19" si="3">E6/2</f>
        <v>218.57953927376099</v>
      </c>
      <c r="BP6" s="20">
        <v>60.368582933785703</v>
      </c>
      <c r="BQ6" s="20">
        <v>57.877825783092398</v>
      </c>
      <c r="BR6" s="20">
        <v>60.761685330144303</v>
      </c>
      <c r="BS6" s="20">
        <v>85.157849720460106</v>
      </c>
      <c r="BT6" s="20">
        <v>203</v>
      </c>
      <c r="BU6" s="20">
        <v>75.692249318161302</v>
      </c>
      <c r="BV6" s="20">
        <v>312.2</v>
      </c>
      <c r="BW6" s="20">
        <v>203</v>
      </c>
      <c r="BX6" s="20">
        <v>94.82</v>
      </c>
      <c r="BY6" s="20">
        <v>97.83</v>
      </c>
      <c r="BZ6" s="20">
        <v>57.5</v>
      </c>
      <c r="CA6" s="20">
        <v>47.7</v>
      </c>
      <c r="CB6" s="20">
        <v>64.5</v>
      </c>
      <c r="CC6" s="20">
        <v>53.29</v>
      </c>
      <c r="CD6" s="20">
        <v>56.57</v>
      </c>
      <c r="CE6" s="20">
        <v>42.53</v>
      </c>
      <c r="CF6" s="20">
        <v>94.2</v>
      </c>
      <c r="CG6" s="20">
        <v>76.2</v>
      </c>
      <c r="CH6" s="20">
        <v>97.405000000000001</v>
      </c>
      <c r="CI6" s="20">
        <v>82.703999999999994</v>
      </c>
    </row>
    <row r="7" spans="1:87" ht="11.25" x14ac:dyDescent="0.2">
      <c r="A7" s="302"/>
      <c r="B7" s="20">
        <v>600</v>
      </c>
      <c r="D7" s="25">
        <v>207.49320873467499</v>
      </c>
      <c r="E7" s="25">
        <v>255.851229433855</v>
      </c>
      <c r="F7" s="25">
        <v>188.159036489633</v>
      </c>
      <c r="G7" s="25">
        <v>4.3559035963454402</v>
      </c>
      <c r="H7" s="25">
        <v>33.9220009</v>
      </c>
      <c r="I7" s="26">
        <v>40.803493499755859</v>
      </c>
      <c r="J7" s="27">
        <v>47.443019866943359</v>
      </c>
      <c r="K7" s="25">
        <v>54.362945556640625</v>
      </c>
      <c r="L7" s="25">
        <v>61.282871246337891</v>
      </c>
      <c r="M7" s="25">
        <v>69.221519470214844</v>
      </c>
      <c r="N7" s="27">
        <v>77.160167694091797</v>
      </c>
      <c r="O7" s="27">
        <v>46.682903289794922</v>
      </c>
      <c r="P7" s="25">
        <v>53.897148132324219</v>
      </c>
      <c r="Q7" s="25">
        <v>61.111392974853516</v>
      </c>
      <c r="R7" s="25">
        <v>73.6800537109375</v>
      </c>
      <c r="S7" s="25">
        <v>46.16686249</v>
      </c>
      <c r="T7" s="25">
        <v>61.060962680000003</v>
      </c>
      <c r="U7" s="25">
        <v>45.519592289999999</v>
      </c>
      <c r="V7" s="25">
        <v>60.779644009999998</v>
      </c>
      <c r="W7" s="25">
        <v>74.433891299999999</v>
      </c>
      <c r="X7" s="27">
        <v>45.841915130615234</v>
      </c>
      <c r="Y7" s="25">
        <v>53.290393829345703</v>
      </c>
      <c r="Z7" s="25">
        <v>60.738872528076172</v>
      </c>
      <c r="AA7" s="25">
        <v>74.46148681640625</v>
      </c>
      <c r="AB7" s="25">
        <v>86.37200928</v>
      </c>
      <c r="AC7" s="25">
        <v>74.512046810000001</v>
      </c>
      <c r="AD7" s="25">
        <v>74.649848939999998</v>
      </c>
      <c r="AE7" s="25">
        <v>59.895488739013672</v>
      </c>
      <c r="AF7" s="25">
        <v>74.524627685546875</v>
      </c>
      <c r="AG7" s="28">
        <v>89.153766632080078</v>
      </c>
      <c r="AH7" s="25">
        <v>59.830596919999998</v>
      </c>
      <c r="AI7" s="25">
        <v>74.505126950000005</v>
      </c>
      <c r="AJ7" s="25">
        <v>88.372550959999998</v>
      </c>
      <c r="AK7" s="25">
        <v>74.427795410000002</v>
      </c>
      <c r="AL7" s="28">
        <v>43.872829437255859</v>
      </c>
      <c r="AM7" s="25">
        <v>51.675621032714844</v>
      </c>
      <c r="AN7" s="25">
        <v>59.478412628173828</v>
      </c>
      <c r="AO7" s="25">
        <v>74.383918762207031</v>
      </c>
      <c r="AP7" s="28">
        <v>89.289424896240234</v>
      </c>
      <c r="AQ7" s="25">
        <v>45.6049881</v>
      </c>
      <c r="AR7" s="25">
        <v>59.263080600000002</v>
      </c>
      <c r="AS7" s="25">
        <v>74.238975519999997</v>
      </c>
      <c r="AT7" s="29">
        <v>59.071414949999998</v>
      </c>
      <c r="AU7" s="28">
        <v>46.067329406738281</v>
      </c>
      <c r="AV7" s="25">
        <v>52.477573394775391</v>
      </c>
      <c r="AW7" s="25">
        <v>58.8878173828125</v>
      </c>
      <c r="AX7" s="25">
        <v>73.95928955078125</v>
      </c>
      <c r="AY7" s="25">
        <v>74.524627685546875</v>
      </c>
      <c r="AZ7" s="25">
        <v>16.313217955533901</v>
      </c>
      <c r="BA7" s="25">
        <v>200.22475542340899</v>
      </c>
      <c r="BB7" s="25">
        <v>49.942626784297502</v>
      </c>
      <c r="BC7" s="25">
        <v>37.979157860839301</v>
      </c>
      <c r="BD7" s="25">
        <v>131.17295482060601</v>
      </c>
      <c r="BE7" s="25">
        <v>34.943629382407799</v>
      </c>
      <c r="BF7" s="25">
        <v>39.457026647441097</v>
      </c>
      <c r="BG7" s="25">
        <v>144.718409418682</v>
      </c>
      <c r="BH7" s="25">
        <v>1.0909796411673001</v>
      </c>
      <c r="BI7" s="25">
        <v>2.5988735345555298</v>
      </c>
      <c r="BJ7" s="28"/>
      <c r="BK7" s="28"/>
      <c r="BL7" s="20">
        <f t="shared" si="0"/>
        <v>46.872932434082031</v>
      </c>
      <c r="BM7" s="20">
        <f t="shared" si="1"/>
        <v>61.154262542724609</v>
      </c>
      <c r="BN7" s="20">
        <f t="shared" si="2"/>
        <v>74.550082206726074</v>
      </c>
      <c r="BO7" s="20">
        <f t="shared" si="3"/>
        <v>127.9256147169275</v>
      </c>
      <c r="BP7" s="20">
        <v>44.4147791167062</v>
      </c>
      <c r="BQ7" s="20">
        <v>42.887708289664801</v>
      </c>
      <c r="BR7" s="20">
        <v>39.8610018392596</v>
      </c>
      <c r="BS7" s="20">
        <v>70.250539446891594</v>
      </c>
      <c r="BT7" s="20">
        <v>127</v>
      </c>
      <c r="BU7" s="20">
        <v>46.301206780483298</v>
      </c>
      <c r="BV7" s="20">
        <v>194</v>
      </c>
      <c r="BW7" s="20">
        <v>127</v>
      </c>
      <c r="BX7" s="20">
        <v>66.36</v>
      </c>
      <c r="BY7" s="20">
        <v>67.52</v>
      </c>
      <c r="BZ7" s="20">
        <v>55.6</v>
      </c>
      <c r="CA7" s="20">
        <v>46.3</v>
      </c>
      <c r="CB7" s="20">
        <v>48.7</v>
      </c>
      <c r="CC7" s="20">
        <v>41.6</v>
      </c>
      <c r="CD7" s="20">
        <v>45.1</v>
      </c>
      <c r="CE7" s="20">
        <v>30.2</v>
      </c>
      <c r="CF7" s="20">
        <v>50.7</v>
      </c>
      <c r="CG7" s="20">
        <v>44.5</v>
      </c>
      <c r="CH7" s="20">
        <v>53.713999999999999</v>
      </c>
      <c r="CI7" s="20">
        <v>46.688000000000002</v>
      </c>
    </row>
    <row r="8" spans="1:87" ht="11.25" x14ac:dyDescent="0.2">
      <c r="A8" s="302"/>
      <c r="B8" s="20">
        <v>800</v>
      </c>
      <c r="D8" s="25">
        <v>126.88131310701201</v>
      </c>
      <c r="E8" s="25">
        <v>151.89149550897201</v>
      </c>
      <c r="F8" s="25">
        <v>115.316556400013</v>
      </c>
      <c r="G8" s="25">
        <v>2.5126470747475702</v>
      </c>
      <c r="H8" s="25">
        <v>17.5939999</v>
      </c>
      <c r="I8" s="26">
        <v>17.636526107788086</v>
      </c>
      <c r="J8" s="27">
        <v>42.953487396240234</v>
      </c>
      <c r="K8" s="25">
        <v>42.170505523681641</v>
      </c>
      <c r="L8" s="25">
        <v>41.387523651123047</v>
      </c>
      <c r="M8" s="25">
        <v>37.53070068359375</v>
      </c>
      <c r="N8" s="27">
        <v>33.673877716064453</v>
      </c>
      <c r="O8" s="27">
        <v>49.9364013671875</v>
      </c>
      <c r="P8" s="25">
        <v>50.673267364501953</v>
      </c>
      <c r="Q8" s="25">
        <v>51.410133361816406</v>
      </c>
      <c r="R8" s="25">
        <v>50.394397735595703</v>
      </c>
      <c r="S8" s="25">
        <v>49.087749479999999</v>
      </c>
      <c r="T8" s="25">
        <v>53.801593779999997</v>
      </c>
      <c r="U8" s="25">
        <v>52.78537369</v>
      </c>
      <c r="V8" s="25">
        <v>61.139911650000002</v>
      </c>
      <c r="W8" s="25">
        <v>65.388145449999996</v>
      </c>
      <c r="X8" s="27">
        <v>54.738155364990234</v>
      </c>
      <c r="Y8" s="25">
        <v>58.39776611328125</v>
      </c>
      <c r="Z8" s="25">
        <v>62.057376861572266</v>
      </c>
      <c r="AA8" s="25">
        <v>66.784927368164063</v>
      </c>
      <c r="AB8" s="25">
        <v>71.225532529999995</v>
      </c>
      <c r="AC8" s="25">
        <v>69.288940429999997</v>
      </c>
      <c r="AD8" s="25">
        <v>77.226722719999998</v>
      </c>
      <c r="AE8" s="25">
        <v>72.24273681640625</v>
      </c>
      <c r="AF8" s="25">
        <v>83.724525451660156</v>
      </c>
      <c r="AG8" s="28">
        <v>95.206314086914063</v>
      </c>
      <c r="AH8" s="25">
        <v>72.631874080000003</v>
      </c>
      <c r="AI8" s="25">
        <v>84.460342409999996</v>
      </c>
      <c r="AJ8" s="25">
        <v>96.495315550000001</v>
      </c>
      <c r="AK8" s="25">
        <v>87.416267399999995</v>
      </c>
      <c r="AL8" s="28">
        <v>59.455535888671875</v>
      </c>
      <c r="AM8" s="25">
        <v>67.062141418457031</v>
      </c>
      <c r="AN8" s="25">
        <v>74.668746948242188</v>
      </c>
      <c r="AO8" s="25">
        <v>88.339073181152344</v>
      </c>
      <c r="AP8" s="28">
        <v>102.0093994140625</v>
      </c>
      <c r="AQ8" s="25">
        <v>59.098522189999997</v>
      </c>
      <c r="AR8" s="25">
        <v>74.934349060000002</v>
      </c>
      <c r="AS8" s="25">
        <v>89.460739140000001</v>
      </c>
      <c r="AT8" s="29">
        <v>74.935859679999993</v>
      </c>
      <c r="AU8" s="28">
        <v>59.431968688964844</v>
      </c>
      <c r="AV8" s="25">
        <v>67.18670654296875</v>
      </c>
      <c r="AW8" s="25">
        <v>74.941444396972656</v>
      </c>
      <c r="AX8" s="25">
        <v>89.787361145019531</v>
      </c>
      <c r="AY8" s="25">
        <v>83.724525451660156</v>
      </c>
      <c r="AZ8" s="25">
        <v>10.9212823576683</v>
      </c>
      <c r="BA8" s="25">
        <v>159.90427756258001</v>
      </c>
      <c r="BB8" s="25">
        <v>41.8586496293943</v>
      </c>
      <c r="BC8" s="25">
        <v>18.679469485291602</v>
      </c>
      <c r="BD8" s="25">
        <v>121.94436125427301</v>
      </c>
      <c r="BE8" s="25">
        <v>38.253255970653598</v>
      </c>
      <c r="BF8" s="25">
        <v>31.048832856803401</v>
      </c>
      <c r="BG8" s="25">
        <v>89.061041053590799</v>
      </c>
      <c r="BH8" s="25">
        <v>1.26988359870291</v>
      </c>
      <c r="BI8" s="25">
        <v>0.75036603008087299</v>
      </c>
      <c r="BJ8" s="28"/>
      <c r="BK8" s="28"/>
      <c r="BL8" s="20">
        <f t="shared" si="0"/>
        <v>48.190672874450684</v>
      </c>
      <c r="BM8" s="20">
        <f t="shared" si="1"/>
        <v>48.904480934143066</v>
      </c>
      <c r="BN8" s="20">
        <f t="shared" si="2"/>
        <v>46.214267730712891</v>
      </c>
      <c r="BO8" s="20">
        <f t="shared" si="3"/>
        <v>75.945747754486007</v>
      </c>
      <c r="BP8" s="20">
        <v>28.611700933622998</v>
      </c>
      <c r="BQ8" s="20">
        <v>24.565133409829301</v>
      </c>
      <c r="BR8" s="20">
        <v>21.995171047537401</v>
      </c>
      <c r="BS8" s="20">
        <v>33.7318098069942</v>
      </c>
      <c r="BT8" s="20">
        <v>94</v>
      </c>
      <c r="BU8" s="20">
        <v>53.786190204631502</v>
      </c>
      <c r="BV8" s="20">
        <v>131.1</v>
      </c>
      <c r="BW8" s="20">
        <v>94</v>
      </c>
      <c r="BX8" s="20">
        <v>39.46</v>
      </c>
      <c r="BY8" s="20">
        <v>41.07</v>
      </c>
      <c r="BZ8" s="20">
        <v>30.9</v>
      </c>
      <c r="CA8" s="20">
        <v>25.8</v>
      </c>
      <c r="CB8" s="20">
        <v>28.9</v>
      </c>
      <c r="CC8" s="20">
        <v>23.18</v>
      </c>
      <c r="CD8" s="20">
        <v>25.19</v>
      </c>
      <c r="CE8" s="20">
        <v>16.739999999999998</v>
      </c>
      <c r="CF8" s="20">
        <v>34.200000000000003</v>
      </c>
      <c r="CG8" s="20">
        <v>23.9</v>
      </c>
      <c r="CH8" s="20">
        <v>30.475999999999999</v>
      </c>
      <c r="CI8" s="20">
        <v>25.855</v>
      </c>
    </row>
    <row r="9" spans="1:87" ht="11.25" x14ac:dyDescent="0.2">
      <c r="A9" s="302"/>
      <c r="B9" s="20">
        <v>1000</v>
      </c>
      <c r="D9" s="25">
        <v>120.48298098133699</v>
      </c>
      <c r="E9" s="25">
        <v>105.785820093254</v>
      </c>
      <c r="F9" s="25">
        <v>106.350521461331</v>
      </c>
      <c r="G9" s="25">
        <v>1.6712363078480601</v>
      </c>
      <c r="H9" s="25">
        <v>9.6029996900000008</v>
      </c>
      <c r="I9" s="26">
        <v>11.349647521972656</v>
      </c>
      <c r="J9" s="27">
        <v>28.898900985717773</v>
      </c>
      <c r="K9" s="25">
        <v>25.819370269775391</v>
      </c>
      <c r="L9" s="25">
        <v>22.739839553833008</v>
      </c>
      <c r="M9" s="25">
        <v>19.427656173706055</v>
      </c>
      <c r="N9" s="27">
        <v>16.115472793579102</v>
      </c>
      <c r="O9" s="27">
        <v>34.340187072753906</v>
      </c>
      <c r="P9" s="25">
        <v>33.382789611816406</v>
      </c>
      <c r="Q9" s="25">
        <v>32.425392150878906</v>
      </c>
      <c r="R9" s="25">
        <v>28.651405334472656</v>
      </c>
      <c r="S9" s="25">
        <v>32.978008269999997</v>
      </c>
      <c r="T9" s="25">
        <v>34.023609159999999</v>
      </c>
      <c r="U9" s="25">
        <v>35.977233890000001</v>
      </c>
      <c r="V9" s="25">
        <v>40.472557070000001</v>
      </c>
      <c r="W9" s="25">
        <v>42.082546229999998</v>
      </c>
      <c r="X9" s="27">
        <v>37.107616424560547</v>
      </c>
      <c r="Y9" s="25">
        <v>39.124225616455078</v>
      </c>
      <c r="Z9" s="25">
        <v>41.140834808349609</v>
      </c>
      <c r="AA9" s="25">
        <v>43.100383758544922</v>
      </c>
      <c r="AB9" s="25">
        <v>43.289710999999997</v>
      </c>
      <c r="AC9" s="25">
        <v>44.97490311</v>
      </c>
      <c r="AD9" s="25">
        <v>50.951450350000002</v>
      </c>
      <c r="AE9" s="25">
        <v>48.854045867919922</v>
      </c>
      <c r="AF9" s="25">
        <v>55.982921600341797</v>
      </c>
      <c r="AG9" s="28">
        <v>63.111797332763672</v>
      </c>
      <c r="AH9" s="25">
        <v>49.159034730000002</v>
      </c>
      <c r="AI9" s="25">
        <v>56.532459260000003</v>
      </c>
      <c r="AJ9" s="25">
        <v>64.098518369999994</v>
      </c>
      <c r="AK9" s="25">
        <v>58.741596219999998</v>
      </c>
      <c r="AL9" s="28">
        <v>41.648506164550781</v>
      </c>
      <c r="AM9" s="25">
        <v>46.210681915283203</v>
      </c>
      <c r="AN9" s="25">
        <v>50.772857666015625</v>
      </c>
      <c r="AO9" s="25">
        <v>59.435726165771484</v>
      </c>
      <c r="AP9" s="28">
        <v>68.098594665527344</v>
      </c>
      <c r="AQ9" s="25">
        <v>41.516704560000001</v>
      </c>
      <c r="AR9" s="25">
        <v>51.971889500000003</v>
      </c>
      <c r="AS9" s="25">
        <v>61.52905655</v>
      </c>
      <c r="AT9" s="29">
        <v>52.929054260000001</v>
      </c>
      <c r="AU9" s="28">
        <v>42.712608337402344</v>
      </c>
      <c r="AV9" s="25">
        <v>48.230426788330078</v>
      </c>
      <c r="AW9" s="25">
        <v>53.748245239257813</v>
      </c>
      <c r="AX9" s="25">
        <v>64.680870056152344</v>
      </c>
      <c r="AY9" s="25">
        <v>55.982921600341797</v>
      </c>
      <c r="AZ9" s="25">
        <v>10.0598211764138</v>
      </c>
      <c r="BA9" s="25">
        <v>106.591091662381</v>
      </c>
      <c r="BB9" s="25">
        <v>21.7296937786802</v>
      </c>
      <c r="BC9" s="25">
        <v>25.8711818370689</v>
      </c>
      <c r="BD9" s="25">
        <v>107.679628296936</v>
      </c>
      <c r="BE9" s="25">
        <v>17.846965583489801</v>
      </c>
      <c r="BF9" s="25">
        <v>11.114482609106499</v>
      </c>
      <c r="BG9" s="25">
        <v>72.026062945930306</v>
      </c>
      <c r="BH9" s="25">
        <v>1.55439595658644</v>
      </c>
      <c r="BI9" s="25">
        <v>0.415749018519944</v>
      </c>
      <c r="BJ9" s="28"/>
      <c r="BK9" s="28"/>
      <c r="BL9" s="20">
        <f t="shared" si="0"/>
        <v>32.979865550994873</v>
      </c>
      <c r="BM9" s="20">
        <f t="shared" si="1"/>
        <v>30.004004001617432</v>
      </c>
      <c r="BN9" s="20">
        <f t="shared" si="2"/>
        <v>25.517422199249268</v>
      </c>
      <c r="BO9" s="20">
        <f t="shared" si="3"/>
        <v>52.892910046627001</v>
      </c>
      <c r="BP9" s="20">
        <v>18.709097325043</v>
      </c>
      <c r="BQ9" s="20">
        <v>15.120045963194</v>
      </c>
      <c r="BR9" s="20">
        <v>13.168589025654001</v>
      </c>
      <c r="BS9" s="20">
        <v>18.007102863465999</v>
      </c>
      <c r="BT9" s="20">
        <v>93</v>
      </c>
      <c r="BU9" s="20">
        <v>42.038995720412302</v>
      </c>
      <c r="BV9" s="20">
        <v>102.2</v>
      </c>
      <c r="BW9" s="20">
        <v>93</v>
      </c>
      <c r="BX9" s="20">
        <v>23.13</v>
      </c>
      <c r="BY9" s="20">
        <v>24.18</v>
      </c>
      <c r="BZ9" s="20">
        <v>17.399999999999999</v>
      </c>
      <c r="CA9" s="20">
        <v>15.3</v>
      </c>
      <c r="CB9" s="20">
        <v>18.8</v>
      </c>
      <c r="CC9" s="20">
        <v>13.37</v>
      </c>
      <c r="CD9" s="20">
        <v>14.7</v>
      </c>
      <c r="CE9" s="20">
        <v>9.08</v>
      </c>
      <c r="CF9" s="20">
        <v>20.2</v>
      </c>
      <c r="CG9" s="20">
        <v>13.6</v>
      </c>
      <c r="CH9" s="20">
        <v>16.716000000000001</v>
      </c>
      <c r="CI9" s="20">
        <v>16.117000000000001</v>
      </c>
    </row>
    <row r="10" spans="1:87" ht="11.25" x14ac:dyDescent="0.2">
      <c r="A10" s="302"/>
      <c r="B10" s="20">
        <v>1200</v>
      </c>
      <c r="D10" s="25">
        <v>112.977876161982</v>
      </c>
      <c r="E10" s="25">
        <v>96.011778379033203</v>
      </c>
      <c r="F10" s="25">
        <v>68.430587246268402</v>
      </c>
      <c r="G10" s="25">
        <v>1.3412009426356</v>
      </c>
      <c r="H10" s="25">
        <v>6.4990000700000001</v>
      </c>
      <c r="I10" s="26">
        <v>7.5299715995788574</v>
      </c>
      <c r="J10" s="27">
        <v>16.706501960754395</v>
      </c>
      <c r="K10" s="25">
        <v>15.77397632598877</v>
      </c>
      <c r="L10" s="25">
        <v>14.841450691223145</v>
      </c>
      <c r="M10" s="25">
        <v>12.629712104797363</v>
      </c>
      <c r="N10" s="27">
        <v>10.417973518371582</v>
      </c>
      <c r="O10" s="27">
        <v>22.643789291381836</v>
      </c>
      <c r="P10" s="25">
        <v>21.305364608764648</v>
      </c>
      <c r="Q10" s="25">
        <v>19.966939926147461</v>
      </c>
      <c r="R10" s="25">
        <v>18.372640609741211</v>
      </c>
      <c r="S10" s="25">
        <v>22.75479507</v>
      </c>
      <c r="T10" s="25">
        <v>21.232044219999999</v>
      </c>
      <c r="U10" s="25">
        <v>25.67230034</v>
      </c>
      <c r="V10" s="25">
        <v>27.65056229</v>
      </c>
      <c r="W10" s="25">
        <v>26.24343872</v>
      </c>
      <c r="X10" s="27">
        <v>26.718761444091797</v>
      </c>
      <c r="Y10" s="25">
        <v>27.5137939453125</v>
      </c>
      <c r="Z10" s="25">
        <v>28.308826446533203</v>
      </c>
      <c r="AA10" s="25">
        <v>27.23261833190918</v>
      </c>
      <c r="AB10" s="25">
        <v>27.890981669999999</v>
      </c>
      <c r="AC10" s="25">
        <v>29.243625640000001</v>
      </c>
      <c r="AD10" s="25">
        <v>35.078121189999997</v>
      </c>
      <c r="AE10" s="25">
        <v>35.325389862060547</v>
      </c>
      <c r="AF10" s="25">
        <v>39.433082580566406</v>
      </c>
      <c r="AG10" s="28">
        <v>43.540775299072266</v>
      </c>
      <c r="AH10" s="25">
        <v>35.58948135</v>
      </c>
      <c r="AI10" s="25">
        <v>39.90536118</v>
      </c>
      <c r="AJ10" s="25">
        <v>44.481098179999996</v>
      </c>
      <c r="AK10" s="25">
        <v>41.792354580000001</v>
      </c>
      <c r="AL10" s="28">
        <v>30.28167724609375</v>
      </c>
      <c r="AM10" s="25">
        <v>33.596199035644531</v>
      </c>
      <c r="AN10" s="25">
        <v>36.910720825195313</v>
      </c>
      <c r="AO10" s="25">
        <v>42.376224517822266</v>
      </c>
      <c r="AP10" s="28">
        <v>47.841728210449219</v>
      </c>
      <c r="AQ10" s="25">
        <v>30.284765239999999</v>
      </c>
      <c r="AR10" s="25">
        <v>37.770481109999999</v>
      </c>
      <c r="AS10" s="25">
        <v>44.036891939999997</v>
      </c>
      <c r="AT10" s="29">
        <v>38.437412260000002</v>
      </c>
      <c r="AU10" s="28">
        <v>31.080207824707031</v>
      </c>
      <c r="AV10" s="25">
        <v>35.046833038330078</v>
      </c>
      <c r="AW10" s="25">
        <v>39.013458251953125</v>
      </c>
      <c r="AX10" s="25">
        <v>46.383937835693359</v>
      </c>
      <c r="AY10" s="25">
        <v>39.433082580566406</v>
      </c>
      <c r="AZ10" s="25">
        <v>8.4197524203614904</v>
      </c>
      <c r="BA10" s="25">
        <v>112.556957554354</v>
      </c>
      <c r="BB10" s="25">
        <v>12.6206678277343</v>
      </c>
      <c r="BC10" s="25">
        <v>25.761742559818799</v>
      </c>
      <c r="BD10" s="25">
        <v>51.241022514904898</v>
      </c>
      <c r="BE10" s="25">
        <v>7.5671779190837798</v>
      </c>
      <c r="BF10" s="25">
        <v>7.9994009299479298</v>
      </c>
      <c r="BG10" s="25">
        <v>27.536569581703201</v>
      </c>
      <c r="BH10" s="25">
        <v>1.3604037788980501</v>
      </c>
      <c r="BI10" s="25">
        <v>0.85870385770351498</v>
      </c>
      <c r="BJ10" s="28"/>
      <c r="BK10" s="28"/>
      <c r="BL10" s="20">
        <f t="shared" si="0"/>
        <v>21.159467458724976</v>
      </c>
      <c r="BM10" s="20">
        <f t="shared" si="1"/>
        <v>18.685567617416382</v>
      </c>
      <c r="BN10" s="20">
        <f t="shared" si="2"/>
        <v>16.383973836898804</v>
      </c>
      <c r="BO10" s="20">
        <f t="shared" si="3"/>
        <v>48.005889189516601</v>
      </c>
      <c r="BP10" s="20">
        <v>12.8171247825418</v>
      </c>
      <c r="BQ10" s="20">
        <v>10.1457693990263</v>
      </c>
      <c r="BR10" s="20">
        <v>9.0187074644348399</v>
      </c>
      <c r="BS10" s="20">
        <v>12.277752636298001</v>
      </c>
      <c r="BT10" s="20">
        <v>93</v>
      </c>
      <c r="BU10" s="20">
        <v>33.098851760182001</v>
      </c>
      <c r="BV10" s="20">
        <v>109.1</v>
      </c>
      <c r="BW10" s="20">
        <v>93</v>
      </c>
      <c r="BX10" s="20">
        <v>13.27</v>
      </c>
      <c r="BY10" s="20">
        <v>13.93</v>
      </c>
      <c r="BZ10" s="20">
        <v>10.4</v>
      </c>
      <c r="CA10" s="20">
        <v>10.5</v>
      </c>
      <c r="CB10" s="20">
        <v>13.8</v>
      </c>
      <c r="CC10" s="20">
        <v>9.18</v>
      </c>
      <c r="CD10" s="20">
        <v>9.9700000000000006</v>
      </c>
      <c r="CE10" s="20">
        <v>6.54</v>
      </c>
      <c r="CF10" s="20">
        <v>12.4</v>
      </c>
      <c r="CG10" s="20">
        <v>8.3000000000000007</v>
      </c>
      <c r="CH10" s="20">
        <v>9.9860000000000007</v>
      </c>
      <c r="CI10" s="20">
        <v>8.9610000000000003</v>
      </c>
    </row>
    <row r="11" spans="1:87" ht="11.25" x14ac:dyDescent="0.2">
      <c r="A11" s="302"/>
      <c r="B11" s="20">
        <v>1400</v>
      </c>
      <c r="D11" s="25">
        <v>86.884876796177394</v>
      </c>
      <c r="E11" s="25">
        <v>99.699990503220306</v>
      </c>
      <c r="F11" s="25">
        <v>52.372634879515097</v>
      </c>
      <c r="G11" s="25">
        <v>1.39256276704784</v>
      </c>
      <c r="H11" s="25">
        <v>4.6059999500000002</v>
      </c>
      <c r="I11" s="26">
        <v>5.5265650749206543</v>
      </c>
      <c r="J11" s="27">
        <v>12.032747268676758</v>
      </c>
      <c r="K11" s="25">
        <v>11.353723526000977</v>
      </c>
      <c r="L11" s="25">
        <v>10.674699783325195</v>
      </c>
      <c r="M11" s="25">
        <v>8.9997415542602539</v>
      </c>
      <c r="N11" s="27">
        <v>7.3247833251953125</v>
      </c>
      <c r="O11" s="27">
        <v>15.181987762451172</v>
      </c>
      <c r="P11" s="25">
        <v>14.639549255371094</v>
      </c>
      <c r="Q11" s="25">
        <v>14.097110748291016</v>
      </c>
      <c r="R11" s="25">
        <v>12.786395072937012</v>
      </c>
      <c r="S11" s="25">
        <v>15.596255299999999</v>
      </c>
      <c r="T11" s="25">
        <v>14.869821549999999</v>
      </c>
      <c r="U11" s="25">
        <v>18.69837952</v>
      </c>
      <c r="V11" s="25">
        <v>18.811019900000002</v>
      </c>
      <c r="W11" s="25">
        <v>17.987314219999998</v>
      </c>
      <c r="X11" s="27">
        <v>19.700767517089844</v>
      </c>
      <c r="Y11" s="25">
        <v>19.529823303222656</v>
      </c>
      <c r="Z11" s="25">
        <v>19.358879089355469</v>
      </c>
      <c r="AA11" s="25">
        <v>18.619943618774414</v>
      </c>
      <c r="AB11" s="25">
        <v>18.876094819999999</v>
      </c>
      <c r="AC11" s="25">
        <v>19.81679153</v>
      </c>
      <c r="AD11" s="25">
        <v>24.274019240000001</v>
      </c>
      <c r="AE11" s="25">
        <v>26.709671020507813</v>
      </c>
      <c r="AF11" s="25">
        <v>28.577728271484375</v>
      </c>
      <c r="AG11" s="28">
        <v>30.445785522460938</v>
      </c>
      <c r="AH11" s="25">
        <v>26.98623276</v>
      </c>
      <c r="AI11" s="25">
        <v>29.069664</v>
      </c>
      <c r="AJ11" s="25">
        <v>31.592924119999999</v>
      </c>
      <c r="AK11" s="25">
        <v>31.0768795</v>
      </c>
      <c r="AL11" s="28">
        <v>23.934793472290039</v>
      </c>
      <c r="AM11" s="25">
        <v>26.179908752441406</v>
      </c>
      <c r="AN11" s="25">
        <v>28.425024032592773</v>
      </c>
      <c r="AO11" s="25">
        <v>31.716272354125977</v>
      </c>
      <c r="AP11" s="28">
        <v>35.00752067565918</v>
      </c>
      <c r="AQ11" s="25">
        <v>23.963920590000001</v>
      </c>
      <c r="AR11" s="25">
        <v>29.471920010000002</v>
      </c>
      <c r="AS11" s="25">
        <v>33.646888730000001</v>
      </c>
      <c r="AT11" s="29">
        <v>30.08890152</v>
      </c>
      <c r="AU11" s="28">
        <v>24.908489227294922</v>
      </c>
      <c r="AV11" s="25">
        <v>27.738361358642578</v>
      </c>
      <c r="AW11" s="25">
        <v>30.568233489990234</v>
      </c>
      <c r="AX11" s="25">
        <v>35.751201629638672</v>
      </c>
      <c r="AY11" s="25">
        <v>28.577728271484375</v>
      </c>
      <c r="AZ11" s="25">
        <v>5.6735601874760198</v>
      </c>
      <c r="BA11" s="25">
        <v>115.148442985898</v>
      </c>
      <c r="BB11" s="25">
        <v>12.924936154129</v>
      </c>
      <c r="BC11" s="25">
        <v>23.617148849945401</v>
      </c>
      <c r="BD11" s="25">
        <v>33.261124927883401</v>
      </c>
      <c r="BE11" s="25">
        <v>7.4197787083072901</v>
      </c>
      <c r="BF11" s="25">
        <v>6.0704934193118198</v>
      </c>
      <c r="BG11" s="25">
        <v>29.578100548035898</v>
      </c>
      <c r="BH11" s="25">
        <v>1.2571450503409201</v>
      </c>
      <c r="BI11" s="25">
        <v>0.78884561427452804</v>
      </c>
      <c r="BJ11" s="28"/>
      <c r="BK11" s="28"/>
      <c r="BL11" s="20">
        <f t="shared" si="0"/>
        <v>14.394677639007568</v>
      </c>
      <c r="BM11" s="20">
        <f t="shared" si="1"/>
        <v>13.241508007049561</v>
      </c>
      <c r="BN11" s="20">
        <f t="shared" si="2"/>
        <v>11.420992136001587</v>
      </c>
      <c r="BO11" s="20">
        <f t="shared" si="3"/>
        <v>49.849995251610153</v>
      </c>
      <c r="BP11" s="20">
        <v>9.5483368501401795</v>
      </c>
      <c r="BQ11" s="20">
        <v>7.5859515074349897</v>
      </c>
      <c r="BR11" s="20">
        <v>6.8604186159640097</v>
      </c>
      <c r="BS11" s="20">
        <v>8.8650009344655594</v>
      </c>
      <c r="BT11" s="20">
        <v>74</v>
      </c>
      <c r="BU11" s="20">
        <v>27.723373339055101</v>
      </c>
      <c r="BV11" s="20">
        <v>111.8</v>
      </c>
      <c r="BW11" s="20">
        <v>74</v>
      </c>
      <c r="BX11" s="20">
        <v>8.8800000000000008</v>
      </c>
      <c r="BY11" s="20">
        <v>9.34</v>
      </c>
      <c r="BZ11" s="20">
        <v>6.6</v>
      </c>
      <c r="CA11" s="20">
        <v>6.4</v>
      </c>
      <c r="CB11" s="20">
        <v>11.1</v>
      </c>
      <c r="CC11" s="20">
        <v>6.89</v>
      </c>
      <c r="CD11" s="20">
        <v>7.45</v>
      </c>
      <c r="CE11" s="20">
        <v>5</v>
      </c>
      <c r="CF11" s="20">
        <v>8.5</v>
      </c>
      <c r="CG11" s="20">
        <v>5.8</v>
      </c>
      <c r="CH11" s="20">
        <v>4.7110000000000003</v>
      </c>
      <c r="CI11" s="20">
        <v>4.7489999999999997</v>
      </c>
    </row>
    <row r="12" spans="1:87" ht="11.25" x14ac:dyDescent="0.2">
      <c r="A12" s="302"/>
      <c r="B12" s="20">
        <v>1800</v>
      </c>
      <c r="D12" s="25">
        <v>59.145562839610903</v>
      </c>
      <c r="E12" s="25">
        <v>84.372634270430297</v>
      </c>
      <c r="F12" s="25">
        <v>20.012605244470802</v>
      </c>
      <c r="G12" s="25">
        <v>0.788048111213832</v>
      </c>
      <c r="H12" s="25">
        <v>2.72900009</v>
      </c>
      <c r="I12" s="26">
        <v>3.2715094089508057</v>
      </c>
      <c r="J12" s="27">
        <v>7.3904132843017578</v>
      </c>
      <c r="K12" s="25">
        <v>6.8269343376159668</v>
      </c>
      <c r="L12" s="25">
        <v>6.2634553909301758</v>
      </c>
      <c r="M12" s="25">
        <v>5.1761984825134277</v>
      </c>
      <c r="N12" s="27">
        <v>4.0889415740966797</v>
      </c>
      <c r="O12" s="27">
        <v>8.9743213653564453</v>
      </c>
      <c r="P12" s="25">
        <v>8.604365348815918</v>
      </c>
      <c r="Q12" s="25">
        <v>8.2344093322753906</v>
      </c>
      <c r="R12" s="25">
        <v>7.2339911460876465</v>
      </c>
      <c r="S12" s="25">
        <v>9.0113687519999992</v>
      </c>
      <c r="T12" s="25">
        <v>8.6336097719999998</v>
      </c>
      <c r="U12" s="25">
        <v>10.50348949</v>
      </c>
      <c r="V12" s="25">
        <v>10.51054287</v>
      </c>
      <c r="W12" s="25">
        <v>9.9895458220000002</v>
      </c>
      <c r="X12" s="27">
        <v>10.929755210876465</v>
      </c>
      <c r="Y12" s="25">
        <v>10.845381736755371</v>
      </c>
      <c r="Z12" s="25">
        <v>10.761008262634277</v>
      </c>
      <c r="AA12" s="25">
        <v>10.301322937011719</v>
      </c>
      <c r="AB12" s="25">
        <v>10.517024989999999</v>
      </c>
      <c r="AC12" s="25">
        <v>10.883280750000001</v>
      </c>
      <c r="AD12" s="25">
        <v>12.914929389999999</v>
      </c>
      <c r="AE12" s="25">
        <v>14.61003589630127</v>
      </c>
      <c r="AF12" s="25">
        <v>14.888544082641602</v>
      </c>
      <c r="AG12" s="28">
        <v>15.167052268981934</v>
      </c>
      <c r="AH12" s="25">
        <v>14.80760956</v>
      </c>
      <c r="AI12" s="25">
        <v>15.13154125</v>
      </c>
      <c r="AJ12" s="25">
        <v>16.540407179999999</v>
      </c>
      <c r="AK12" s="25">
        <v>16.176721570000002</v>
      </c>
      <c r="AL12" s="28">
        <v>15.133969306945801</v>
      </c>
      <c r="AM12" s="25">
        <v>15.528033256530762</v>
      </c>
      <c r="AN12" s="25">
        <v>15.922097206115723</v>
      </c>
      <c r="AO12" s="25">
        <v>16.527185440063477</v>
      </c>
      <c r="AP12" s="28">
        <v>17.13227367401123</v>
      </c>
      <c r="AQ12" s="25">
        <v>15.43140316</v>
      </c>
      <c r="AR12" s="25">
        <v>16.910158160000002</v>
      </c>
      <c r="AS12" s="25">
        <v>17.62989426</v>
      </c>
      <c r="AT12" s="29">
        <v>17.73889732</v>
      </c>
      <c r="AU12" s="28">
        <v>16.840934753417969</v>
      </c>
      <c r="AV12" s="25">
        <v>17.676689147949219</v>
      </c>
      <c r="AW12" s="25">
        <v>18.512443542480469</v>
      </c>
      <c r="AX12" s="25">
        <v>19.585325241088867</v>
      </c>
      <c r="AY12" s="25">
        <v>14.888544082641602</v>
      </c>
      <c r="AZ12" s="25">
        <v>1.88250832200178</v>
      </c>
      <c r="BA12" s="25">
        <v>95.954823877690501</v>
      </c>
      <c r="BB12" s="25">
        <v>8.4118070111605299</v>
      </c>
      <c r="BC12" s="25">
        <v>13.040570741044</v>
      </c>
      <c r="BD12" s="25">
        <v>25.318019272515901</v>
      </c>
      <c r="BE12" s="25">
        <v>3.0414243652788202</v>
      </c>
      <c r="BF12" s="25">
        <v>4.9003082855502704</v>
      </c>
      <c r="BG12" s="25">
        <v>16.9453762673411</v>
      </c>
      <c r="BH12" s="25">
        <v>1.5411322349043599</v>
      </c>
      <c r="BI12" s="25">
        <v>0.76846824523323698</v>
      </c>
      <c r="BJ12" s="28"/>
      <c r="BK12" s="28"/>
      <c r="BL12" s="20">
        <f t="shared" si="0"/>
        <v>8.5783443450927734</v>
      </c>
      <c r="BM12" s="20">
        <f t="shared" si="1"/>
        <v>7.7416708469390869</v>
      </c>
      <c r="BN12" s="20">
        <f t="shared" si="2"/>
        <v>6.4477287530899048</v>
      </c>
      <c r="BO12" s="20">
        <f t="shared" si="3"/>
        <v>42.186317135215148</v>
      </c>
      <c r="BP12" s="20">
        <v>6.4889491542106601</v>
      </c>
      <c r="BQ12" s="20">
        <v>5.2275300279036498</v>
      </c>
      <c r="BR12" s="20">
        <v>4.8781218855097004</v>
      </c>
      <c r="BS12" s="20">
        <v>5.1708301754202104</v>
      </c>
      <c r="BT12" s="20">
        <v>46</v>
      </c>
      <c r="BU12" s="20">
        <v>18.3825943044471</v>
      </c>
      <c r="BV12" s="20">
        <v>98.4</v>
      </c>
      <c r="BW12" s="20">
        <v>46</v>
      </c>
      <c r="BX12" s="20">
        <v>4.96</v>
      </c>
      <c r="BY12" s="20">
        <v>5.38</v>
      </c>
      <c r="BZ12" s="20">
        <v>4.7</v>
      </c>
      <c r="CA12" s="20">
        <v>4.0999999999999996</v>
      </c>
      <c r="CB12" s="20">
        <v>8.5</v>
      </c>
      <c r="CC12" s="20">
        <v>4.34</v>
      </c>
      <c r="CD12" s="20">
        <v>4.67</v>
      </c>
      <c r="CE12" s="20">
        <v>3.21</v>
      </c>
      <c r="CF12" s="20">
        <v>5.2</v>
      </c>
      <c r="CG12" s="20">
        <v>3.6</v>
      </c>
      <c r="CH12" s="20">
        <v>2.04</v>
      </c>
      <c r="CI12" s="20">
        <v>1.972</v>
      </c>
    </row>
    <row r="13" spans="1:87" ht="11.25" x14ac:dyDescent="0.2">
      <c r="A13" s="302"/>
      <c r="B13" s="20">
        <v>2200</v>
      </c>
      <c r="D13" s="25">
        <v>24.860419577643899</v>
      </c>
      <c r="E13" s="25">
        <v>69.797143809000602</v>
      </c>
      <c r="F13" s="25">
        <v>12.1193871726471</v>
      </c>
      <c r="G13" s="25">
        <v>0.83864056182194102</v>
      </c>
      <c r="H13" s="25">
        <v>1.60599995</v>
      </c>
      <c r="I13" s="26">
        <v>1.3216179609298706</v>
      </c>
      <c r="J13" s="27">
        <v>4.8363490104675293</v>
      </c>
      <c r="K13" s="25">
        <v>4.4509921073913574</v>
      </c>
      <c r="L13" s="25">
        <v>4.0656352043151855</v>
      </c>
      <c r="M13" s="25">
        <v>2.5302050113677979</v>
      </c>
      <c r="N13" s="27">
        <v>0.99477481842041016</v>
      </c>
      <c r="O13" s="27">
        <v>5.7750911712646484</v>
      </c>
      <c r="P13" s="25">
        <v>5.4859905242919922</v>
      </c>
      <c r="Q13" s="25">
        <v>5.1968898773193359</v>
      </c>
      <c r="R13" s="25">
        <v>4.4857454299926758</v>
      </c>
      <c r="S13" s="25">
        <v>5.7897057529999998</v>
      </c>
      <c r="T13" s="25">
        <v>5.4278502460000002</v>
      </c>
      <c r="U13" s="25">
        <v>6.5749273300000004</v>
      </c>
      <c r="V13" s="25">
        <v>6.5056977270000003</v>
      </c>
      <c r="W13" s="25">
        <v>6.0411195759999998</v>
      </c>
      <c r="X13" s="27">
        <v>6.8585963249206543</v>
      </c>
      <c r="Y13" s="25">
        <v>6.7526907920837402</v>
      </c>
      <c r="Z13" s="25">
        <v>6.6467852592468262</v>
      </c>
      <c r="AA13" s="25">
        <v>6.2171306610107422</v>
      </c>
      <c r="AB13" s="25">
        <v>6.3811612130000004</v>
      </c>
      <c r="AC13" s="25">
        <v>6.5425100330000001</v>
      </c>
      <c r="AD13" s="25">
        <v>7.6657576560000003</v>
      </c>
      <c r="AE13" s="25">
        <v>8.6602602005004883</v>
      </c>
      <c r="AF13" s="25">
        <v>8.6876325607299805</v>
      </c>
      <c r="AG13" s="28">
        <v>8.7150049209594727</v>
      </c>
      <c r="AH13" s="25">
        <v>8.7633085249999993</v>
      </c>
      <c r="AI13" s="25">
        <v>8.8064708710000001</v>
      </c>
      <c r="AJ13" s="25">
        <v>9.8019943240000007</v>
      </c>
      <c r="AK13" s="25">
        <v>9.3120708469999993</v>
      </c>
      <c r="AL13" s="28">
        <v>8.9171600341796875</v>
      </c>
      <c r="AM13" s="25">
        <v>9.1302871704101563</v>
      </c>
      <c r="AN13" s="25">
        <v>9.343414306640625</v>
      </c>
      <c r="AO13" s="25">
        <v>9.4884853363037109</v>
      </c>
      <c r="AP13" s="28">
        <v>9.6335563659667969</v>
      </c>
      <c r="AQ13" s="25">
        <v>9.0572147370000007</v>
      </c>
      <c r="AR13" s="25">
        <v>9.802516937</v>
      </c>
      <c r="AS13" s="25">
        <v>10.058365820000001</v>
      </c>
      <c r="AT13" s="29">
        <v>10.191379550000001</v>
      </c>
      <c r="AU13" s="28">
        <v>9.7759122848510742</v>
      </c>
      <c r="AV13" s="25">
        <v>10.164765357971191</v>
      </c>
      <c r="AW13" s="25">
        <v>10.553618431091309</v>
      </c>
      <c r="AX13" s="25">
        <v>11.028091430664063</v>
      </c>
      <c r="AY13" s="25">
        <v>8.6876325607299805</v>
      </c>
      <c r="AZ13" s="25">
        <v>2.6536199578217099</v>
      </c>
      <c r="BA13" s="25">
        <v>87.814298502604103</v>
      </c>
      <c r="BB13" s="25">
        <v>7.6621321881984796</v>
      </c>
      <c r="BC13" s="25">
        <v>7.3198618548013501</v>
      </c>
      <c r="BD13" s="25">
        <v>19.836457689461099</v>
      </c>
      <c r="BE13" s="25">
        <v>2.8118962513880699</v>
      </c>
      <c r="BF13" s="25">
        <v>3.3171784492626202</v>
      </c>
      <c r="BG13" s="25">
        <v>17.6135584563336</v>
      </c>
      <c r="BH13" s="25">
        <v>1.3924210251819</v>
      </c>
      <c r="BI13" s="25">
        <v>0.71019445505647505</v>
      </c>
      <c r="BJ13" s="28"/>
      <c r="BK13" s="28"/>
      <c r="BL13" s="20">
        <f t="shared" si="0"/>
        <v>5.5404056310653687</v>
      </c>
      <c r="BM13" s="20">
        <f t="shared" si="1"/>
        <v>4.9140762090682983</v>
      </c>
      <c r="BN13" s="20">
        <f t="shared" si="2"/>
        <v>3.6130027770996094</v>
      </c>
      <c r="BO13" s="20">
        <f t="shared" si="3"/>
        <v>34.898571904500301</v>
      </c>
      <c r="BP13" s="20">
        <v>5.1359898392523302</v>
      </c>
      <c r="BQ13" s="20">
        <v>4.2357990983486298</v>
      </c>
      <c r="BR13" s="20">
        <v>4.0300390714121104</v>
      </c>
      <c r="BS13" s="20">
        <v>2.2924072895971102</v>
      </c>
      <c r="BT13" s="20">
        <v>31</v>
      </c>
      <c r="BU13" s="20">
        <v>19.586033868409501</v>
      </c>
      <c r="BV13" s="20">
        <v>72.900000000000006</v>
      </c>
      <c r="BW13" s="20">
        <v>31</v>
      </c>
      <c r="BX13" s="20">
        <v>3.05</v>
      </c>
      <c r="BY13" s="20">
        <v>3.39</v>
      </c>
      <c r="BZ13" s="20">
        <v>1.7</v>
      </c>
      <c r="CA13" s="20">
        <v>2.2000000000000002</v>
      </c>
      <c r="CB13" s="20">
        <v>7.4</v>
      </c>
      <c r="CC13" s="20">
        <v>2.2999999999999998</v>
      </c>
      <c r="CD13" s="20">
        <v>2.57</v>
      </c>
      <c r="CE13" s="20">
        <v>1.42</v>
      </c>
      <c r="CF13" s="20">
        <v>3.5</v>
      </c>
      <c r="CG13" s="20">
        <v>2.4</v>
      </c>
      <c r="CH13" s="20">
        <v>1.0329999999999999</v>
      </c>
      <c r="CI13" s="20">
        <v>1.002</v>
      </c>
    </row>
    <row r="14" spans="1:87" ht="11.25" x14ac:dyDescent="0.2">
      <c r="A14" s="302"/>
      <c r="B14" s="20">
        <v>2600</v>
      </c>
      <c r="D14" s="25">
        <v>26.134972138631898</v>
      </c>
      <c r="E14" s="25">
        <v>59.414482693445102</v>
      </c>
      <c r="F14" s="25">
        <v>5.2806308935845703</v>
      </c>
      <c r="G14" s="25">
        <v>0.82303421312784597</v>
      </c>
      <c r="H14" s="25">
        <v>1.0559999900000001</v>
      </c>
      <c r="I14" s="26">
        <v>0.81321293115615845</v>
      </c>
      <c r="J14" s="27">
        <v>2.8340897560119629</v>
      </c>
      <c r="K14" s="25">
        <v>2.5240485668182373</v>
      </c>
      <c r="L14" s="25">
        <v>2.2140073776245117</v>
      </c>
      <c r="M14" s="25">
        <v>1.4638104438781738</v>
      </c>
      <c r="N14" s="27">
        <v>0.71361351013183594</v>
      </c>
      <c r="O14" s="27">
        <v>3.635664701461792</v>
      </c>
      <c r="P14" s="25">
        <v>3.3300714492797852</v>
      </c>
      <c r="Q14" s="25">
        <v>3.0244781970977783</v>
      </c>
      <c r="R14" s="25">
        <v>2.40875244140625</v>
      </c>
      <c r="S14" s="25">
        <v>3.9518492219999999</v>
      </c>
      <c r="T14" s="25">
        <v>3.207206964</v>
      </c>
      <c r="U14" s="25">
        <v>4.3435406680000002</v>
      </c>
      <c r="V14" s="25">
        <v>4.2814054490000002</v>
      </c>
      <c r="W14" s="25">
        <v>3.5784909730000001</v>
      </c>
      <c r="X14" s="27">
        <v>4.5275402069091797</v>
      </c>
      <c r="Y14" s="25">
        <v>4.4447588920593262</v>
      </c>
      <c r="Z14" s="25">
        <v>4.3619775772094727</v>
      </c>
      <c r="AA14" s="25">
        <v>3.722553014755249</v>
      </c>
      <c r="AB14" s="25">
        <v>3.742574453</v>
      </c>
      <c r="AC14" s="25">
        <v>4.0015044209999999</v>
      </c>
      <c r="AD14" s="25">
        <v>4.7841138839999999</v>
      </c>
      <c r="AE14" s="25">
        <v>5.3469357490539551</v>
      </c>
      <c r="AF14" s="25">
        <v>5.3262062072753906</v>
      </c>
      <c r="AG14" s="28">
        <v>5.3054766654968262</v>
      </c>
      <c r="AH14" s="25">
        <v>5.3964333529999999</v>
      </c>
      <c r="AI14" s="25">
        <v>5.3861026760000001</v>
      </c>
      <c r="AJ14" s="25">
        <v>6.0109968189999998</v>
      </c>
      <c r="AK14" s="25">
        <v>5.6295852660000003</v>
      </c>
      <c r="AL14" s="28">
        <v>5.5156149864196777</v>
      </c>
      <c r="AM14" s="25">
        <v>5.5944070816040039</v>
      </c>
      <c r="AN14" s="25">
        <v>5.6731991767883301</v>
      </c>
      <c r="AO14" s="25">
        <v>5.7068986892700195</v>
      </c>
      <c r="AP14" s="28">
        <v>5.740598201751709</v>
      </c>
      <c r="AQ14" s="25">
        <v>5.5518198009999997</v>
      </c>
      <c r="AR14" s="25">
        <v>5.8888211249999998</v>
      </c>
      <c r="AS14" s="25">
        <v>5.9452919959999999</v>
      </c>
      <c r="AT14" s="29">
        <v>6.0751690859999998</v>
      </c>
      <c r="AU14" s="28">
        <v>5.9476666450500488</v>
      </c>
      <c r="AV14" s="25">
        <v>6.0988092422485352</v>
      </c>
      <c r="AW14" s="25">
        <v>6.2499518394470215</v>
      </c>
      <c r="AX14" s="25">
        <v>6.3684892654418945</v>
      </c>
      <c r="AY14" s="25">
        <v>5.3262062072753906</v>
      </c>
      <c r="AZ14" s="25">
        <v>3.9129266367072102</v>
      </c>
      <c r="BA14" s="25">
        <v>72.607694989159</v>
      </c>
      <c r="BB14" s="25">
        <v>6.6522777644628404</v>
      </c>
      <c r="BC14" s="25">
        <v>9.0185654055995492</v>
      </c>
      <c r="BD14" s="25">
        <v>14.5951845245415</v>
      </c>
      <c r="BE14" s="25">
        <v>1.6353603497499001</v>
      </c>
      <c r="BF14" s="25">
        <v>2.8850152652718601</v>
      </c>
      <c r="BG14" s="25">
        <v>15.308474345067401</v>
      </c>
      <c r="BH14" s="25">
        <v>1.12274965037375</v>
      </c>
      <c r="BI14" s="25">
        <v>3.7295150409905098</v>
      </c>
      <c r="BJ14" s="28"/>
      <c r="BK14" s="28"/>
      <c r="BL14" s="20">
        <f t="shared" si="0"/>
        <v>3.4352709650993347</v>
      </c>
      <c r="BM14" s="20">
        <f t="shared" si="1"/>
        <v>2.8218604922294617</v>
      </c>
      <c r="BN14" s="20">
        <f t="shared" si="2"/>
        <v>1.9849677085876465</v>
      </c>
      <c r="BO14" s="20">
        <f t="shared" si="3"/>
        <v>29.707241346722551</v>
      </c>
      <c r="BP14" s="20">
        <v>4.34329738237233</v>
      </c>
      <c r="BQ14" s="20">
        <v>3.6731815660512899</v>
      </c>
      <c r="BR14" s="20">
        <v>3.4042600515694299</v>
      </c>
      <c r="BS14" s="20">
        <v>1.36258554704569</v>
      </c>
      <c r="BT14" s="20">
        <v>21.5</v>
      </c>
      <c r="BU14" s="20">
        <v>19.265264666171301</v>
      </c>
      <c r="BV14" s="20">
        <v>54.8</v>
      </c>
      <c r="BW14" s="20">
        <v>21.5</v>
      </c>
      <c r="BX14" s="20">
        <v>1.66</v>
      </c>
      <c r="BY14" s="20">
        <v>1.92</v>
      </c>
      <c r="BZ14" s="20">
        <v>1.2</v>
      </c>
      <c r="CA14" s="20">
        <v>1.3</v>
      </c>
      <c r="CB14" s="20">
        <v>6.8</v>
      </c>
      <c r="CC14" s="20">
        <v>1.61</v>
      </c>
      <c r="CD14" s="20">
        <v>1.77</v>
      </c>
      <c r="CE14" s="20">
        <v>1.07</v>
      </c>
      <c r="CF14" s="20">
        <v>2.5</v>
      </c>
      <c r="CG14" s="20">
        <v>1.7</v>
      </c>
      <c r="CH14" s="20">
        <v>0.63500000000000001</v>
      </c>
      <c r="CI14" s="20">
        <v>0.52200000000000002</v>
      </c>
    </row>
    <row r="15" spans="1:87" ht="11.25" x14ac:dyDescent="0.2">
      <c r="A15" s="302"/>
      <c r="B15" s="20">
        <v>3000</v>
      </c>
      <c r="D15" s="25">
        <v>19.665029366811101</v>
      </c>
      <c r="E15" s="25">
        <v>46.217696961902398</v>
      </c>
      <c r="F15" s="25">
        <v>3.5275881508574298</v>
      </c>
      <c r="G15" s="25">
        <v>0.76968111740425804</v>
      </c>
      <c r="H15" s="25">
        <v>0.78799998800000004</v>
      </c>
      <c r="I15" s="26">
        <v>0.84292477369308472</v>
      </c>
      <c r="J15" s="27">
        <v>2.1367696523666382</v>
      </c>
      <c r="K15" s="25">
        <v>1.7877095937728882</v>
      </c>
      <c r="L15" s="25">
        <v>1.4386495351791382</v>
      </c>
      <c r="M15" s="25">
        <v>0.98147612810134888</v>
      </c>
      <c r="N15" s="27">
        <v>0.52430272102355957</v>
      </c>
      <c r="O15" s="27">
        <v>2.5629487037658691</v>
      </c>
      <c r="P15" s="25">
        <v>2.325244665145874</v>
      </c>
      <c r="Q15" s="25">
        <v>2.0875406265258789</v>
      </c>
      <c r="R15" s="25">
        <v>1.4971621036529541</v>
      </c>
      <c r="S15" s="25">
        <v>2.622822523</v>
      </c>
      <c r="T15" s="25">
        <v>2.2036323549999999</v>
      </c>
      <c r="U15" s="25">
        <v>3.1507306100000001</v>
      </c>
      <c r="V15" s="25">
        <v>2.8062326909999999</v>
      </c>
      <c r="W15" s="25">
        <v>2.3409883979999999</v>
      </c>
      <c r="X15" s="27">
        <v>3.3011822700500488</v>
      </c>
      <c r="Y15" s="25">
        <v>3.096508264541626</v>
      </c>
      <c r="Z15" s="25">
        <v>2.8918342590332031</v>
      </c>
      <c r="AA15" s="25">
        <v>2.4320898056030273</v>
      </c>
      <c r="AB15" s="25">
        <v>2.408221245</v>
      </c>
      <c r="AC15" s="25">
        <v>2.6051151749999999</v>
      </c>
      <c r="AD15" s="25">
        <v>3.2499396800000002</v>
      </c>
      <c r="AE15" s="25">
        <v>4.1204814910888672</v>
      </c>
      <c r="AF15" s="25">
        <v>3.9079458713531494</v>
      </c>
      <c r="AG15" s="28">
        <v>3.6954102516174316</v>
      </c>
      <c r="AH15" s="25">
        <v>4.1464862819999997</v>
      </c>
      <c r="AI15" s="25">
        <v>3.9890875819999998</v>
      </c>
      <c r="AJ15" s="25">
        <v>4.2599129680000001</v>
      </c>
      <c r="AK15" s="25">
        <v>4.3343591689999998</v>
      </c>
      <c r="AL15" s="28">
        <v>3.7778992652893066</v>
      </c>
      <c r="AM15" s="25">
        <v>4.0310769081115723</v>
      </c>
      <c r="AN15" s="25">
        <v>4.2842545509338379</v>
      </c>
      <c r="AO15" s="25">
        <v>4.4419770240783691</v>
      </c>
      <c r="AP15" s="28">
        <v>4.5996994972229004</v>
      </c>
      <c r="AQ15" s="25">
        <v>3.9286255840000002</v>
      </c>
      <c r="AR15" s="25">
        <v>4.274368763</v>
      </c>
      <c r="AS15" s="25">
        <v>4.7118024829999996</v>
      </c>
      <c r="AT15" s="29">
        <v>4.3875284189999997</v>
      </c>
      <c r="AU15" s="28">
        <v>4.209172248840332</v>
      </c>
      <c r="AV15" s="25">
        <v>4.3570890426635742</v>
      </c>
      <c r="AW15" s="25">
        <v>4.5050058364868164</v>
      </c>
      <c r="AX15" s="25">
        <v>4.9209012985229492</v>
      </c>
      <c r="AY15" s="25">
        <v>3.9079458713531494</v>
      </c>
      <c r="AZ15" s="25">
        <v>4.0970955008552101</v>
      </c>
      <c r="BA15" s="25">
        <v>54.302401392800398</v>
      </c>
      <c r="BB15" s="25">
        <v>6.2201537400846201</v>
      </c>
      <c r="BC15" s="25">
        <v>8.1366631454702194</v>
      </c>
      <c r="BD15" s="25">
        <v>14.9551387872757</v>
      </c>
      <c r="BE15" s="25">
        <v>1.7791455881011</v>
      </c>
      <c r="BF15" s="25">
        <v>2.0582110445528299</v>
      </c>
      <c r="BG15" s="25">
        <v>10.3745057015354</v>
      </c>
      <c r="BH15" s="25">
        <v>1.13518827263912</v>
      </c>
      <c r="BI15" s="25">
        <v>3.6855752477775101</v>
      </c>
      <c r="BJ15" s="28"/>
      <c r="BK15" s="28"/>
      <c r="BL15" s="20">
        <f t="shared" si="0"/>
        <v>2.4564039409160614</v>
      </c>
      <c r="BM15" s="20">
        <f t="shared" si="1"/>
        <v>1.9253178536891937</v>
      </c>
      <c r="BN15" s="20">
        <f t="shared" si="2"/>
        <v>1.2539472579956055</v>
      </c>
      <c r="BO15" s="20">
        <f t="shared" si="3"/>
        <v>23.108848480951199</v>
      </c>
      <c r="BP15" s="20">
        <v>3.8102585119852401</v>
      </c>
      <c r="BQ15" s="20">
        <v>3.1476182891334701</v>
      </c>
      <c r="BR15" s="20">
        <v>3.0236091544406798</v>
      </c>
      <c r="BS15" s="20">
        <v>1.0148173119866</v>
      </c>
      <c r="BT15" s="20">
        <v>16</v>
      </c>
      <c r="BU15" s="20">
        <v>7.9037076507400101</v>
      </c>
      <c r="BV15" s="20">
        <v>42.9</v>
      </c>
      <c r="BW15" s="20">
        <v>16</v>
      </c>
      <c r="BX15" s="20">
        <v>1.1000000000000001</v>
      </c>
      <c r="BY15" s="20">
        <v>1.24</v>
      </c>
      <c r="BZ15" s="20">
        <v>0.8</v>
      </c>
      <c r="CA15" s="20">
        <v>0.7</v>
      </c>
      <c r="CB15" s="20">
        <v>6.3</v>
      </c>
      <c r="CC15" s="20">
        <v>1.2</v>
      </c>
      <c r="CD15" s="20">
        <v>1.31</v>
      </c>
      <c r="CE15" s="20">
        <v>0.8</v>
      </c>
      <c r="CF15" s="20">
        <v>1.9</v>
      </c>
      <c r="CG15" s="20">
        <v>1.3</v>
      </c>
      <c r="CH15" s="20">
        <v>0.48899999999999999</v>
      </c>
      <c r="CI15" s="20">
        <v>0.373</v>
      </c>
    </row>
    <row r="16" spans="1:87" ht="11.25" x14ac:dyDescent="0.2">
      <c r="A16" s="302"/>
      <c r="B16" s="20">
        <v>4000</v>
      </c>
      <c r="D16" s="25">
        <v>9.59497648420788</v>
      </c>
      <c r="E16" s="25">
        <v>23.4533535911923</v>
      </c>
      <c r="F16" s="25">
        <v>1.47666281806817</v>
      </c>
      <c r="G16" s="25">
        <v>2.5527541894463001E-2</v>
      </c>
      <c r="H16" s="25">
        <v>1.2640000600000001</v>
      </c>
      <c r="I16" s="26">
        <v>0.56292444467544556</v>
      </c>
      <c r="J16" s="27">
        <v>0.90104067325592041</v>
      </c>
      <c r="K16" s="25">
        <v>0.84076237678527832</v>
      </c>
      <c r="L16" s="25">
        <v>0.78048408031463623</v>
      </c>
      <c r="M16" s="25">
        <v>0.71877425909042358</v>
      </c>
      <c r="N16" s="27">
        <v>0.65706443786621094</v>
      </c>
      <c r="O16" s="27">
        <v>1.0492105484008789</v>
      </c>
      <c r="P16" s="25">
        <v>0.99771040678024292</v>
      </c>
      <c r="Q16" s="25">
        <v>0.94621026515960693</v>
      </c>
      <c r="R16" s="25">
        <v>0.88070529699325562</v>
      </c>
      <c r="S16" s="25">
        <v>1.2128723859999999</v>
      </c>
      <c r="T16" s="25">
        <v>0.98030102299999999</v>
      </c>
      <c r="U16" s="25">
        <v>1.433474422</v>
      </c>
      <c r="V16" s="25">
        <v>1.242422342</v>
      </c>
      <c r="W16" s="25">
        <v>1.094655991</v>
      </c>
      <c r="X16" s="27">
        <v>1.5413063764572144</v>
      </c>
      <c r="Y16" s="25">
        <v>1.3949637413024902</v>
      </c>
      <c r="Z16" s="25">
        <v>1.2486211061477661</v>
      </c>
      <c r="AA16" s="25">
        <v>1.1284986734390259</v>
      </c>
      <c r="AB16" s="25">
        <v>1.229005218</v>
      </c>
      <c r="AC16" s="25">
        <v>1.2123656270000001</v>
      </c>
      <c r="AD16" s="25">
        <v>1.4845674040000001</v>
      </c>
      <c r="AE16" s="25">
        <v>1.6865676641464233</v>
      </c>
      <c r="AF16" s="25">
        <v>1.6338239908218384</v>
      </c>
      <c r="AG16" s="28">
        <v>1.5810803174972534</v>
      </c>
      <c r="AH16" s="25">
        <v>1.701498747</v>
      </c>
      <c r="AI16" s="25">
        <v>1.6563129430000001</v>
      </c>
      <c r="AJ16" s="25">
        <v>1.792022228</v>
      </c>
      <c r="AK16" s="25">
        <v>1.7777059079999999</v>
      </c>
      <c r="AL16" s="28">
        <v>2.9210208654403687</v>
      </c>
      <c r="AM16" s="25">
        <v>2.3571271896362305</v>
      </c>
      <c r="AN16" s="25">
        <v>1.7932335138320923</v>
      </c>
      <c r="AO16" s="25">
        <v>1.8279778957366943</v>
      </c>
      <c r="AP16" s="28">
        <v>1.8627222776412964</v>
      </c>
      <c r="AQ16" s="25">
        <v>2.6120092869999998</v>
      </c>
      <c r="AR16" s="25">
        <v>1.925233245</v>
      </c>
      <c r="AS16" s="25">
        <v>1.9845162629999999</v>
      </c>
      <c r="AT16" s="29">
        <v>2.6429631709999999</v>
      </c>
      <c r="AU16" s="28">
        <v>2.93096923828125</v>
      </c>
      <c r="AV16" s="25">
        <v>2.8424975872039795</v>
      </c>
      <c r="AW16" s="25">
        <v>2.754025936126709</v>
      </c>
      <c r="AX16" s="25">
        <v>2.1007661819458008</v>
      </c>
      <c r="AY16" s="25">
        <v>1.6338239908218384</v>
      </c>
      <c r="AZ16" s="25">
        <v>0</v>
      </c>
      <c r="BA16" s="25">
        <v>54.661177185603499</v>
      </c>
      <c r="BB16" s="25">
        <v>6.7863510471313999</v>
      </c>
      <c r="BC16" s="25">
        <v>7.5983360428908897</v>
      </c>
      <c r="BD16" s="25">
        <v>12.9921239030795</v>
      </c>
      <c r="BE16" s="25">
        <v>3.0711263265671001</v>
      </c>
      <c r="BF16" s="25">
        <v>1.46818862505006</v>
      </c>
      <c r="BG16" s="25">
        <v>5.8465505597248804</v>
      </c>
      <c r="BH16" s="25">
        <v>0.879386126057353</v>
      </c>
      <c r="BI16" s="25">
        <v>0</v>
      </c>
      <c r="BJ16" s="28"/>
      <c r="BK16" s="28"/>
      <c r="BL16" s="20">
        <f t="shared" si="0"/>
        <v>1.0121680796146393</v>
      </c>
      <c r="BM16" s="20">
        <f t="shared" si="1"/>
        <v>0.90477871894836426</v>
      </c>
      <c r="BN16" s="20">
        <f t="shared" si="2"/>
        <v>0.82479508221149445</v>
      </c>
      <c r="BO16" s="20">
        <f t="shared" si="3"/>
        <v>11.72667679559615</v>
      </c>
      <c r="BP16" s="20">
        <v>3.2440625951149902</v>
      </c>
      <c r="BQ16" s="20">
        <v>2.7861909491315799</v>
      </c>
      <c r="BR16" s="20">
        <v>2.8179511084575202</v>
      </c>
      <c r="BS16" s="20">
        <v>0.654171269941622</v>
      </c>
      <c r="BT16" s="20">
        <v>8.4</v>
      </c>
      <c r="BU16" s="20">
        <v>8.2289104650011193</v>
      </c>
      <c r="BV16" s="20">
        <v>24.4</v>
      </c>
      <c r="BW16" s="20">
        <v>8.4</v>
      </c>
      <c r="BX16" s="20">
        <v>1.26</v>
      </c>
      <c r="BY16" s="20">
        <v>1.27</v>
      </c>
      <c r="BZ16" s="20">
        <v>0.5</v>
      </c>
      <c r="CA16" s="20">
        <v>0.4</v>
      </c>
      <c r="CB16" s="20">
        <v>6.1</v>
      </c>
      <c r="CC16" s="20">
        <v>0.77</v>
      </c>
      <c r="CD16" s="20">
        <v>0.84</v>
      </c>
      <c r="CE16" s="20">
        <v>0.54</v>
      </c>
      <c r="CF16" s="20">
        <v>1.1000000000000001</v>
      </c>
      <c r="CG16" s="20">
        <v>0.8</v>
      </c>
      <c r="CH16" s="20">
        <v>0.32900000000000001</v>
      </c>
      <c r="CI16" s="20">
        <v>0.24299999999999999</v>
      </c>
    </row>
    <row r="17" spans="1:87" ht="11.25" x14ac:dyDescent="0.2">
      <c r="A17" s="302"/>
      <c r="B17" s="20">
        <v>6000</v>
      </c>
      <c r="D17" s="25">
        <v>3.78705186304592</v>
      </c>
      <c r="E17" s="25">
        <v>10.956361064456701</v>
      </c>
      <c r="F17" s="25">
        <v>0.120454657701902</v>
      </c>
      <c r="G17" s="25">
        <v>0</v>
      </c>
      <c r="H17" s="25">
        <v>0.90600001799999996</v>
      </c>
      <c r="I17" s="26">
        <v>0.20043011009693146</v>
      </c>
      <c r="J17" s="27">
        <v>0.5218656063079834</v>
      </c>
      <c r="K17" s="25">
        <v>0.483406662940979</v>
      </c>
      <c r="L17" s="25">
        <v>0.44494771957397461</v>
      </c>
      <c r="M17" s="25">
        <v>0.33344349265098572</v>
      </c>
      <c r="N17" s="27">
        <v>0.22193926572799683</v>
      </c>
      <c r="O17" s="27">
        <v>0.646537184715271</v>
      </c>
      <c r="P17" s="25">
        <v>0.60697412490844727</v>
      </c>
      <c r="Q17" s="25">
        <v>0.56741106510162354</v>
      </c>
      <c r="R17" s="25">
        <v>0.47966158390045166</v>
      </c>
      <c r="S17" s="25">
        <v>0.637697756</v>
      </c>
      <c r="T17" s="25">
        <v>0.590169787</v>
      </c>
      <c r="U17" s="25">
        <v>0.71763354499999998</v>
      </c>
      <c r="V17" s="25">
        <v>0.70329034300000004</v>
      </c>
      <c r="W17" s="25">
        <v>0.63426178700000002</v>
      </c>
      <c r="X17" s="27">
        <v>0.73898118734359741</v>
      </c>
      <c r="Y17" s="25">
        <v>0.7234189510345459</v>
      </c>
      <c r="Z17" s="25">
        <v>0.70785671472549438</v>
      </c>
      <c r="AA17" s="25">
        <v>0.64098209142684937</v>
      </c>
      <c r="AB17" s="25">
        <v>0.72094905399999998</v>
      </c>
      <c r="AC17" s="25">
        <v>0.67035692899999999</v>
      </c>
      <c r="AD17" s="25">
        <v>0.72732955200000005</v>
      </c>
      <c r="AE17" s="25">
        <v>0.84890633821487427</v>
      </c>
      <c r="AF17" s="25">
        <v>0.79477024078369141</v>
      </c>
      <c r="AG17" s="28">
        <v>0.74063414335250854</v>
      </c>
      <c r="AH17" s="25">
        <v>0.85746735299999999</v>
      </c>
      <c r="AI17" s="25">
        <v>0.78903740600000005</v>
      </c>
      <c r="AJ17" s="25">
        <v>0.90817820999999999</v>
      </c>
      <c r="AK17" s="25">
        <v>0.81791514200000004</v>
      </c>
      <c r="AL17" s="28">
        <v>0.97691410779953003</v>
      </c>
      <c r="AM17" s="25">
        <v>0.9388464093208313</v>
      </c>
      <c r="AN17" s="25">
        <v>0.90077871084213257</v>
      </c>
      <c r="AO17" s="25">
        <v>0.83245199918746948</v>
      </c>
      <c r="AP17" s="28">
        <v>0.7641252875328064</v>
      </c>
      <c r="AQ17" s="25">
        <v>1.1269708869999999</v>
      </c>
      <c r="AR17" s="25">
        <v>0.93592911999999995</v>
      </c>
      <c r="AS17" s="25">
        <v>0.84295272799999998</v>
      </c>
      <c r="AT17" s="29">
        <v>0.97724854900000002</v>
      </c>
      <c r="AU17" s="28">
        <v>1.2450250387191772</v>
      </c>
      <c r="AV17" s="25">
        <v>1.116568922996521</v>
      </c>
      <c r="AW17" s="25">
        <v>0.98811280727386475</v>
      </c>
      <c r="AX17" s="25">
        <v>0.88732063770294189</v>
      </c>
      <c r="AY17" s="25">
        <v>0.79477024078369141</v>
      </c>
      <c r="AZ17" s="25">
        <v>0</v>
      </c>
      <c r="BA17" s="25">
        <v>26.085674424398501</v>
      </c>
      <c r="BB17" s="25">
        <v>5.1904050767038203</v>
      </c>
      <c r="BC17" s="25">
        <v>5.1759189277823401</v>
      </c>
      <c r="BD17" s="25">
        <v>10.7431548066101</v>
      </c>
      <c r="BE17" s="25">
        <v>1.6475391953623</v>
      </c>
      <c r="BF17" s="25">
        <v>0.85477385783382898</v>
      </c>
      <c r="BG17" s="25">
        <v>6.6916516606001597</v>
      </c>
      <c r="BH17" s="25">
        <v>1.0192914811206399</v>
      </c>
      <c r="BI17" s="25">
        <v>0.23825205923348899</v>
      </c>
      <c r="BJ17" s="28"/>
      <c r="BK17" s="28"/>
      <c r="BL17" s="20">
        <f t="shared" si="0"/>
        <v>0.6153692901134491</v>
      </c>
      <c r="BM17" s="20">
        <f t="shared" si="1"/>
        <v>0.5367952287197113</v>
      </c>
      <c r="BN17" s="20">
        <f t="shared" si="2"/>
        <v>0.41523100435733795</v>
      </c>
      <c r="BO17" s="20">
        <f t="shared" si="3"/>
        <v>5.4781805322283503</v>
      </c>
      <c r="BP17" s="20">
        <v>2.7143613902630901</v>
      </c>
      <c r="BQ17" s="20">
        <v>2.6768316935998602</v>
      </c>
      <c r="BR17" s="20">
        <v>2.7594653365307602</v>
      </c>
      <c r="BS17" s="20">
        <v>0.47671886833900401</v>
      </c>
      <c r="BT17" s="20">
        <v>3.5</v>
      </c>
      <c r="BU17" s="20">
        <v>0</v>
      </c>
      <c r="BV17" s="20">
        <v>11.3</v>
      </c>
      <c r="BW17" s="20">
        <v>3.5</v>
      </c>
      <c r="BX17" s="20">
        <v>1.45</v>
      </c>
      <c r="BY17" s="20">
        <v>1.46</v>
      </c>
      <c r="BZ17" s="20">
        <v>0.2</v>
      </c>
      <c r="CA17" s="20">
        <v>0.3</v>
      </c>
      <c r="CB17" s="20">
        <v>5.8</v>
      </c>
      <c r="CC17" s="20">
        <v>0.61</v>
      </c>
      <c r="CD17" s="20">
        <v>0.64</v>
      </c>
      <c r="CE17" s="20">
        <v>0.49</v>
      </c>
      <c r="CF17" s="20">
        <v>0.6</v>
      </c>
      <c r="CG17" s="20">
        <v>0.5</v>
      </c>
      <c r="CH17" s="20">
        <v>0.26600000000000001</v>
      </c>
      <c r="CI17" s="20">
        <v>0.189</v>
      </c>
    </row>
    <row r="18" spans="1:87" ht="11.25" x14ac:dyDescent="0.2">
      <c r="A18" s="302"/>
      <c r="B18" s="20">
        <v>8000</v>
      </c>
      <c r="D18" s="25">
        <v>1.7732642829418099</v>
      </c>
      <c r="E18" s="25">
        <v>5.8783457914988198</v>
      </c>
      <c r="F18" s="25">
        <v>0</v>
      </c>
      <c r="G18" s="25">
        <v>0</v>
      </c>
      <c r="H18" s="25">
        <v>0.72399997699999996</v>
      </c>
      <c r="I18" s="26">
        <v>0</v>
      </c>
      <c r="J18" s="27">
        <v>0.36383810639381409</v>
      </c>
      <c r="K18" s="25">
        <v>0.29974275827407837</v>
      </c>
      <c r="L18" s="25">
        <v>0.23564741015434265</v>
      </c>
      <c r="M18" s="25">
        <v>0.10404429584741592</v>
      </c>
      <c r="N18" s="27">
        <v>-2.7558818459510803E-2</v>
      </c>
      <c r="O18" s="27">
        <v>0.45129916071891785</v>
      </c>
      <c r="P18" s="25">
        <v>0.39545226097106934</v>
      </c>
      <c r="Q18" s="25">
        <v>0.33960536122322083</v>
      </c>
      <c r="R18" s="25">
        <v>0.19826593995094299</v>
      </c>
      <c r="S18" s="25">
        <v>0.44937631500000003</v>
      </c>
      <c r="T18" s="25">
        <v>0.36176258300000003</v>
      </c>
      <c r="U18" s="25">
        <v>0.484042525</v>
      </c>
      <c r="V18" s="25">
        <v>0.42496791499999997</v>
      </c>
      <c r="W18" s="25">
        <v>0.28203746699999999</v>
      </c>
      <c r="X18" s="27">
        <v>0.51055806875228882</v>
      </c>
      <c r="Y18" s="25">
        <v>0.47419992089271545</v>
      </c>
      <c r="Z18" s="25">
        <v>0.43784177303314209</v>
      </c>
      <c r="AA18" s="25">
        <v>0.28589910268783569</v>
      </c>
      <c r="AB18" s="25">
        <v>0.32323950499999998</v>
      </c>
      <c r="AC18" s="25">
        <v>0.28696057200000002</v>
      </c>
      <c r="AD18" s="25">
        <v>0.279565811</v>
      </c>
      <c r="AE18" s="25">
        <v>0.45395362377166748</v>
      </c>
      <c r="AF18" s="25">
        <v>0.26786071062088013</v>
      </c>
      <c r="AG18" s="28">
        <v>8.1767797470092773E-2</v>
      </c>
      <c r="AH18" s="25">
        <v>0.45357734</v>
      </c>
      <c r="AI18" s="25">
        <v>0.27089595799999999</v>
      </c>
      <c r="AJ18" s="25">
        <v>0.317575157</v>
      </c>
      <c r="AK18" s="25">
        <v>0.26630821799999999</v>
      </c>
      <c r="AL18" s="28">
        <v>0.56381329894065857</v>
      </c>
      <c r="AM18" s="25">
        <v>0.50426667928695679</v>
      </c>
      <c r="AN18" s="25">
        <v>0.444720059633255</v>
      </c>
      <c r="AO18" s="25">
        <v>0.24686558544635773</v>
      </c>
      <c r="AP18" s="28">
        <v>4.9011111259460449E-2</v>
      </c>
      <c r="AQ18" s="25">
        <v>0.52530986099999999</v>
      </c>
      <c r="AR18" s="25">
        <v>0.42897352599999999</v>
      </c>
      <c r="AS18" s="25">
        <v>0.23602414099999999</v>
      </c>
      <c r="AT18" s="29">
        <v>0.41551464799999999</v>
      </c>
      <c r="AU18" s="28">
        <v>0.52917751669883728</v>
      </c>
      <c r="AV18" s="25">
        <v>0.46943268179893494</v>
      </c>
      <c r="AW18" s="25">
        <v>0.40968784689903259</v>
      </c>
      <c r="AX18" s="25">
        <v>0.18418365716934204</v>
      </c>
      <c r="AY18" s="25">
        <v>0.26786071062088013</v>
      </c>
      <c r="AZ18" s="25">
        <v>0</v>
      </c>
      <c r="BA18" s="25">
        <v>14.348991033009099</v>
      </c>
      <c r="BB18" s="25">
        <v>2.9795052296268301</v>
      </c>
      <c r="BC18" s="25">
        <v>4.0558055839511304</v>
      </c>
      <c r="BD18" s="25">
        <v>9.5275826443937301</v>
      </c>
      <c r="BE18" s="25">
        <v>2.1659956744066799</v>
      </c>
      <c r="BF18" s="25">
        <v>0.39573844924324098</v>
      </c>
      <c r="BG18" s="25">
        <v>2.4300316942854301</v>
      </c>
      <c r="BH18" s="25">
        <v>1.11544499705228</v>
      </c>
      <c r="BI18" s="25">
        <v>0.356828071443057</v>
      </c>
      <c r="BJ18" s="28"/>
      <c r="BK18" s="28"/>
      <c r="BL18" s="20">
        <f t="shared" si="0"/>
        <v>0.42943389713764191</v>
      </c>
      <c r="BM18" s="20">
        <f t="shared" si="1"/>
        <v>0.31361587345600128</v>
      </c>
      <c r="BN18" s="20">
        <f t="shared" si="2"/>
        <v>0.14180975034832954</v>
      </c>
      <c r="BO18" s="20">
        <f t="shared" si="3"/>
        <v>2.9391728957494099</v>
      </c>
      <c r="BT18" s="20">
        <v>0</v>
      </c>
      <c r="BU18" s="20">
        <v>0</v>
      </c>
      <c r="BV18" s="20">
        <v>7.5</v>
      </c>
      <c r="BW18" s="20">
        <v>0</v>
      </c>
      <c r="BX18" s="20">
        <v>1.55</v>
      </c>
      <c r="BY18" s="20">
        <v>1.57</v>
      </c>
      <c r="BZ18" s="20">
        <v>0.4</v>
      </c>
      <c r="CA18" s="20">
        <v>0.5</v>
      </c>
      <c r="CB18" s="20">
        <v>0</v>
      </c>
      <c r="CC18" s="20">
        <v>0.56999999999999995</v>
      </c>
      <c r="CD18" s="20">
        <v>0.6</v>
      </c>
      <c r="CE18" s="20">
        <v>0.46</v>
      </c>
      <c r="CF18" s="20">
        <v>0.5</v>
      </c>
      <c r="CG18" s="20">
        <v>0.4</v>
      </c>
      <c r="CH18" s="20">
        <v>0.28299999999999997</v>
      </c>
      <c r="CI18" s="20">
        <v>0.2</v>
      </c>
    </row>
    <row r="19" spans="1:87" ht="11.25" x14ac:dyDescent="0.2">
      <c r="A19" s="302"/>
      <c r="B19" s="20">
        <v>10000</v>
      </c>
      <c r="D19" s="25">
        <v>0.81181857805876501</v>
      </c>
      <c r="E19" s="25">
        <v>3.5817605330830502</v>
      </c>
      <c r="F19" s="25">
        <v>0</v>
      </c>
      <c r="G19" s="25">
        <v>0</v>
      </c>
      <c r="H19" s="25">
        <v>0.60699999299999996</v>
      </c>
      <c r="I19" s="26">
        <v>0</v>
      </c>
      <c r="J19" s="27">
        <v>0.24521391093730927</v>
      </c>
      <c r="K19" s="25">
        <v>0.16761714220046997</v>
      </c>
      <c r="L19" s="25">
        <v>9.0020373463630676E-2</v>
      </c>
      <c r="M19" s="25">
        <v>0</v>
      </c>
      <c r="N19" s="27">
        <v>-9.0020373463630676E-2</v>
      </c>
      <c r="O19" s="27">
        <v>0.30314162373542786</v>
      </c>
      <c r="P19" s="25">
        <v>0.24380795657634735</v>
      </c>
      <c r="Q19" s="25">
        <v>0.18447428941726685</v>
      </c>
      <c r="R19" s="25">
        <v>2.3237179964780807E-2</v>
      </c>
      <c r="S19" s="25">
        <v>0.31710943600000002</v>
      </c>
      <c r="T19" s="25">
        <v>0.18766933699999999</v>
      </c>
      <c r="U19" s="25">
        <v>0.33458307399999998</v>
      </c>
      <c r="V19" s="25">
        <v>0.21839156700000001</v>
      </c>
      <c r="W19" s="25">
        <v>3.7045315000000002E-2</v>
      </c>
      <c r="X19" s="27">
        <v>0.36176089942455292</v>
      </c>
      <c r="Y19" s="25">
        <v>0.29086434841156006</v>
      </c>
      <c r="Z19" s="25">
        <v>0.2199677973985672</v>
      </c>
      <c r="AA19" s="25">
        <v>3.3281769603490829E-2</v>
      </c>
      <c r="AB19" s="25">
        <v>6.3352308999999996E-2</v>
      </c>
      <c r="AC19" s="25">
        <v>2.6313011000000001E-2</v>
      </c>
      <c r="AD19" s="25"/>
      <c r="AE19" s="25">
        <v>0.13212496042251587</v>
      </c>
      <c r="AF19" s="25">
        <v>0</v>
      </c>
      <c r="AG19" s="28">
        <v>-0.13212496042251587</v>
      </c>
      <c r="AH19" s="25">
        <v>0.13664548100000001</v>
      </c>
      <c r="AI19" s="25"/>
      <c r="AJ19" s="25"/>
      <c r="AK19" s="25"/>
      <c r="AL19" s="28">
        <v>0.31043688952922821</v>
      </c>
      <c r="AM19" s="25">
        <v>0.20305660367012024</v>
      </c>
      <c r="AN19" s="25">
        <v>9.5676317811012268E-2</v>
      </c>
      <c r="AO19" s="25">
        <v>0</v>
      </c>
      <c r="AP19" s="28">
        <v>-9.5676317811012268E-2</v>
      </c>
      <c r="AQ19" s="25">
        <v>0.24086099899999999</v>
      </c>
      <c r="AR19" s="25">
        <v>4.4387124E-2</v>
      </c>
      <c r="AS19" s="25"/>
      <c r="AT19" s="29"/>
      <c r="AU19" s="28">
        <v>0.23147660493850708</v>
      </c>
      <c r="AV19" s="25">
        <v>0.11573830246925354</v>
      </c>
      <c r="AW19" s="25">
        <v>0</v>
      </c>
      <c r="AX19" s="25">
        <v>0</v>
      </c>
      <c r="AY19" s="25">
        <v>0</v>
      </c>
      <c r="AZ19" s="25">
        <v>0</v>
      </c>
      <c r="BA19" s="25">
        <v>8.1750635822613997</v>
      </c>
      <c r="BB19" s="25">
        <v>1.7885044213275201</v>
      </c>
      <c r="BC19" s="25">
        <v>4.6868590326970399</v>
      </c>
      <c r="BD19" s="25">
        <v>5.9083417043079196</v>
      </c>
      <c r="BE19" s="25">
        <v>3.3432001507830398</v>
      </c>
      <c r="BF19" s="25">
        <v>0.60687069730131504</v>
      </c>
      <c r="BG19" s="25">
        <v>2.6743153736708898</v>
      </c>
      <c r="BH19" s="25">
        <v>1.1796507048815199</v>
      </c>
      <c r="BI19" s="25">
        <v>0.38576911593750202</v>
      </c>
      <c r="BJ19" s="28"/>
      <c r="BK19" s="28"/>
      <c r="BL19" s="20">
        <f t="shared" si="0"/>
        <v>0.28865969553589821</v>
      </c>
      <c r="BM19" s="20">
        <f t="shared" si="1"/>
        <v>0.1608608104288578</v>
      </c>
      <c r="BN19" s="20">
        <f t="shared" si="2"/>
        <v>-5.0772083923220634E-3</v>
      </c>
      <c r="BO19" s="20">
        <f t="shared" si="3"/>
        <v>1.7908802665415251</v>
      </c>
      <c r="BT19" s="20">
        <v>0</v>
      </c>
      <c r="BU19" s="20">
        <v>0</v>
      </c>
      <c r="BV19" s="20">
        <v>5.4</v>
      </c>
      <c r="BW19" s="20">
        <v>0</v>
      </c>
      <c r="BX19" s="20">
        <v>1.63</v>
      </c>
      <c r="BY19" s="20">
        <v>1.67</v>
      </c>
      <c r="BZ19" s="20">
        <v>0.3</v>
      </c>
      <c r="CA19" s="20">
        <v>0.5</v>
      </c>
      <c r="CB19" s="20">
        <v>0</v>
      </c>
      <c r="CC19" s="20">
        <v>0.54</v>
      </c>
      <c r="CD19" s="20">
        <v>0.56999999999999995</v>
      </c>
      <c r="CE19" s="20">
        <v>0.44</v>
      </c>
      <c r="CF19" s="20">
        <v>0.4</v>
      </c>
      <c r="CG19" s="20">
        <v>0.3</v>
      </c>
      <c r="CH19" s="20">
        <v>0.33300000000000002</v>
      </c>
      <c r="CI19" s="20">
        <v>0.219</v>
      </c>
    </row>
    <row r="20" spans="1:87" ht="11.25" x14ac:dyDescent="0.2">
      <c r="D20" s="28"/>
      <c r="E20" s="28"/>
      <c r="F20" s="28"/>
      <c r="G20" s="28"/>
      <c r="H20" s="28"/>
      <c r="I20" s="27"/>
      <c r="J20" s="27"/>
      <c r="K20" s="28"/>
      <c r="L20" s="28"/>
      <c r="M20" s="28"/>
      <c r="N20" s="27"/>
      <c r="O20" s="27"/>
      <c r="P20" s="28"/>
      <c r="Q20" s="28"/>
      <c r="R20" s="28"/>
      <c r="S20" s="28"/>
      <c r="T20" s="28"/>
      <c r="U20" s="28"/>
      <c r="V20" s="28"/>
      <c r="W20" s="28"/>
      <c r="X20" s="27"/>
      <c r="Y20" s="28"/>
      <c r="Z20" s="28"/>
      <c r="AA20" s="28"/>
      <c r="AB20" s="28"/>
      <c r="AC20" s="28"/>
      <c r="AD20" s="28"/>
      <c r="AE20" s="28"/>
      <c r="AF20" s="28"/>
      <c r="AG20" s="28"/>
      <c r="AH20" s="28"/>
      <c r="AI20" s="28"/>
      <c r="AJ20" s="28"/>
      <c r="AK20" s="28"/>
      <c r="AL20" s="28"/>
      <c r="AM20" s="28"/>
      <c r="AN20" s="28"/>
      <c r="AO20" s="28"/>
      <c r="AP20" s="28"/>
      <c r="AQ20" s="28"/>
      <c r="AR20" s="28"/>
      <c r="AS20" s="28"/>
      <c r="AU20" s="28"/>
      <c r="AV20" s="28"/>
      <c r="AW20" s="28"/>
      <c r="AX20" s="28"/>
      <c r="AY20" s="28"/>
      <c r="AZ20" s="28"/>
      <c r="BA20" s="28"/>
      <c r="BB20" s="28"/>
      <c r="BC20" s="28"/>
      <c r="BD20" s="28"/>
      <c r="BE20" s="28"/>
      <c r="BF20" s="28"/>
      <c r="BG20" s="28"/>
      <c r="BH20" s="28"/>
      <c r="BI20" s="28"/>
    </row>
    <row r="21" spans="1:87" ht="11.25" x14ac:dyDescent="0.2">
      <c r="A21" s="302" t="s">
        <v>166</v>
      </c>
      <c r="B21" s="20">
        <v>200</v>
      </c>
      <c r="D21" s="25">
        <v>293.67733851464698</v>
      </c>
      <c r="E21" s="25">
        <v>208.57655475137</v>
      </c>
      <c r="F21" s="25">
        <v>259.419836379331</v>
      </c>
      <c r="G21" s="25">
        <v>208.80417552001501</v>
      </c>
      <c r="H21" s="25">
        <v>286.199005</v>
      </c>
      <c r="I21" s="26">
        <v>0</v>
      </c>
      <c r="J21" s="27">
        <v>0</v>
      </c>
      <c r="K21" s="25">
        <v>0</v>
      </c>
      <c r="L21" s="25">
        <v>0</v>
      </c>
      <c r="M21" s="25">
        <v>0</v>
      </c>
      <c r="N21" s="27">
        <v>0</v>
      </c>
      <c r="O21" s="27">
        <v>0</v>
      </c>
      <c r="P21" s="25">
        <v>0</v>
      </c>
      <c r="Q21" s="25">
        <v>0</v>
      </c>
      <c r="R21" s="25">
        <v>0</v>
      </c>
      <c r="S21" s="25"/>
      <c r="T21" s="25"/>
      <c r="U21" s="25"/>
      <c r="V21" s="25"/>
      <c r="W21" s="25"/>
      <c r="X21" s="27">
        <v>0</v>
      </c>
      <c r="Y21" s="25">
        <v>0</v>
      </c>
      <c r="Z21" s="25">
        <v>0</v>
      </c>
      <c r="AA21" s="25">
        <v>0</v>
      </c>
      <c r="AB21" s="25"/>
      <c r="AC21" s="25"/>
      <c r="AD21" s="25"/>
      <c r="AE21" s="25">
        <v>0</v>
      </c>
      <c r="AF21" s="25">
        <v>0</v>
      </c>
      <c r="AG21" s="28">
        <v>0</v>
      </c>
      <c r="AH21" s="25"/>
      <c r="AI21" s="25"/>
      <c r="AJ21" s="25"/>
      <c r="AK21" s="25"/>
      <c r="AL21" s="28">
        <v>0</v>
      </c>
      <c r="AM21" s="25">
        <v>0</v>
      </c>
      <c r="AN21" s="25">
        <v>0</v>
      </c>
      <c r="AO21" s="25">
        <v>0</v>
      </c>
      <c r="AP21" s="28">
        <v>0</v>
      </c>
      <c r="AQ21" s="25"/>
      <c r="AR21" s="25"/>
      <c r="AS21" s="25"/>
      <c r="AT21" s="29"/>
      <c r="AU21" s="28">
        <v>0</v>
      </c>
      <c r="AV21" s="25">
        <v>0</v>
      </c>
      <c r="AW21" s="25">
        <v>0</v>
      </c>
      <c r="AX21" s="25">
        <v>0</v>
      </c>
      <c r="AY21" s="25">
        <v>0</v>
      </c>
      <c r="AZ21" s="25">
        <v>560.60713755710901</v>
      </c>
      <c r="BA21" s="25">
        <v>303.20965465178801</v>
      </c>
      <c r="BB21" s="25">
        <v>40.406959321183102</v>
      </c>
      <c r="BC21" s="25">
        <v>5.2448149638996098</v>
      </c>
      <c r="BD21" s="25">
        <v>152.80984672186401</v>
      </c>
      <c r="BE21" s="25">
        <v>69.9057920691085</v>
      </c>
      <c r="BF21" s="25">
        <v>65.707318486833501</v>
      </c>
      <c r="BG21" s="25">
        <v>157.50911290649199</v>
      </c>
      <c r="BH21" s="25">
        <v>84.481391836134193</v>
      </c>
      <c r="BI21" s="25">
        <v>278.66419287667497</v>
      </c>
      <c r="BJ21" s="28"/>
      <c r="BK21" s="28"/>
      <c r="BL21" s="20">
        <f>J21+(O21-J21)*0.75</f>
        <v>0</v>
      </c>
      <c r="BM21" s="20">
        <f>L21+(Q21-L21)*0.75</f>
        <v>0</v>
      </c>
      <c r="BN21" s="20">
        <f>N21+(R21-N21)*0.75</f>
        <v>0</v>
      </c>
      <c r="BO21" s="20">
        <f>E21/2</f>
        <v>104.288277375685</v>
      </c>
      <c r="BU21" s="20">
        <v>123.04173235703701</v>
      </c>
      <c r="BV21" s="20">
        <v>110.5</v>
      </c>
      <c r="BW21" s="20">
        <v>195</v>
      </c>
      <c r="BX21" s="20">
        <v>0</v>
      </c>
      <c r="BY21" s="20">
        <v>0</v>
      </c>
      <c r="BZ21" s="20">
        <v>53.7</v>
      </c>
      <c r="CA21" s="20">
        <v>43.4</v>
      </c>
      <c r="CB21" s="20">
        <v>0</v>
      </c>
      <c r="CC21" s="20">
        <v>0</v>
      </c>
      <c r="CD21" s="20">
        <v>0</v>
      </c>
      <c r="CE21" s="20">
        <v>0</v>
      </c>
      <c r="CF21" s="20">
        <v>18.600000000000001</v>
      </c>
      <c r="CG21" s="20">
        <v>15.2</v>
      </c>
      <c r="CH21" s="20">
        <v>79.08</v>
      </c>
      <c r="CI21" s="20">
        <v>64.248000000000005</v>
      </c>
    </row>
    <row r="22" spans="1:87" ht="11.25" x14ac:dyDescent="0.2">
      <c r="A22" s="302"/>
      <c r="B22" s="20">
        <v>400</v>
      </c>
      <c r="D22" s="25">
        <v>52.103449545664098</v>
      </c>
      <c r="E22" s="25">
        <v>159.05525172557901</v>
      </c>
      <c r="F22" s="25">
        <v>119.23445018433399</v>
      </c>
      <c r="G22" s="25">
        <v>23.0171892474727</v>
      </c>
      <c r="H22" s="25">
        <v>44.419998200000002</v>
      </c>
      <c r="I22" s="26">
        <v>0</v>
      </c>
      <c r="J22" s="27">
        <v>0</v>
      </c>
      <c r="K22" s="25">
        <v>0</v>
      </c>
      <c r="L22" s="25">
        <v>0</v>
      </c>
      <c r="M22" s="25">
        <v>0</v>
      </c>
      <c r="N22" s="27">
        <v>0</v>
      </c>
      <c r="O22" s="27">
        <v>0</v>
      </c>
      <c r="P22" s="25">
        <v>0</v>
      </c>
      <c r="Q22" s="25">
        <v>0</v>
      </c>
      <c r="R22" s="25">
        <v>0</v>
      </c>
      <c r="S22" s="25"/>
      <c r="T22" s="25"/>
      <c r="U22" s="25"/>
      <c r="V22" s="25"/>
      <c r="W22" s="25"/>
      <c r="X22" s="27">
        <v>0</v>
      </c>
      <c r="Y22" s="25">
        <v>0</v>
      </c>
      <c r="Z22" s="25">
        <v>0</v>
      </c>
      <c r="AA22" s="25">
        <v>0</v>
      </c>
      <c r="AB22" s="25"/>
      <c r="AC22" s="25"/>
      <c r="AD22" s="25"/>
      <c r="AE22" s="25">
        <v>0</v>
      </c>
      <c r="AF22" s="25">
        <v>0</v>
      </c>
      <c r="AG22" s="28">
        <v>0</v>
      </c>
      <c r="AH22" s="25"/>
      <c r="AI22" s="25"/>
      <c r="AJ22" s="25"/>
      <c r="AK22" s="25"/>
      <c r="AL22" s="28">
        <v>0</v>
      </c>
      <c r="AM22" s="25">
        <v>0</v>
      </c>
      <c r="AN22" s="25">
        <v>0</v>
      </c>
      <c r="AO22" s="25">
        <v>0</v>
      </c>
      <c r="AP22" s="28">
        <v>0</v>
      </c>
      <c r="AQ22" s="25"/>
      <c r="AR22" s="25"/>
      <c r="AS22" s="25"/>
      <c r="AT22" s="29"/>
      <c r="AU22" s="28">
        <v>0</v>
      </c>
      <c r="AV22" s="25">
        <v>0</v>
      </c>
      <c r="AW22" s="25">
        <v>0</v>
      </c>
      <c r="AX22" s="25">
        <v>0</v>
      </c>
      <c r="AY22" s="25">
        <v>0</v>
      </c>
      <c r="AZ22" s="25">
        <v>291.32188575573701</v>
      </c>
      <c r="BA22" s="25">
        <v>74.494362254249495</v>
      </c>
      <c r="BB22" s="25">
        <v>9.46429740254111</v>
      </c>
      <c r="BC22" s="25">
        <v>1.56479778865323</v>
      </c>
      <c r="BD22" s="25">
        <v>7.7503874712269401</v>
      </c>
      <c r="BE22" s="25">
        <v>6.52553513866693</v>
      </c>
      <c r="BF22" s="25">
        <v>6.7953719009425599</v>
      </c>
      <c r="BG22" s="25">
        <v>7.9045259287763496</v>
      </c>
      <c r="BH22" s="25">
        <v>21.196797392576698</v>
      </c>
      <c r="BI22" s="25">
        <v>60.056153160450599</v>
      </c>
      <c r="BJ22" s="28"/>
      <c r="BK22" s="28"/>
      <c r="BL22" s="20">
        <f t="shared" ref="BL22:BL35" si="4">J22+(O22-J22)*0.75</f>
        <v>0</v>
      </c>
      <c r="BM22" s="20">
        <f t="shared" ref="BM22:BM35" si="5">L22+(Q22-L22)*0.75</f>
        <v>0</v>
      </c>
      <c r="BN22" s="20">
        <f t="shared" ref="BN22:BN35" si="6">N22+(R22-N22)*0.75</f>
        <v>0</v>
      </c>
      <c r="BO22" s="20">
        <f t="shared" ref="BO22:BO35" si="7">E22/2</f>
        <v>79.527625862789506</v>
      </c>
      <c r="BP22" s="20">
        <v>4.1675434278381296</v>
      </c>
      <c r="BQ22" s="20">
        <v>4.1149103043105102</v>
      </c>
      <c r="BR22" s="20">
        <v>4.38281883357224</v>
      </c>
      <c r="BS22" s="20">
        <v>3.5717540902974001</v>
      </c>
      <c r="BT22" s="20">
        <v>24</v>
      </c>
      <c r="BU22" s="20">
        <v>22.493415615699401</v>
      </c>
      <c r="BV22" s="20">
        <v>105.2</v>
      </c>
      <c r="BW22" s="20">
        <v>24</v>
      </c>
      <c r="BX22" s="20">
        <v>7.53</v>
      </c>
      <c r="BY22" s="20">
        <v>7.77</v>
      </c>
      <c r="BZ22" s="20">
        <v>0.9</v>
      </c>
      <c r="CA22" s="20">
        <v>1.1000000000000001</v>
      </c>
      <c r="CB22" s="20">
        <v>10.4</v>
      </c>
      <c r="CC22" s="20">
        <v>2.21</v>
      </c>
      <c r="CD22" s="20">
        <v>2.3199999999999998</v>
      </c>
      <c r="CE22" s="20">
        <v>1.79</v>
      </c>
      <c r="CF22" s="20">
        <v>6.1</v>
      </c>
      <c r="CG22" s="20">
        <v>4.7</v>
      </c>
      <c r="CH22" s="20">
        <v>0.377</v>
      </c>
      <c r="CI22" s="20">
        <v>0.13900000000000001</v>
      </c>
    </row>
    <row r="23" spans="1:87" ht="11.25" x14ac:dyDescent="0.2">
      <c r="A23" s="302"/>
      <c r="B23" s="20">
        <v>600</v>
      </c>
      <c r="D23" s="25">
        <v>1.34251493167222</v>
      </c>
      <c r="E23" s="25">
        <v>67.302767881511201</v>
      </c>
      <c r="F23" s="25">
        <v>35.9395222498066</v>
      </c>
      <c r="G23" s="25">
        <v>5.0531314210720799</v>
      </c>
      <c r="H23" s="25">
        <v>19.3379993</v>
      </c>
      <c r="I23" s="26">
        <v>0.33291953802108765</v>
      </c>
      <c r="J23" s="27">
        <v>0.60750222206115723</v>
      </c>
      <c r="K23" s="25">
        <v>0.7853735089302063</v>
      </c>
      <c r="L23" s="25">
        <v>0.96324479579925537</v>
      </c>
      <c r="M23" s="25">
        <v>0.98521316051483154</v>
      </c>
      <c r="N23" s="27">
        <v>1.0071815252304077</v>
      </c>
      <c r="O23" s="27">
        <v>0.34633862972259521</v>
      </c>
      <c r="P23" s="25">
        <v>0.42513471841812134</v>
      </c>
      <c r="Q23" s="25">
        <v>0.50393080711364746</v>
      </c>
      <c r="R23" s="25">
        <v>0.59366810321807861</v>
      </c>
      <c r="S23" s="25">
        <v>0.30171170800000002</v>
      </c>
      <c r="T23" s="25">
        <v>0.42540296900000002</v>
      </c>
      <c r="U23" s="25">
        <v>0.19899956899999999</v>
      </c>
      <c r="V23" s="25">
        <v>0.23595164699999999</v>
      </c>
      <c r="W23" s="25">
        <v>0.229468599</v>
      </c>
      <c r="X23" s="27">
        <v>0.19227734208106995</v>
      </c>
      <c r="Y23" s="25">
        <v>0.20871219038963318</v>
      </c>
      <c r="Z23" s="25">
        <v>0.22514703869819641</v>
      </c>
      <c r="AA23" s="25">
        <v>0.21451519429683685</v>
      </c>
      <c r="AB23" s="25">
        <v>0.12762378199999999</v>
      </c>
      <c r="AC23" s="25">
        <v>0.18753747600000001</v>
      </c>
      <c r="AD23" s="25">
        <v>0.11567632899999999</v>
      </c>
      <c r="AE23" s="25">
        <v>0.10336911678314209</v>
      </c>
      <c r="AF23" s="25">
        <v>8.1367261707782745E-2</v>
      </c>
      <c r="AG23" s="28">
        <v>5.9365406632423401E-2</v>
      </c>
      <c r="AH23" s="25">
        <v>0.10157949500000001</v>
      </c>
      <c r="AI23" s="25"/>
      <c r="AJ23" s="25"/>
      <c r="AK23" s="25"/>
      <c r="AL23" s="28">
        <v>0.19137616455554962</v>
      </c>
      <c r="AM23" s="25">
        <v>9.5688082277774811E-2</v>
      </c>
      <c r="AN23" s="25">
        <v>0</v>
      </c>
      <c r="AO23" s="25">
        <v>0</v>
      </c>
      <c r="AP23" s="28">
        <v>0</v>
      </c>
      <c r="AQ23" s="25"/>
      <c r="AR23" s="25"/>
      <c r="AS23" s="25"/>
      <c r="AT23" s="29"/>
      <c r="AU23" s="28">
        <v>0</v>
      </c>
      <c r="AV23" s="25">
        <v>0</v>
      </c>
      <c r="AW23" s="25">
        <v>0</v>
      </c>
      <c r="AX23" s="25">
        <v>0</v>
      </c>
      <c r="AY23" s="25">
        <v>8.1367261707782745E-2</v>
      </c>
      <c r="AZ23" s="25">
        <v>153.45051710827201</v>
      </c>
      <c r="BA23" s="25">
        <v>0.58998928528165195</v>
      </c>
      <c r="BB23" s="25">
        <v>1.8158238951599599</v>
      </c>
      <c r="BC23" s="25">
        <v>0.57195912205758404</v>
      </c>
      <c r="BD23" s="25">
        <v>0</v>
      </c>
      <c r="BE23" s="25">
        <v>0.20288273035003901</v>
      </c>
      <c r="BF23" s="25">
        <v>0.70106216731262405</v>
      </c>
      <c r="BG23" s="25">
        <v>0.41560472792958503</v>
      </c>
      <c r="BH23" s="25">
        <v>0.83003648110910799</v>
      </c>
      <c r="BI23" s="25">
        <v>1.8520098466431401</v>
      </c>
      <c r="BJ23" s="28"/>
      <c r="BK23" s="28"/>
      <c r="BL23" s="20">
        <f t="shared" si="4"/>
        <v>0.41162952780723572</v>
      </c>
      <c r="BM23" s="20">
        <f t="shared" si="5"/>
        <v>0.61875930428504944</v>
      </c>
      <c r="BN23" s="20">
        <f t="shared" si="6"/>
        <v>0.69704645872116089</v>
      </c>
      <c r="BO23" s="20">
        <f t="shared" si="7"/>
        <v>33.651383940755601</v>
      </c>
      <c r="BP23" s="20">
        <v>1.35068427657085</v>
      </c>
      <c r="BQ23" s="20">
        <v>1.31036087663293</v>
      </c>
      <c r="BR23" s="20">
        <v>1.5431957290226801</v>
      </c>
      <c r="BS23" s="20">
        <v>1.44381513457234</v>
      </c>
      <c r="BT23" s="20">
        <v>4.2</v>
      </c>
      <c r="BU23" s="20">
        <v>0.23671045952080799</v>
      </c>
      <c r="BV23" s="20">
        <v>78.5</v>
      </c>
      <c r="BW23" s="20">
        <v>4.2</v>
      </c>
      <c r="BX23" s="20">
        <v>0.25</v>
      </c>
      <c r="BY23" s="20">
        <v>0.17</v>
      </c>
      <c r="BZ23" s="20">
        <v>4.8</v>
      </c>
      <c r="CA23" s="20">
        <v>5.6</v>
      </c>
      <c r="CB23" s="20">
        <v>10</v>
      </c>
      <c r="CC23" s="20">
        <v>0.88</v>
      </c>
      <c r="CD23" s="20">
        <v>0.92</v>
      </c>
      <c r="CE23" s="20">
        <v>0.73</v>
      </c>
      <c r="CF23" s="20">
        <v>6.4</v>
      </c>
      <c r="CG23" s="20">
        <v>4.2</v>
      </c>
      <c r="CH23" s="20">
        <v>3.278</v>
      </c>
      <c r="CI23" s="20">
        <v>3.9510000000000001</v>
      </c>
    </row>
    <row r="24" spans="1:87" ht="11.25" x14ac:dyDescent="0.2">
      <c r="A24" s="302"/>
      <c r="B24" s="20">
        <v>800</v>
      </c>
      <c r="D24" s="25">
        <v>0</v>
      </c>
      <c r="E24" s="25">
        <v>43.536623716526002</v>
      </c>
      <c r="F24" s="25">
        <v>23.216871647013399</v>
      </c>
      <c r="G24" s="25">
        <v>2.9565134919132299</v>
      </c>
      <c r="H24" s="25">
        <v>10.9569998</v>
      </c>
      <c r="I24" s="26">
        <v>5.9381589293479919E-2</v>
      </c>
      <c r="J24" s="27">
        <v>3.3403582572937012</v>
      </c>
      <c r="K24" s="25">
        <v>2.8694117069244385</v>
      </c>
      <c r="L24" s="25">
        <v>2.3984651565551758</v>
      </c>
      <c r="M24" s="25">
        <v>1.5081223249435425</v>
      </c>
      <c r="N24" s="27">
        <v>0.61777949333190918</v>
      </c>
      <c r="O24" s="27">
        <v>7.9523630142211914</v>
      </c>
      <c r="P24" s="25">
        <v>5.5072317123413086</v>
      </c>
      <c r="Q24" s="25">
        <v>3.0621004104614258</v>
      </c>
      <c r="R24" s="25">
        <v>2.1545853614807129</v>
      </c>
      <c r="S24" s="25">
        <v>5.8111510280000003</v>
      </c>
      <c r="T24" s="25">
        <v>5.3278107639999996</v>
      </c>
      <c r="U24" s="25">
        <v>6.2769470209999998</v>
      </c>
      <c r="V24" s="25">
        <v>5.9033865929999996</v>
      </c>
      <c r="W24" s="25">
        <v>4.9931836130000002</v>
      </c>
      <c r="X24" s="27">
        <v>6.4487204551696777</v>
      </c>
      <c r="Y24" s="25">
        <v>6.209169864654541</v>
      </c>
      <c r="Z24" s="25">
        <v>5.9696192741394043</v>
      </c>
      <c r="AA24" s="25">
        <v>5.0775852203369141</v>
      </c>
      <c r="AB24" s="25">
        <v>3.9012010099999999</v>
      </c>
      <c r="AC24" s="25">
        <v>5.2303357119999996</v>
      </c>
      <c r="AD24" s="25">
        <v>5.7264199260000002</v>
      </c>
      <c r="AE24" s="25">
        <v>6.7656478881835938</v>
      </c>
      <c r="AF24" s="25">
        <v>6.1161842346191406</v>
      </c>
      <c r="AG24" s="28">
        <v>5.4667205810546875</v>
      </c>
      <c r="AH24" s="25">
        <v>6.7986693379999998</v>
      </c>
      <c r="AI24" s="25">
        <v>6.1607108119999996</v>
      </c>
      <c r="AJ24" s="25">
        <v>4.8995671270000001</v>
      </c>
      <c r="AK24" s="25">
        <v>6.3429951669999998</v>
      </c>
      <c r="AL24" s="28">
        <v>7.3112373352050781</v>
      </c>
      <c r="AM24" s="25">
        <v>7.1436481475830078</v>
      </c>
      <c r="AN24" s="25">
        <v>6.9760589599609375</v>
      </c>
      <c r="AO24" s="25">
        <v>6.4026026725769043</v>
      </c>
      <c r="AP24" s="28">
        <v>5.8291463851928711</v>
      </c>
      <c r="AQ24" s="25">
        <v>7.1954956049999996</v>
      </c>
      <c r="AR24" s="25">
        <v>7.0054569239999998</v>
      </c>
      <c r="AS24" s="25">
        <v>6.4477515219999999</v>
      </c>
      <c r="AT24" s="29">
        <v>7.0088376999999999</v>
      </c>
      <c r="AU24" s="28">
        <v>7.4580659866333008</v>
      </c>
      <c r="AV24" s="25">
        <v>7.2363066673278809</v>
      </c>
      <c r="AW24" s="25">
        <v>7.0145473480224609</v>
      </c>
      <c r="AX24" s="25">
        <v>6.4027042388916016</v>
      </c>
      <c r="AY24" s="25">
        <v>6.1161842346191406</v>
      </c>
      <c r="AZ24" s="25">
        <v>159.49636019108701</v>
      </c>
      <c r="BA24" s="25">
        <v>1.1552366686862801</v>
      </c>
      <c r="BB24" s="25">
        <v>0</v>
      </c>
      <c r="BC24" s="25">
        <v>5.2528025198321504E-3</v>
      </c>
      <c r="BD24" s="25">
        <v>0</v>
      </c>
      <c r="BE24" s="25">
        <v>1.55614335988254</v>
      </c>
      <c r="BF24" s="25">
        <v>1.22266376083824</v>
      </c>
      <c r="BG24" s="25">
        <v>0</v>
      </c>
      <c r="BH24" s="25">
        <v>0.98419672216669196</v>
      </c>
      <c r="BI24" s="25">
        <v>0.64090550310891703</v>
      </c>
      <c r="BJ24" s="28"/>
      <c r="BK24" s="28"/>
      <c r="BL24" s="20">
        <f t="shared" si="4"/>
        <v>6.7993618249893188</v>
      </c>
      <c r="BM24" s="20">
        <f t="shared" si="5"/>
        <v>2.8961915969848633</v>
      </c>
      <c r="BN24" s="20">
        <f t="shared" si="6"/>
        <v>1.770383894443512</v>
      </c>
      <c r="BO24" s="20">
        <f t="shared" si="7"/>
        <v>21.768311858263001</v>
      </c>
      <c r="BP24" s="20">
        <v>1.8293350024533299</v>
      </c>
      <c r="BQ24" s="20">
        <v>1.6597285935450501</v>
      </c>
      <c r="BR24" s="20">
        <v>1.7092648511923101</v>
      </c>
      <c r="BS24" s="20">
        <v>0.86923263611486701</v>
      </c>
      <c r="BT24" s="20">
        <v>0.5</v>
      </c>
      <c r="BU24" s="20">
        <v>1.94664713273544</v>
      </c>
      <c r="BV24" s="20">
        <v>78.8</v>
      </c>
      <c r="BW24" s="20">
        <v>0.5</v>
      </c>
      <c r="BX24" s="20">
        <v>0.36</v>
      </c>
      <c r="BY24" s="20">
        <v>0.43</v>
      </c>
      <c r="BZ24" s="20">
        <v>3.2</v>
      </c>
      <c r="CA24" s="20">
        <v>4.2</v>
      </c>
      <c r="CB24" s="20">
        <v>9.1</v>
      </c>
      <c r="CC24" s="20">
        <v>0.65</v>
      </c>
      <c r="CD24" s="20">
        <v>0.76</v>
      </c>
      <c r="CE24" s="20">
        <v>0.34</v>
      </c>
      <c r="CF24" s="20">
        <v>4.9000000000000004</v>
      </c>
      <c r="CG24" s="20">
        <v>2.5</v>
      </c>
      <c r="CH24" s="20">
        <v>3.2320000000000002</v>
      </c>
      <c r="CI24" s="20">
        <v>3.3959999999999999</v>
      </c>
    </row>
    <row r="25" spans="1:87" ht="11.25" x14ac:dyDescent="0.2">
      <c r="A25" s="302"/>
      <c r="B25" s="20">
        <v>1000</v>
      </c>
      <c r="D25" s="25">
        <v>5.11323328163963</v>
      </c>
      <c r="E25" s="25">
        <v>10.1173460700295</v>
      </c>
      <c r="F25" s="25">
        <v>5.1335180918375602</v>
      </c>
      <c r="G25" s="25">
        <v>2.05584606467461</v>
      </c>
      <c r="H25" s="25">
        <v>7.1030001599999997</v>
      </c>
      <c r="I25" s="26">
        <v>0.58748894929885864</v>
      </c>
      <c r="J25" s="27">
        <v>3.1888309121131897</v>
      </c>
      <c r="K25" s="25">
        <v>2.0873868465423584</v>
      </c>
      <c r="L25" s="25">
        <v>0.9859427809715271</v>
      </c>
      <c r="M25" s="25">
        <v>0.49185425043106079</v>
      </c>
      <c r="N25" s="27">
        <v>-2.2342801094055176E-3</v>
      </c>
      <c r="O25" s="27">
        <v>7.7752993106842041</v>
      </c>
      <c r="P25" s="25">
        <v>5.2282557487487793</v>
      </c>
      <c r="Q25" s="25">
        <v>2.6812121868133545</v>
      </c>
      <c r="R25" s="25">
        <v>1.1874074935913086</v>
      </c>
      <c r="S25" s="25">
        <v>5.9889502529999996</v>
      </c>
      <c r="T25" s="25">
        <v>2.9722650050000001</v>
      </c>
      <c r="U25" s="25">
        <v>6.6868577</v>
      </c>
      <c r="V25" s="25">
        <v>5.7201704979999999</v>
      </c>
      <c r="W25" s="25">
        <v>4.509825706</v>
      </c>
      <c r="X25" s="27">
        <v>7.0302038192749023</v>
      </c>
      <c r="Y25" s="25">
        <v>6.4335231781005859</v>
      </c>
      <c r="Z25" s="25">
        <v>5.8368425369262695</v>
      </c>
      <c r="AA25" s="25">
        <v>4.6260919570922852</v>
      </c>
      <c r="AB25" s="25">
        <v>2.0981504919999998</v>
      </c>
      <c r="AC25" s="25">
        <v>4.8347306249999997</v>
      </c>
      <c r="AD25" s="25">
        <v>5.5230550770000004</v>
      </c>
      <c r="AE25" s="25">
        <v>7.343353271484375</v>
      </c>
      <c r="AF25" s="25">
        <v>6.0933794975280762</v>
      </c>
      <c r="AG25" s="28">
        <v>4.8434057235717773</v>
      </c>
      <c r="AH25" s="25">
        <v>7.4109191890000004</v>
      </c>
      <c r="AI25" s="25">
        <v>6.1576628680000001</v>
      </c>
      <c r="AJ25" s="25">
        <v>4.8918414119999998</v>
      </c>
      <c r="AK25" s="25">
        <v>6.420853138</v>
      </c>
      <c r="AL25" s="28">
        <v>8.0499372482299805</v>
      </c>
      <c r="AM25" s="25">
        <v>7.8934931755065918</v>
      </c>
      <c r="AN25" s="25">
        <v>7.7370491027832031</v>
      </c>
      <c r="AO25" s="25">
        <v>6.5050926208496094</v>
      </c>
      <c r="AP25" s="28">
        <v>5.2731361389160156</v>
      </c>
      <c r="AQ25" s="25">
        <v>8.1557855610000001</v>
      </c>
      <c r="AR25" s="25">
        <v>7.9067635540000003</v>
      </c>
      <c r="AS25" s="25">
        <v>6.7641725539999999</v>
      </c>
      <c r="AT25" s="29">
        <v>8.0453119280000003</v>
      </c>
      <c r="AU25" s="28">
        <v>8.5060081481933594</v>
      </c>
      <c r="AV25" s="25">
        <v>8.3421764373779297</v>
      </c>
      <c r="AW25" s="25">
        <v>8.1783447265625</v>
      </c>
      <c r="AX25" s="25">
        <v>7.1735730171203613</v>
      </c>
      <c r="AY25" s="25">
        <v>6.0933794975280762</v>
      </c>
      <c r="AZ25" s="25">
        <v>138.44280005383601</v>
      </c>
      <c r="BA25" s="25">
        <v>6.0247278505050597</v>
      </c>
      <c r="BB25" s="25">
        <v>0</v>
      </c>
      <c r="BC25" s="25">
        <v>1.35926242757804E-3</v>
      </c>
      <c r="BD25" s="25">
        <v>1.95210140319097</v>
      </c>
      <c r="BE25" s="25">
        <v>3.2821021678496298</v>
      </c>
      <c r="BF25" s="25">
        <v>2.1881594059418599</v>
      </c>
      <c r="BG25" s="25">
        <v>1.2594653024965401</v>
      </c>
      <c r="BH25" s="25">
        <v>1.05724032921573</v>
      </c>
      <c r="BI25" s="25">
        <v>0.29983075350641603</v>
      </c>
      <c r="BJ25" s="28"/>
      <c r="BK25" s="28"/>
      <c r="BL25" s="20">
        <f t="shared" si="4"/>
        <v>6.6286822110414505</v>
      </c>
      <c r="BM25" s="20">
        <f t="shared" si="5"/>
        <v>2.2573948353528976</v>
      </c>
      <c r="BN25" s="20">
        <f t="shared" si="6"/>
        <v>0.88999705016613007</v>
      </c>
      <c r="BO25" s="20">
        <f t="shared" si="7"/>
        <v>5.05867303501475</v>
      </c>
      <c r="BP25" s="20">
        <v>2.0719057016053299</v>
      </c>
      <c r="BQ25" s="20">
        <v>1.71656478642446</v>
      </c>
      <c r="BR25" s="20">
        <v>1.74336043085961</v>
      </c>
      <c r="BS25" s="20">
        <v>0.60445826147653703</v>
      </c>
      <c r="BT25" s="20">
        <v>1.2</v>
      </c>
      <c r="BU25" s="20">
        <v>3.5634850824540401</v>
      </c>
      <c r="BV25" s="20">
        <v>81.400000000000006</v>
      </c>
      <c r="BW25" s="20">
        <v>1.2</v>
      </c>
      <c r="BX25" s="20">
        <v>0.22</v>
      </c>
      <c r="BY25" s="20">
        <v>0.21</v>
      </c>
      <c r="BZ25" s="20">
        <v>1.9</v>
      </c>
      <c r="CA25" s="20">
        <v>2.9</v>
      </c>
      <c r="CB25" s="20">
        <v>8</v>
      </c>
      <c r="CC25" s="20">
        <v>0.43</v>
      </c>
      <c r="CD25" s="20">
        <v>0.5</v>
      </c>
      <c r="CE25" s="20">
        <v>0.22</v>
      </c>
      <c r="CF25" s="20">
        <v>3.8</v>
      </c>
      <c r="CG25" s="20">
        <v>2.2000000000000002</v>
      </c>
      <c r="CH25" s="20">
        <v>1.2290000000000001</v>
      </c>
      <c r="CI25" s="20">
        <v>1.9490000000000001</v>
      </c>
    </row>
    <row r="26" spans="1:87" ht="11.25" x14ac:dyDescent="0.2">
      <c r="A26" s="302"/>
      <c r="B26" s="20">
        <v>1200</v>
      </c>
      <c r="D26" s="25">
        <v>8.3894024517590804</v>
      </c>
      <c r="E26" s="25">
        <v>2.5836242641300902</v>
      </c>
      <c r="F26" s="25">
        <v>1.4883091633791901</v>
      </c>
      <c r="G26" s="25">
        <v>1.5306418960736901</v>
      </c>
      <c r="H26" s="25">
        <v>4.9850001300000004</v>
      </c>
      <c r="I26" s="26">
        <v>0.67155104875564575</v>
      </c>
      <c r="J26" s="27">
        <v>1.3084667325019836</v>
      </c>
      <c r="K26" s="25">
        <v>1.1325514316558838</v>
      </c>
      <c r="L26" s="25">
        <v>0.95663613080978394</v>
      </c>
      <c r="M26" s="25">
        <v>0.74326342344284058</v>
      </c>
      <c r="N26" s="27">
        <v>0.52989071607589722</v>
      </c>
      <c r="O26" s="27">
        <v>2.2351982593536377</v>
      </c>
      <c r="P26" s="25">
        <v>1.7850461006164551</v>
      </c>
      <c r="Q26" s="25">
        <v>1.3348939418792725</v>
      </c>
      <c r="R26" s="25">
        <v>0.99214780330657959</v>
      </c>
      <c r="S26" s="25">
        <v>2.8343331809999999</v>
      </c>
      <c r="T26" s="25">
        <v>1.451184273</v>
      </c>
      <c r="U26" s="25">
        <v>4.5418276789999998</v>
      </c>
      <c r="V26" s="25">
        <v>2.5942313669999999</v>
      </c>
      <c r="W26" s="25">
        <v>1.572204113</v>
      </c>
      <c r="X26" s="27">
        <v>4.7005815505981445</v>
      </c>
      <c r="Y26" s="25">
        <v>3.7648177146911621</v>
      </c>
      <c r="Z26" s="25">
        <v>2.8290538787841797</v>
      </c>
      <c r="AA26" s="25">
        <v>1.6381111145019531</v>
      </c>
      <c r="AB26" s="25">
        <v>1.492012143</v>
      </c>
      <c r="AC26" s="25">
        <v>1.8482189179999999</v>
      </c>
      <c r="AD26" s="25">
        <v>3.2233278749999998</v>
      </c>
      <c r="AE26" s="25">
        <v>5.465975284576416</v>
      </c>
      <c r="AF26" s="25">
        <v>4.1779532432556152</v>
      </c>
      <c r="AG26" s="28">
        <v>2.8899312019348145</v>
      </c>
      <c r="AH26" s="25">
        <v>5.5705909729999998</v>
      </c>
      <c r="AI26" s="25">
        <v>4.2820086479999997</v>
      </c>
      <c r="AJ26" s="25">
        <v>3.527131319</v>
      </c>
      <c r="AK26" s="25">
        <v>4.7255706789999996</v>
      </c>
      <c r="AL26" s="28">
        <v>7.1401686668395996</v>
      </c>
      <c r="AM26" s="25">
        <v>6.6371383666992188</v>
      </c>
      <c r="AN26" s="25">
        <v>6.1341080665588379</v>
      </c>
      <c r="AO26" s="25">
        <v>4.8905420303344727</v>
      </c>
      <c r="AP26" s="28">
        <v>3.6469759941101074</v>
      </c>
      <c r="AQ26" s="25">
        <v>7.297230721</v>
      </c>
      <c r="AR26" s="25">
        <v>6.5493326190000003</v>
      </c>
      <c r="AS26" s="25">
        <v>5.4082527159999998</v>
      </c>
      <c r="AT26" s="29">
        <v>6.8853783609999999</v>
      </c>
      <c r="AU26" s="28">
        <v>7.8835458755493164</v>
      </c>
      <c r="AV26" s="25">
        <v>7.5305676460266113</v>
      </c>
      <c r="AW26" s="25">
        <v>7.1775894165039063</v>
      </c>
      <c r="AX26" s="25">
        <v>6.2956466674804688</v>
      </c>
      <c r="AY26" s="25">
        <v>4.1779532432556152</v>
      </c>
      <c r="AZ26" s="25">
        <v>107.503921179123</v>
      </c>
      <c r="BA26" s="25">
        <v>17.183586485591899</v>
      </c>
      <c r="BB26" s="25">
        <v>0</v>
      </c>
      <c r="BC26" s="25">
        <v>0.41951192234821799</v>
      </c>
      <c r="BD26" s="25">
        <v>4.4878971806758603</v>
      </c>
      <c r="BE26" s="25">
        <v>2.1622474905931499</v>
      </c>
      <c r="BF26" s="25">
        <v>1.76478077157043</v>
      </c>
      <c r="BG26" s="25">
        <v>3.0622303127986799</v>
      </c>
      <c r="BH26" s="25">
        <v>1.0159347727544601</v>
      </c>
      <c r="BI26" s="25">
        <v>0.66401230698347802</v>
      </c>
      <c r="BJ26" s="28"/>
      <c r="BK26" s="28"/>
      <c r="BL26" s="20">
        <f t="shared" si="4"/>
        <v>2.0035153776407242</v>
      </c>
      <c r="BM26" s="20">
        <f t="shared" si="5"/>
        <v>1.2403294891119003</v>
      </c>
      <c r="BN26" s="20">
        <f t="shared" si="6"/>
        <v>0.876583531498909</v>
      </c>
      <c r="BO26" s="20">
        <f t="shared" si="7"/>
        <v>1.2918121320650451</v>
      </c>
      <c r="BP26" s="20">
        <v>2.12495509710436</v>
      </c>
      <c r="BQ26" s="20">
        <v>1.8132424359138499</v>
      </c>
      <c r="BR26" s="20">
        <v>1.87051185150987</v>
      </c>
      <c r="BS26" s="20">
        <v>1.24255698065006</v>
      </c>
      <c r="BT26" s="20">
        <v>2.5</v>
      </c>
      <c r="BU26" s="20">
        <v>4.2135505783004197</v>
      </c>
      <c r="BV26" s="20">
        <v>65.3</v>
      </c>
      <c r="BW26" s="20">
        <v>2.5</v>
      </c>
      <c r="BX26" s="20">
        <v>0.26</v>
      </c>
      <c r="BY26" s="20">
        <v>0.17</v>
      </c>
      <c r="BZ26" s="20">
        <v>1.4</v>
      </c>
      <c r="CA26" s="20">
        <v>2.4</v>
      </c>
      <c r="CB26" s="20">
        <v>7.3</v>
      </c>
      <c r="CC26" s="20">
        <v>0.28000000000000003</v>
      </c>
      <c r="CD26" s="20">
        <v>0.33</v>
      </c>
      <c r="CE26" s="20">
        <v>0.16</v>
      </c>
      <c r="CF26" s="20">
        <v>3.1</v>
      </c>
      <c r="CG26" s="20">
        <v>1.8</v>
      </c>
      <c r="CH26" s="20">
        <v>0.71099999999999997</v>
      </c>
      <c r="CI26" s="20">
        <v>0.69</v>
      </c>
    </row>
    <row r="27" spans="1:87" ht="11.25" x14ac:dyDescent="0.2">
      <c r="A27" s="302"/>
      <c r="B27" s="20">
        <v>1400</v>
      </c>
      <c r="D27" s="25">
        <v>6.24573798497517</v>
      </c>
      <c r="E27" s="25">
        <v>5.8732937414731297E-2</v>
      </c>
      <c r="F27" s="25">
        <v>0.55515103117749898</v>
      </c>
      <c r="G27" s="25">
        <v>1.4333966109180001</v>
      </c>
      <c r="H27" s="25">
        <v>3.64899993</v>
      </c>
      <c r="I27" s="26">
        <v>0.83488953113555908</v>
      </c>
      <c r="J27" s="27">
        <v>1.4757349491119385</v>
      </c>
      <c r="K27" s="25">
        <v>1.2545115947723389</v>
      </c>
      <c r="L27" s="25">
        <v>1.0332882404327393</v>
      </c>
      <c r="M27" s="25">
        <v>0.92847633361816406</v>
      </c>
      <c r="N27" s="27">
        <v>0.82366442680358887</v>
      </c>
      <c r="O27" s="27">
        <v>1.7180577516555786</v>
      </c>
      <c r="P27" s="25">
        <v>1.5772600173950195</v>
      </c>
      <c r="Q27" s="25">
        <v>1.4364622831344604</v>
      </c>
      <c r="R27" s="25">
        <v>0.99371099472045898</v>
      </c>
      <c r="S27" s="25">
        <v>1.6186068060000001</v>
      </c>
      <c r="T27" s="25">
        <v>1.5113477710000001</v>
      </c>
      <c r="U27" s="25">
        <v>2.5388100150000001</v>
      </c>
      <c r="V27" s="25">
        <v>1.8312162160000001</v>
      </c>
      <c r="W27" s="25">
        <v>1.5902502540000001</v>
      </c>
      <c r="X27" s="27">
        <v>2.4548704624176025</v>
      </c>
      <c r="Y27" s="25">
        <v>2.158076286315918</v>
      </c>
      <c r="Z27" s="25">
        <v>1.8612821102142334</v>
      </c>
      <c r="AA27" s="25">
        <v>1.6486430168151855</v>
      </c>
      <c r="AB27" s="25">
        <v>1.2564356329999999</v>
      </c>
      <c r="AC27" s="25">
        <v>1.7582454679999999</v>
      </c>
      <c r="AD27" s="25">
        <v>2.1122512819999999</v>
      </c>
      <c r="AE27" s="25">
        <v>3.2551968097686768</v>
      </c>
      <c r="AF27" s="25">
        <v>2.5350232124328613</v>
      </c>
      <c r="AG27" s="28">
        <v>1.8148496150970459</v>
      </c>
      <c r="AH27" s="25">
        <v>3.3287558559999999</v>
      </c>
      <c r="AI27" s="25">
        <v>2.6135368350000001</v>
      </c>
      <c r="AJ27" s="25">
        <v>2.4515464310000001</v>
      </c>
      <c r="AK27" s="25">
        <v>2.9414551260000001</v>
      </c>
      <c r="AL27" s="28">
        <v>4.4556708335876465</v>
      </c>
      <c r="AM27" s="25">
        <v>4.0916123390197754</v>
      </c>
      <c r="AN27" s="25">
        <v>3.7275538444519043</v>
      </c>
      <c r="AO27" s="25">
        <v>3.0480468273162842</v>
      </c>
      <c r="AP27" s="28">
        <v>2.3685398101806641</v>
      </c>
      <c r="AQ27" s="25">
        <v>4.7135453219999999</v>
      </c>
      <c r="AR27" s="25">
        <v>4.0205545430000003</v>
      </c>
      <c r="AS27" s="25">
        <v>3.3772270679999998</v>
      </c>
      <c r="AT27" s="29">
        <v>4.3290658000000004</v>
      </c>
      <c r="AU27" s="28">
        <v>5.1548442840576172</v>
      </c>
      <c r="AV27" s="25">
        <v>4.8888130187988281</v>
      </c>
      <c r="AW27" s="25">
        <v>4.6227817535400391</v>
      </c>
      <c r="AX27" s="25">
        <v>4.0690159797668457</v>
      </c>
      <c r="AY27" s="25">
        <v>2.5350232124328613</v>
      </c>
      <c r="AZ27" s="25">
        <v>64.667710465930696</v>
      </c>
      <c r="BA27" s="25">
        <v>20.812665717715301</v>
      </c>
      <c r="BB27" s="25">
        <v>0.32561519009202899</v>
      </c>
      <c r="BC27" s="25">
        <v>0.86928550497474899</v>
      </c>
      <c r="BD27" s="25">
        <v>6.8317516577763504</v>
      </c>
      <c r="BE27" s="25">
        <v>2.2642459579669501</v>
      </c>
      <c r="BF27" s="25">
        <v>1.25172729855183</v>
      </c>
      <c r="BG27" s="25">
        <v>4.8762052725518501</v>
      </c>
      <c r="BH27" s="25">
        <v>0.99703728676387304</v>
      </c>
      <c r="BI27" s="25">
        <v>0.661783372518018</v>
      </c>
      <c r="BJ27" s="28"/>
      <c r="BK27" s="28"/>
      <c r="BL27" s="20">
        <f t="shared" si="4"/>
        <v>1.6574770510196686</v>
      </c>
      <c r="BM27" s="20">
        <f t="shared" si="5"/>
        <v>1.3356687724590302</v>
      </c>
      <c r="BN27" s="20">
        <f t="shared" si="6"/>
        <v>0.95119935274124146</v>
      </c>
      <c r="BO27" s="20">
        <f t="shared" si="7"/>
        <v>2.9366468707365648E-2</v>
      </c>
      <c r="BP27" s="20">
        <v>2.18191756981581</v>
      </c>
      <c r="BQ27" s="20">
        <v>1.87070781953554</v>
      </c>
      <c r="BR27" s="20">
        <v>1.87579150712029</v>
      </c>
      <c r="BS27" s="20">
        <v>1.42229539141869</v>
      </c>
      <c r="BT27" s="20">
        <v>2.7</v>
      </c>
      <c r="BU27" s="20">
        <v>4.7625593938999504</v>
      </c>
      <c r="BV27" s="20">
        <v>49</v>
      </c>
      <c r="BW27" s="20">
        <v>2.7</v>
      </c>
      <c r="BX27" s="20">
        <v>0.31</v>
      </c>
      <c r="BY27" s="20">
        <v>0.22</v>
      </c>
      <c r="BZ27" s="20">
        <v>2.1</v>
      </c>
      <c r="CA27" s="20">
        <v>1.5</v>
      </c>
      <c r="CB27" s="20">
        <v>6.8</v>
      </c>
      <c r="CC27" s="20">
        <v>0.28999999999999998</v>
      </c>
      <c r="CD27" s="20">
        <v>0.33</v>
      </c>
      <c r="CE27" s="20">
        <v>0.19</v>
      </c>
      <c r="CF27" s="20">
        <v>2.4</v>
      </c>
      <c r="CG27" s="20">
        <v>1.4</v>
      </c>
      <c r="CH27" s="20">
        <v>0.54100000000000004</v>
      </c>
      <c r="CI27" s="20">
        <v>0.379</v>
      </c>
    </row>
    <row r="28" spans="1:87" x14ac:dyDescent="0.2">
      <c r="A28" s="302"/>
      <c r="B28" s="20">
        <v>1800</v>
      </c>
      <c r="D28" s="25">
        <v>10.3552462630287</v>
      </c>
      <c r="E28" s="25">
        <v>4.3911364580049401</v>
      </c>
      <c r="F28" s="25">
        <v>0.92420274206704101</v>
      </c>
      <c r="G28" s="25">
        <v>0.90710959715064299</v>
      </c>
      <c r="H28" s="25">
        <v>1.7699999799999999</v>
      </c>
      <c r="I28" s="26">
        <v>1.1355129480361938</v>
      </c>
      <c r="J28" s="27">
        <v>1.5446358919143677</v>
      </c>
      <c r="K28" s="25">
        <v>1.4012398719787598</v>
      </c>
      <c r="L28" s="25">
        <v>1.2578438520431519</v>
      </c>
      <c r="M28" s="25">
        <v>1.3877164125442505</v>
      </c>
      <c r="N28" s="27">
        <v>1.5175889730453491</v>
      </c>
      <c r="O28" s="27">
        <v>2.03592848777771</v>
      </c>
      <c r="P28" s="25">
        <v>1.8050248622894287</v>
      </c>
      <c r="Q28" s="25">
        <v>1.5741212368011475</v>
      </c>
      <c r="R28" s="25">
        <v>1.4996916055679321</v>
      </c>
      <c r="S28" s="25">
        <v>1.8582464460000001</v>
      </c>
      <c r="T28" s="25">
        <v>1.647918105</v>
      </c>
      <c r="U28" s="25">
        <v>2.0221619610000001</v>
      </c>
      <c r="V28" s="25">
        <v>1.991808534</v>
      </c>
      <c r="W28" s="25">
        <v>1.643203974</v>
      </c>
      <c r="X28" s="27">
        <v>2.0872712135314941</v>
      </c>
      <c r="Y28" s="25">
        <v>2.0532894134521484</v>
      </c>
      <c r="Z28" s="25">
        <v>2.0193076133728027</v>
      </c>
      <c r="AA28" s="25">
        <v>1.6522374153137207</v>
      </c>
      <c r="AB28" s="25">
        <v>1.5822840929999999</v>
      </c>
      <c r="AC28" s="25">
        <v>1.7210692169999999</v>
      </c>
      <c r="AD28" s="25">
        <v>2.1220173839999998</v>
      </c>
      <c r="AE28" s="25">
        <v>2.4175052642822266</v>
      </c>
      <c r="AF28" s="25">
        <v>2.3464875221252441</v>
      </c>
      <c r="AG28" s="28">
        <v>2.2754697799682617</v>
      </c>
      <c r="AH28" s="25">
        <v>2.437362432</v>
      </c>
      <c r="AI28" s="25">
        <v>2.370738029</v>
      </c>
      <c r="AJ28" s="25">
        <v>2.1103868480000001</v>
      </c>
      <c r="AK28" s="25">
        <v>2.4723772999999998</v>
      </c>
      <c r="AL28" s="28">
        <v>2.380723237991333</v>
      </c>
      <c r="AM28" s="25">
        <v>2.4659743309020996</v>
      </c>
      <c r="AN28" s="25">
        <v>2.5512254238128662</v>
      </c>
      <c r="AO28" s="25">
        <v>2.5059185028076172</v>
      </c>
      <c r="AP28" s="28">
        <v>2.4606115818023682</v>
      </c>
      <c r="AQ28" s="25">
        <v>2.3504328729999999</v>
      </c>
      <c r="AR28" s="25">
        <v>2.6293694969999999</v>
      </c>
      <c r="AS28" s="25">
        <v>2.6111903189999999</v>
      </c>
      <c r="AT28" s="29">
        <v>2.6765296460000001</v>
      </c>
      <c r="AU28" s="28">
        <v>2.4502198696136475</v>
      </c>
      <c r="AV28" s="25">
        <v>2.5847179889678955</v>
      </c>
      <c r="AW28" s="25">
        <v>2.7192161083221436</v>
      </c>
      <c r="AX28" s="25">
        <v>2.8134806156158447</v>
      </c>
      <c r="AY28" s="25">
        <v>2.3464875221252441</v>
      </c>
      <c r="AZ28" s="25">
        <v>36.888017738778402</v>
      </c>
      <c r="BA28" s="25">
        <v>21.055578176257601</v>
      </c>
      <c r="BB28" s="25">
        <v>0.36902089258276399</v>
      </c>
      <c r="BC28" s="25">
        <v>1.75875357707284</v>
      </c>
      <c r="BD28" s="25">
        <v>6.3835166368082303</v>
      </c>
      <c r="BE28" s="25">
        <v>0.535178201721769</v>
      </c>
      <c r="BF28" s="25">
        <v>1.15715875090489</v>
      </c>
      <c r="BG28" s="25">
        <v>1.8623832118264001</v>
      </c>
      <c r="BH28" s="25">
        <v>1.10308044756284</v>
      </c>
      <c r="BI28" s="25">
        <v>0.89586142209941899</v>
      </c>
      <c r="BJ28" s="28"/>
      <c r="BK28" s="28"/>
      <c r="BL28" s="20">
        <f t="shared" si="4"/>
        <v>1.9131053388118744</v>
      </c>
      <c r="BM28" s="20">
        <f t="shared" si="5"/>
        <v>1.4950518906116486</v>
      </c>
      <c r="BN28" s="20">
        <f t="shared" si="6"/>
        <v>1.5041659474372864</v>
      </c>
      <c r="BO28" s="20">
        <f t="shared" si="7"/>
        <v>2.1955682290024701</v>
      </c>
      <c r="BP28" s="20">
        <v>2.1745892900355202</v>
      </c>
      <c r="BQ28" s="20">
        <v>1.92469745320848</v>
      </c>
      <c r="BR28" s="20">
        <v>1.9779641805752799</v>
      </c>
      <c r="BS28" s="20">
        <v>1.9061803378892901</v>
      </c>
      <c r="BT28" s="20">
        <v>2.4</v>
      </c>
      <c r="BU28" s="20">
        <v>6.3825350069173696</v>
      </c>
      <c r="BV28" s="20">
        <v>31.2</v>
      </c>
      <c r="BW28" s="20">
        <v>2.4</v>
      </c>
      <c r="BX28" s="20">
        <v>0.59</v>
      </c>
      <c r="BY28" s="20">
        <v>0.56000000000000005</v>
      </c>
      <c r="BZ28" s="20">
        <v>1.6</v>
      </c>
      <c r="CA28" s="20">
        <v>1.6</v>
      </c>
      <c r="CB28" s="20">
        <v>6.4</v>
      </c>
      <c r="CC28" s="20">
        <v>0.56000000000000005</v>
      </c>
      <c r="CD28" s="20">
        <v>0.64</v>
      </c>
      <c r="CE28" s="20">
        <v>0.33</v>
      </c>
      <c r="CF28" s="20">
        <v>1.4</v>
      </c>
      <c r="CG28" s="20">
        <v>0.8</v>
      </c>
      <c r="CH28" s="20">
        <v>0.48399999999999999</v>
      </c>
      <c r="CI28" s="20">
        <v>0.44500000000000001</v>
      </c>
    </row>
    <row r="29" spans="1:87" x14ac:dyDescent="0.2">
      <c r="A29" s="302"/>
      <c r="B29" s="20">
        <v>2200</v>
      </c>
      <c r="D29" s="25">
        <v>11.771520939327401</v>
      </c>
      <c r="E29" s="25">
        <v>1.7189285967321599</v>
      </c>
      <c r="F29" s="25">
        <v>0.15770516091367801</v>
      </c>
      <c r="G29" s="25">
        <v>0.85666049671595002</v>
      </c>
      <c r="H29" s="25">
        <v>1.2729999999999999</v>
      </c>
      <c r="I29" s="26">
        <v>0.66573542356491089</v>
      </c>
      <c r="J29" s="27">
        <v>1.5237828493118286</v>
      </c>
      <c r="K29" s="25">
        <v>1.5469114780426025</v>
      </c>
      <c r="L29" s="25">
        <v>1.5700401067733765</v>
      </c>
      <c r="M29" s="25">
        <v>0.81245160102844238</v>
      </c>
      <c r="N29" s="27">
        <v>5.4863095283508301E-2</v>
      </c>
      <c r="O29" s="27">
        <v>2.0296633243560791</v>
      </c>
      <c r="P29" s="25">
        <v>1.9162042140960693</v>
      </c>
      <c r="Q29" s="25">
        <v>1.8027451038360596</v>
      </c>
      <c r="R29" s="25">
        <v>1.9006665945053101</v>
      </c>
      <c r="S29" s="25">
        <v>2.0823817249999999</v>
      </c>
      <c r="T29" s="25">
        <v>1.852508187</v>
      </c>
      <c r="U29" s="25">
        <v>2.1821286679999998</v>
      </c>
      <c r="V29" s="25">
        <v>2.1508157250000002</v>
      </c>
      <c r="W29" s="25">
        <v>2.1456143860000001</v>
      </c>
      <c r="X29" s="27">
        <v>2.3241326808929443</v>
      </c>
      <c r="Y29" s="25">
        <v>2.2617697715759277</v>
      </c>
      <c r="Z29" s="25">
        <v>2.1994068622589111</v>
      </c>
      <c r="AA29" s="25">
        <v>2.1730256080627441</v>
      </c>
      <c r="AB29" s="25">
        <v>2.1454877849999998</v>
      </c>
      <c r="AC29" s="25">
        <v>2.2237482069999999</v>
      </c>
      <c r="AD29" s="25">
        <v>2.4029026029999998</v>
      </c>
      <c r="AE29" s="25">
        <v>2.5173685550689697</v>
      </c>
      <c r="AF29" s="25">
        <v>2.5725595951080322</v>
      </c>
      <c r="AG29" s="28">
        <v>2.6277506351470947</v>
      </c>
      <c r="AH29" s="25">
        <v>2.5287907120000002</v>
      </c>
      <c r="AI29" s="25">
        <v>2.5909650329999998</v>
      </c>
      <c r="AJ29" s="25">
        <v>2.4632012840000002</v>
      </c>
      <c r="AK29" s="25">
        <v>2.6454446319999998</v>
      </c>
      <c r="AL29" s="28">
        <v>2.4744088649749756</v>
      </c>
      <c r="AM29" s="25">
        <v>2.5332684516906738</v>
      </c>
      <c r="AN29" s="25">
        <v>2.5921280384063721</v>
      </c>
      <c r="AO29" s="25">
        <v>2.6451129913330078</v>
      </c>
      <c r="AP29" s="28">
        <v>2.6980979442596436</v>
      </c>
      <c r="AQ29" s="25">
        <v>2.4616062639999998</v>
      </c>
      <c r="AR29" s="25">
        <v>2.6413469310000002</v>
      </c>
      <c r="AS29" s="25">
        <v>2.690817595</v>
      </c>
      <c r="AT29" s="29">
        <v>2.6805996890000001</v>
      </c>
      <c r="AU29" s="28">
        <v>2.5773096084594727</v>
      </c>
      <c r="AV29" s="25">
        <v>2.6469132900238037</v>
      </c>
      <c r="AW29" s="25">
        <v>2.7165169715881348</v>
      </c>
      <c r="AX29" s="25">
        <v>2.7861616611480713</v>
      </c>
      <c r="AY29" s="25">
        <v>2.5725595951080322</v>
      </c>
      <c r="AZ29" s="25">
        <v>26.569043347948998</v>
      </c>
      <c r="BA29" s="25">
        <v>21.930319263821499</v>
      </c>
      <c r="BB29" s="25">
        <v>0.81401455278819201</v>
      </c>
      <c r="BC29" s="25">
        <v>2.0979202458311401</v>
      </c>
      <c r="BD29" s="25">
        <v>4.3146253940972201</v>
      </c>
      <c r="BE29" s="25">
        <v>0.58438737674471797</v>
      </c>
      <c r="BF29" s="25">
        <v>0.62742687728764501</v>
      </c>
      <c r="BG29" s="25">
        <v>3.6399144604855298</v>
      </c>
      <c r="BH29" s="25">
        <v>1.0123538140453401</v>
      </c>
      <c r="BI29" s="25">
        <v>0.81176081775222297</v>
      </c>
      <c r="BJ29" s="28"/>
      <c r="BK29" s="28"/>
      <c r="BL29" s="20">
        <f t="shared" si="4"/>
        <v>1.9031932055950165</v>
      </c>
      <c r="BM29" s="20">
        <f t="shared" si="5"/>
        <v>1.7445688545703888</v>
      </c>
      <c r="BN29" s="20">
        <f t="shared" si="6"/>
        <v>1.4392157196998596</v>
      </c>
      <c r="BO29" s="20">
        <f t="shared" si="7"/>
        <v>0.85946429836607996</v>
      </c>
      <c r="BP29" s="20">
        <v>2.1600339878600399</v>
      </c>
      <c r="BQ29" s="20">
        <v>1.9355528041155701</v>
      </c>
      <c r="BR29" s="20">
        <v>2.0603668787220002</v>
      </c>
      <c r="BS29" s="20">
        <v>1.05816797751216</v>
      </c>
      <c r="BT29" s="20">
        <v>1.5</v>
      </c>
      <c r="BU29" s="20">
        <v>9.3256974741909708</v>
      </c>
      <c r="BV29" s="20">
        <v>20.3</v>
      </c>
      <c r="BW29" s="20">
        <v>1.5</v>
      </c>
      <c r="BX29" s="20">
        <v>0.93</v>
      </c>
      <c r="BY29" s="20">
        <v>0.91</v>
      </c>
      <c r="BZ29" s="20">
        <v>1.3</v>
      </c>
      <c r="CA29" s="20">
        <v>0.8</v>
      </c>
      <c r="CB29" s="20">
        <v>6.2</v>
      </c>
      <c r="CC29" s="20">
        <v>0.46</v>
      </c>
      <c r="CD29" s="20">
        <v>0.52</v>
      </c>
      <c r="CE29" s="20">
        <v>0.26</v>
      </c>
      <c r="CF29" s="20">
        <v>0.9</v>
      </c>
      <c r="CG29" s="20">
        <v>0.8</v>
      </c>
      <c r="CH29" s="20">
        <v>0.46300000000000002</v>
      </c>
      <c r="CI29" s="20">
        <v>0.375</v>
      </c>
    </row>
    <row r="30" spans="1:87" x14ac:dyDescent="0.2">
      <c r="A30" s="302"/>
      <c r="B30" s="20">
        <v>2600</v>
      </c>
      <c r="D30" s="25">
        <v>12.4226596559797</v>
      </c>
      <c r="E30" s="25">
        <v>1.5902376006046901</v>
      </c>
      <c r="F30" s="25">
        <v>0.13484054482298699</v>
      </c>
      <c r="G30" s="25">
        <v>0.80476358138924098</v>
      </c>
      <c r="H30" s="25">
        <v>0.92599999899999996</v>
      </c>
      <c r="I30" s="26">
        <v>0.20084458589553833</v>
      </c>
      <c r="J30" s="27">
        <v>0.52061522006988525</v>
      </c>
      <c r="K30" s="25">
        <v>0.64557301998138428</v>
      </c>
      <c r="L30" s="25">
        <v>0.7705308198928833</v>
      </c>
      <c r="M30" s="25">
        <v>0.87967312335968018</v>
      </c>
      <c r="N30" s="27">
        <v>0.98881542682647705</v>
      </c>
      <c r="O30" s="27">
        <v>0.86070698499679565</v>
      </c>
      <c r="P30" s="25">
        <v>0.79845511913299561</v>
      </c>
      <c r="Q30" s="25">
        <v>0.73620325326919556</v>
      </c>
      <c r="R30" s="25">
        <v>0.98870384693145752</v>
      </c>
      <c r="S30" s="25">
        <v>2.2429406639999998</v>
      </c>
      <c r="T30" s="25">
        <v>0.72776943400000005</v>
      </c>
      <c r="U30" s="25">
        <v>2.353134394</v>
      </c>
      <c r="V30" s="25">
        <v>2.374683857</v>
      </c>
      <c r="W30" s="25">
        <v>0.93565237499999998</v>
      </c>
      <c r="X30" s="27">
        <v>2.4888129234313965</v>
      </c>
      <c r="Y30" s="25">
        <v>2.4489707946777344</v>
      </c>
      <c r="Z30" s="25">
        <v>2.4091286659240723</v>
      </c>
      <c r="AA30" s="25">
        <v>0.92950558662414551</v>
      </c>
      <c r="AB30" s="25">
        <v>1.1378467080000001</v>
      </c>
      <c r="AC30" s="25">
        <v>1.0295536519999999</v>
      </c>
      <c r="AD30" s="25">
        <v>2.7692878250000001</v>
      </c>
      <c r="AE30" s="25">
        <v>2.693223237991333</v>
      </c>
      <c r="AF30" s="25">
        <v>2.9691150188446045</v>
      </c>
      <c r="AG30" s="28">
        <v>3.245006799697876</v>
      </c>
      <c r="AH30" s="25">
        <v>2.6999299529999998</v>
      </c>
      <c r="AI30" s="25">
        <v>2.991766691</v>
      </c>
      <c r="AJ30" s="25">
        <v>2.9620230200000002</v>
      </c>
      <c r="AK30" s="25">
        <v>3.0873367790000001</v>
      </c>
      <c r="AL30" s="28">
        <v>2.5565719604492188</v>
      </c>
      <c r="AM30" s="25">
        <v>2.6474118232727051</v>
      </c>
      <c r="AN30" s="25">
        <v>2.7382516860961914</v>
      </c>
      <c r="AO30" s="25">
        <v>3.1185877323150635</v>
      </c>
      <c r="AP30" s="28">
        <v>3.4989237785339355</v>
      </c>
      <c r="AQ30" s="25">
        <v>2.5374619960000002</v>
      </c>
      <c r="AR30" s="25">
        <v>2.7683882710000001</v>
      </c>
      <c r="AS30" s="25">
        <v>3.2068433760000001</v>
      </c>
      <c r="AT30" s="29">
        <v>2.7937126160000001</v>
      </c>
      <c r="AU30" s="28">
        <v>2.6146008968353271</v>
      </c>
      <c r="AV30" s="25">
        <v>2.7158007621765137</v>
      </c>
      <c r="AW30" s="25">
        <v>2.8170006275177002</v>
      </c>
      <c r="AX30" s="25">
        <v>3.2359397411346436</v>
      </c>
      <c r="AY30" s="25">
        <v>2.9691150188446045</v>
      </c>
      <c r="AZ30" s="25">
        <v>17.204298312323399</v>
      </c>
      <c r="BA30" s="25">
        <v>23.477715480895199</v>
      </c>
      <c r="BB30" s="25">
        <v>1.00156856656841</v>
      </c>
      <c r="BC30" s="25">
        <v>2.53802227616054</v>
      </c>
      <c r="BD30" s="25">
        <v>1.7939128737691601</v>
      </c>
      <c r="BE30" s="25">
        <v>0.206497169099082</v>
      </c>
      <c r="BF30" s="25">
        <v>0.64259875817670398</v>
      </c>
      <c r="BG30" s="25">
        <v>2.9834840676032899</v>
      </c>
      <c r="BH30" s="25">
        <v>0.864197978844232</v>
      </c>
      <c r="BI30" s="25">
        <v>5.8865429188636602</v>
      </c>
      <c r="BJ30" s="28"/>
      <c r="BK30" s="28"/>
      <c r="BL30" s="20">
        <f t="shared" si="4"/>
        <v>0.77568404376506805</v>
      </c>
      <c r="BM30" s="20">
        <f t="shared" si="5"/>
        <v>0.74478514492511749</v>
      </c>
      <c r="BN30" s="20">
        <f t="shared" si="6"/>
        <v>0.9887317419052124</v>
      </c>
      <c r="BO30" s="20">
        <f t="shared" si="7"/>
        <v>0.79511880030234505</v>
      </c>
      <c r="BP30" s="20">
        <v>2.0864591964482702</v>
      </c>
      <c r="BQ30" s="20">
        <v>1.96783360454885</v>
      </c>
      <c r="BR30" s="20">
        <v>2.0444422722256701</v>
      </c>
      <c r="BS30" s="20">
        <v>1.1476293099379999</v>
      </c>
      <c r="BT30" s="20">
        <v>1.1000000000000001</v>
      </c>
      <c r="BU30" s="20">
        <v>9.4405619787733706</v>
      </c>
      <c r="BV30" s="20">
        <v>14.4</v>
      </c>
      <c r="BW30" s="20">
        <v>1.1000000000000001</v>
      </c>
      <c r="BX30" s="20">
        <v>1.02</v>
      </c>
      <c r="BY30" s="20">
        <v>0.99</v>
      </c>
      <c r="BZ30" s="20">
        <v>0.6</v>
      </c>
      <c r="CA30" s="20">
        <v>0.5</v>
      </c>
      <c r="CB30" s="20">
        <v>6.1</v>
      </c>
      <c r="CC30" s="20">
        <v>0.34</v>
      </c>
      <c r="CD30" s="20">
        <v>0.35</v>
      </c>
      <c r="CE30" s="20">
        <v>0.28000000000000003</v>
      </c>
      <c r="CF30" s="20">
        <v>1</v>
      </c>
      <c r="CG30" s="20">
        <v>0.7</v>
      </c>
      <c r="CH30" s="20">
        <v>0.47899999999999998</v>
      </c>
      <c r="CI30" s="20">
        <v>0.38900000000000001</v>
      </c>
    </row>
    <row r="31" spans="1:87" x14ac:dyDescent="0.2">
      <c r="A31" s="302"/>
      <c r="B31" s="20">
        <v>3000</v>
      </c>
      <c r="D31" s="25">
        <v>9.5162277982348495</v>
      </c>
      <c r="E31" s="25">
        <v>1.56525024445284</v>
      </c>
      <c r="F31" s="25">
        <v>0.103454088253531</v>
      </c>
      <c r="G31" s="25">
        <v>0.72985485576685105</v>
      </c>
      <c r="H31" s="25">
        <v>0.70599997000000003</v>
      </c>
      <c r="I31" s="26">
        <v>0.20616596937179565</v>
      </c>
      <c r="J31" s="27">
        <v>0.77539926767349243</v>
      </c>
      <c r="K31" s="25">
        <v>0.77766025066375732</v>
      </c>
      <c r="L31" s="25">
        <v>0.77992123365402222</v>
      </c>
      <c r="M31" s="25">
        <v>0.28880962729454041</v>
      </c>
      <c r="N31" s="27">
        <v>-0.20230197906494141</v>
      </c>
      <c r="O31" s="27">
        <v>0.65528267621994019</v>
      </c>
      <c r="P31" s="25">
        <v>0.78669154644012451</v>
      </c>
      <c r="Q31" s="25">
        <v>0.91810041666030884</v>
      </c>
      <c r="R31" s="25">
        <v>1.0132724046707153</v>
      </c>
      <c r="S31" s="25">
        <v>0.80365568399999998</v>
      </c>
      <c r="T31" s="25">
        <v>0.91388297100000004</v>
      </c>
      <c r="U31" s="25">
        <v>0.89487802999999999</v>
      </c>
      <c r="V31" s="25">
        <v>0.89219957599999999</v>
      </c>
      <c r="W31" s="25">
        <v>1.1552879810000001</v>
      </c>
      <c r="X31" s="27">
        <v>0.86424815654754639</v>
      </c>
      <c r="Y31" s="25">
        <v>0.87645518779754639</v>
      </c>
      <c r="Z31" s="25">
        <v>0.88866221904754639</v>
      </c>
      <c r="AA31" s="25">
        <v>1.1534593105316162</v>
      </c>
      <c r="AB31" s="25">
        <v>1.2839829920000001</v>
      </c>
      <c r="AC31" s="25">
        <v>1.148860097</v>
      </c>
      <c r="AD31" s="25">
        <v>1.120376348</v>
      </c>
      <c r="AE31" s="25">
        <v>1.1270737648010254</v>
      </c>
      <c r="AF31" s="25">
        <v>1.0872888565063477</v>
      </c>
      <c r="AG31" s="28">
        <v>1.0475039482116699</v>
      </c>
      <c r="AH31" s="25">
        <v>1.177724481</v>
      </c>
      <c r="AI31" s="25">
        <v>1.083000422</v>
      </c>
      <c r="AJ31" s="25">
        <v>1.29434216</v>
      </c>
      <c r="AK31" s="25">
        <v>1.0692902799999999</v>
      </c>
      <c r="AL31" s="28">
        <v>2.4901597499847412</v>
      </c>
      <c r="AM31" s="25">
        <v>1.9910467863082886</v>
      </c>
      <c r="AN31" s="25">
        <v>1.4919338226318359</v>
      </c>
      <c r="AO31" s="25">
        <v>1.0789084434509277</v>
      </c>
      <c r="AP31" s="28">
        <v>0.66588306427001953</v>
      </c>
      <c r="AQ31" s="25">
        <v>2.0618841649999999</v>
      </c>
      <c r="AR31" s="25">
        <v>1.9490298029999999</v>
      </c>
      <c r="AS31" s="25">
        <v>1.200058222</v>
      </c>
      <c r="AT31" s="29">
        <v>2.0170114039999998</v>
      </c>
      <c r="AU31" s="28">
        <v>2.1366486549377441</v>
      </c>
      <c r="AV31" s="25">
        <v>2.1107380390167236</v>
      </c>
      <c r="AW31" s="25">
        <v>2.0848274230957031</v>
      </c>
      <c r="AX31" s="25">
        <v>1.597833514213562</v>
      </c>
      <c r="AY31" s="25">
        <v>1.0872888565063477</v>
      </c>
      <c r="AZ31" s="25">
        <v>11.5209744987033</v>
      </c>
      <c r="BA31" s="25">
        <v>24.616973247982202</v>
      </c>
      <c r="BB31" s="25">
        <v>1.2599657551572501</v>
      </c>
      <c r="BC31" s="25">
        <v>2.1282612822411902</v>
      </c>
      <c r="BD31" s="25">
        <v>2.9451404739227098</v>
      </c>
      <c r="BE31" s="25">
        <v>0.34174289794544199</v>
      </c>
      <c r="BF31" s="25">
        <v>0.41828735979051501</v>
      </c>
      <c r="BG31" s="25">
        <v>0.91272593481869502</v>
      </c>
      <c r="BH31" s="25">
        <v>0.86445243366836599</v>
      </c>
      <c r="BI31" s="25">
        <v>5.9590594681749298</v>
      </c>
      <c r="BJ31" s="28"/>
      <c r="BK31" s="28"/>
      <c r="BL31" s="20">
        <f t="shared" si="4"/>
        <v>0.68531182408332825</v>
      </c>
      <c r="BM31" s="20">
        <f t="shared" si="5"/>
        <v>0.88355562090873718</v>
      </c>
      <c r="BN31" s="20">
        <f t="shared" si="6"/>
        <v>0.70937880873680115</v>
      </c>
      <c r="BO31" s="20">
        <f t="shared" si="7"/>
        <v>0.78262512222642</v>
      </c>
      <c r="BP31" s="20">
        <v>2.0201369088118102</v>
      </c>
      <c r="BQ31" s="20">
        <v>1.92937002684866</v>
      </c>
      <c r="BR31" s="20">
        <v>2.0319907580824901</v>
      </c>
      <c r="BS31" s="20">
        <v>0.72932574912113801</v>
      </c>
      <c r="BT31" s="20">
        <v>1</v>
      </c>
      <c r="BU31" s="20">
        <v>5.3557173183852402</v>
      </c>
      <c r="BV31" s="20">
        <v>10.4</v>
      </c>
      <c r="BW31" s="20">
        <v>1</v>
      </c>
      <c r="BX31" s="20">
        <v>1.06</v>
      </c>
      <c r="BY31" s="20">
        <v>1.19</v>
      </c>
      <c r="BZ31" s="20">
        <v>0.4</v>
      </c>
      <c r="CA31" s="20">
        <v>0.3</v>
      </c>
      <c r="CB31" s="20">
        <v>5.9</v>
      </c>
      <c r="CC31" s="20">
        <v>0.44</v>
      </c>
      <c r="CD31" s="20">
        <v>0.45</v>
      </c>
      <c r="CE31" s="20">
        <v>0.38</v>
      </c>
      <c r="CF31" s="20">
        <v>0.9</v>
      </c>
      <c r="CG31" s="20">
        <v>0.6</v>
      </c>
      <c r="CH31" s="20">
        <v>0.502</v>
      </c>
      <c r="CI31" s="20">
        <v>0.40699999999999997</v>
      </c>
    </row>
    <row r="32" spans="1:87" x14ac:dyDescent="0.2">
      <c r="A32" s="302"/>
      <c r="B32" s="20">
        <v>4000</v>
      </c>
      <c r="D32" s="25">
        <v>1.80826845367749</v>
      </c>
      <c r="E32" s="25">
        <v>0</v>
      </c>
      <c r="F32" s="25">
        <v>0</v>
      </c>
      <c r="G32" s="25">
        <v>0.10562481755141701</v>
      </c>
      <c r="H32" s="25">
        <v>0.72699999800000004</v>
      </c>
      <c r="I32" s="26">
        <v>0.17643159627914429</v>
      </c>
      <c r="J32" s="27">
        <v>0.39199885725975037</v>
      </c>
      <c r="K32" s="25">
        <v>0.35625836253166199</v>
      </c>
      <c r="L32" s="25">
        <v>0.32051786780357361</v>
      </c>
      <c r="M32" s="25">
        <v>0.39682060480117798</v>
      </c>
      <c r="N32" s="27">
        <v>0.47312334179878235</v>
      </c>
      <c r="O32" s="27">
        <v>0.10461720824241638</v>
      </c>
      <c r="P32" s="25">
        <v>0.26013103127479553</v>
      </c>
      <c r="Q32" s="25">
        <v>0.41564485430717468</v>
      </c>
      <c r="R32" s="25">
        <v>0.57603937387466431</v>
      </c>
      <c r="S32" s="25">
        <v>0.52531540399999999</v>
      </c>
      <c r="T32" s="25">
        <v>0.395318061</v>
      </c>
      <c r="U32" s="25">
        <v>0.92005497199999997</v>
      </c>
      <c r="V32" s="25">
        <v>0.45920407800000002</v>
      </c>
      <c r="W32" s="25">
        <v>0.53356021600000003</v>
      </c>
      <c r="X32" s="27">
        <v>0.97765660285949707</v>
      </c>
      <c r="Y32" s="25">
        <v>0.74317723512649536</v>
      </c>
      <c r="Z32" s="25">
        <v>0.50869786739349365</v>
      </c>
      <c r="AA32" s="25">
        <v>0.53002619743347168</v>
      </c>
      <c r="AB32" s="25">
        <v>0.61884951600000004</v>
      </c>
      <c r="AC32" s="25">
        <v>0.522964239</v>
      </c>
      <c r="AD32" s="25">
        <v>0.67507946500000005</v>
      </c>
      <c r="AE32" s="25">
        <v>1.1594498157501221</v>
      </c>
      <c r="AF32" s="25">
        <v>0.99423795938491821</v>
      </c>
      <c r="AG32" s="28">
        <v>0.82902610301971436</v>
      </c>
      <c r="AH32" s="25">
        <v>1.1692762370000001</v>
      </c>
      <c r="AI32" s="25">
        <v>1.0397534369999999</v>
      </c>
      <c r="AJ32" s="25">
        <v>1.106611609</v>
      </c>
      <c r="AK32" s="25">
        <v>1.170822263</v>
      </c>
      <c r="AL32" s="28">
        <v>0.74157404899597168</v>
      </c>
      <c r="AM32" s="25">
        <v>0.98541176319122314</v>
      </c>
      <c r="AN32" s="25">
        <v>1.2292494773864746</v>
      </c>
      <c r="AO32" s="25">
        <v>1.1769518852233887</v>
      </c>
      <c r="AP32" s="28">
        <v>1.1246542930603027</v>
      </c>
      <c r="AQ32" s="25">
        <v>1.5087770220000001</v>
      </c>
      <c r="AR32" s="25">
        <v>1.1965608599999999</v>
      </c>
      <c r="AS32" s="25">
        <v>1.2073819640000001</v>
      </c>
      <c r="AT32" s="29">
        <v>1.011641741</v>
      </c>
      <c r="AU32" s="28">
        <v>1.9660511016845703</v>
      </c>
      <c r="AV32" s="25">
        <v>1.6980559825897217</v>
      </c>
      <c r="AW32" s="25">
        <v>1.430060863494873</v>
      </c>
      <c r="AX32" s="25">
        <v>1.3126124143600464</v>
      </c>
      <c r="AY32" s="25">
        <v>0.99423795938491821</v>
      </c>
      <c r="AZ32" s="25">
        <v>2.4075269477707999</v>
      </c>
      <c r="BA32" s="25">
        <v>17.054392053967401</v>
      </c>
      <c r="BB32" s="25">
        <v>2.0739396093912501</v>
      </c>
      <c r="BC32" s="25">
        <v>2.5968513573979801</v>
      </c>
      <c r="BD32" s="25">
        <v>3.8811297162760101</v>
      </c>
      <c r="BE32" s="25">
        <v>1.0691003012520801</v>
      </c>
      <c r="BF32" s="25">
        <v>9.8900946545507101E-2</v>
      </c>
      <c r="BG32" s="25">
        <v>0</v>
      </c>
      <c r="BH32" s="25">
        <v>0.82312579488561699</v>
      </c>
      <c r="BI32" s="25">
        <v>0.20321655824058199</v>
      </c>
      <c r="BJ32" s="28"/>
      <c r="BK32" s="28"/>
      <c r="BL32" s="20">
        <f t="shared" si="4"/>
        <v>0.17646262049674988</v>
      </c>
      <c r="BM32" s="20">
        <f t="shared" si="5"/>
        <v>0.39186310768127441</v>
      </c>
      <c r="BN32" s="20">
        <f t="shared" si="6"/>
        <v>0.55031036585569382</v>
      </c>
      <c r="BO32" s="20">
        <f t="shared" si="7"/>
        <v>0</v>
      </c>
      <c r="BP32" s="20">
        <v>2.1742957680024602</v>
      </c>
      <c r="BQ32" s="20">
        <v>1.98657588606332</v>
      </c>
      <c r="BR32" s="20">
        <v>2.0915630145073099</v>
      </c>
      <c r="BS32" s="20">
        <v>0.84923802546138705</v>
      </c>
      <c r="BT32" s="20">
        <v>1</v>
      </c>
      <c r="BU32" s="20">
        <v>4.6832722975758401</v>
      </c>
      <c r="BV32" s="20">
        <v>5.7</v>
      </c>
      <c r="BW32" s="20">
        <v>1</v>
      </c>
      <c r="BX32" s="20">
        <v>1.2</v>
      </c>
      <c r="BY32" s="20">
        <v>1.22</v>
      </c>
      <c r="BZ32" s="20">
        <v>0.5</v>
      </c>
      <c r="CA32" s="20">
        <v>0.4</v>
      </c>
      <c r="CB32" s="20">
        <v>5.9</v>
      </c>
      <c r="CC32" s="20">
        <v>0.4</v>
      </c>
      <c r="CD32" s="20">
        <v>0.42</v>
      </c>
      <c r="CE32" s="20">
        <v>0.31</v>
      </c>
      <c r="CF32" s="20">
        <v>0.7</v>
      </c>
      <c r="CG32" s="20">
        <v>0.5</v>
      </c>
      <c r="CH32" s="20">
        <v>0.51400000000000001</v>
      </c>
      <c r="CI32" s="20">
        <v>0.4</v>
      </c>
    </row>
    <row r="33" spans="1:87" x14ac:dyDescent="0.2">
      <c r="A33" s="302"/>
      <c r="B33" s="20">
        <v>6000</v>
      </c>
      <c r="D33" s="25">
        <v>1.30338468196846</v>
      </c>
      <c r="E33" s="25">
        <v>0</v>
      </c>
      <c r="F33" s="25">
        <v>0</v>
      </c>
      <c r="G33" s="25">
        <v>0</v>
      </c>
      <c r="H33" s="25">
        <v>0.52999997099999996</v>
      </c>
      <c r="I33" s="26">
        <v>0.21385881304740906</v>
      </c>
      <c r="J33" s="27">
        <v>0.3331153392791748</v>
      </c>
      <c r="K33" s="25">
        <v>0.34963428974151611</v>
      </c>
      <c r="L33" s="25">
        <v>0.36615324020385742</v>
      </c>
      <c r="M33" s="25">
        <v>0.49862241744995117</v>
      </c>
      <c r="N33" s="27">
        <v>0.63109159469604492</v>
      </c>
      <c r="O33" s="27">
        <v>0.43578994274139404</v>
      </c>
      <c r="P33" s="25">
        <v>0.46575656533241272</v>
      </c>
      <c r="Q33" s="25">
        <v>0.4957231879234314</v>
      </c>
      <c r="R33" s="25">
        <v>0.62550193071365356</v>
      </c>
      <c r="S33" s="25">
        <v>0.48453044899999997</v>
      </c>
      <c r="T33" s="25">
        <v>0.51897245599999997</v>
      </c>
      <c r="U33" s="25">
        <v>0.57709503200000001</v>
      </c>
      <c r="V33" s="25">
        <v>0.63108980699999995</v>
      </c>
      <c r="W33" s="25">
        <v>0.76634752799999994</v>
      </c>
      <c r="X33" s="27">
        <v>0.56819498538970947</v>
      </c>
      <c r="Y33" s="25">
        <v>0.60350322723388672</v>
      </c>
      <c r="Z33" s="25">
        <v>0.63881146907806396</v>
      </c>
      <c r="AA33" s="25">
        <v>0.78605085611343384</v>
      </c>
      <c r="AB33" s="25">
        <v>0.91291010399999994</v>
      </c>
      <c r="AC33" s="25">
        <v>0.80866068599999996</v>
      </c>
      <c r="AD33" s="25">
        <v>0.88369232399999997</v>
      </c>
      <c r="AE33" s="25">
        <v>0.8072088360786438</v>
      </c>
      <c r="AF33" s="25">
        <v>0.93895214796066284</v>
      </c>
      <c r="AG33" s="28">
        <v>1.0706954598426819</v>
      </c>
      <c r="AH33" s="25">
        <v>0.80038809799999999</v>
      </c>
      <c r="AI33" s="25">
        <v>0.93453460899999996</v>
      </c>
      <c r="AJ33" s="25">
        <v>1.073271155</v>
      </c>
      <c r="AK33" s="25">
        <v>0.96736735100000004</v>
      </c>
      <c r="AL33" s="28">
        <v>0.75563329458236694</v>
      </c>
      <c r="AM33" s="25">
        <v>0.81338179111480713</v>
      </c>
      <c r="AN33" s="25">
        <v>0.87113028764724731</v>
      </c>
      <c r="AO33" s="25">
        <v>0.97556215524673462</v>
      </c>
      <c r="AP33" s="28">
        <v>1.0799940228462219</v>
      </c>
      <c r="AQ33" s="25">
        <v>0.86569923199999999</v>
      </c>
      <c r="AR33" s="25">
        <v>0.90945923299999998</v>
      </c>
      <c r="AS33" s="25">
        <v>1.0209161040000001</v>
      </c>
      <c r="AT33" s="29">
        <v>0.94311726100000004</v>
      </c>
      <c r="AU33" s="28">
        <v>0.85938316583633423</v>
      </c>
      <c r="AV33" s="25">
        <v>0.91408884525299072</v>
      </c>
      <c r="AW33" s="25">
        <v>0.96879452466964722</v>
      </c>
      <c r="AX33" s="25">
        <v>1.094901442527771</v>
      </c>
      <c r="AY33" s="25">
        <v>0.93895214796066284</v>
      </c>
      <c r="AZ33" s="25">
        <v>0</v>
      </c>
      <c r="BA33" s="25">
        <v>10.5218196607771</v>
      </c>
      <c r="BB33" s="25">
        <v>1.9921615741523799</v>
      </c>
      <c r="BC33" s="25">
        <v>3.2276734286670199</v>
      </c>
      <c r="BD33" s="25">
        <v>4.3580773249960796</v>
      </c>
      <c r="BE33" s="25">
        <v>0.63086912940669704</v>
      </c>
      <c r="BF33" s="25">
        <v>1.8096822749003101E-2</v>
      </c>
      <c r="BG33" s="25">
        <v>1.8039956695271699</v>
      </c>
      <c r="BH33" s="25">
        <v>0.91722757108532305</v>
      </c>
      <c r="BI33" s="25">
        <v>0.73561214937991604</v>
      </c>
      <c r="BJ33" s="28"/>
      <c r="BK33" s="28"/>
      <c r="BL33" s="20">
        <f t="shared" si="4"/>
        <v>0.41012129187583923</v>
      </c>
      <c r="BM33" s="20">
        <f t="shared" si="5"/>
        <v>0.4633307009935379</v>
      </c>
      <c r="BN33" s="20">
        <f t="shared" si="6"/>
        <v>0.6268993467092514</v>
      </c>
      <c r="BO33" s="20">
        <f t="shared" si="7"/>
        <v>0</v>
      </c>
      <c r="BP33" s="20">
        <v>2.1464886435131101</v>
      </c>
      <c r="BQ33" s="20">
        <v>2.06623162005108</v>
      </c>
      <c r="BR33" s="20">
        <v>2.16882806813175</v>
      </c>
      <c r="BS33" s="20">
        <v>1.0262177420688301</v>
      </c>
      <c r="BT33" s="20">
        <v>0.5</v>
      </c>
      <c r="BU33" s="20">
        <v>0</v>
      </c>
      <c r="BV33" s="20">
        <v>3.5</v>
      </c>
      <c r="BW33" s="20">
        <v>0.5</v>
      </c>
      <c r="BX33" s="20">
        <v>1.33</v>
      </c>
      <c r="BY33" s="20">
        <v>1.38</v>
      </c>
      <c r="BZ33" s="20">
        <v>0.6</v>
      </c>
      <c r="CA33" s="20">
        <v>0.2</v>
      </c>
      <c r="CB33" s="20">
        <v>5.7</v>
      </c>
      <c r="CC33" s="20">
        <v>0.56999999999999995</v>
      </c>
      <c r="CD33" s="20">
        <v>0.6</v>
      </c>
      <c r="CE33" s="20">
        <v>0.47</v>
      </c>
      <c r="CF33" s="20">
        <v>0.5</v>
      </c>
      <c r="CG33" s="20">
        <v>0.4</v>
      </c>
      <c r="CH33" s="20">
        <v>0.42399999999999999</v>
      </c>
      <c r="CI33" s="20">
        <v>0.318</v>
      </c>
    </row>
    <row r="34" spans="1:87" x14ac:dyDescent="0.2">
      <c r="A34" s="302"/>
      <c r="B34" s="20">
        <v>8000</v>
      </c>
      <c r="D34" s="25">
        <v>0.64576891760031296</v>
      </c>
      <c r="E34" s="25">
        <v>0</v>
      </c>
      <c r="F34" s="25">
        <v>0</v>
      </c>
      <c r="G34" s="25">
        <v>0</v>
      </c>
      <c r="H34" s="25">
        <v>0.474000007</v>
      </c>
      <c r="I34" s="26">
        <v>0.23110458254814148</v>
      </c>
      <c r="J34" s="27">
        <v>0.39162755012512207</v>
      </c>
      <c r="K34" s="25">
        <v>0.408407062292099</v>
      </c>
      <c r="L34" s="25">
        <v>0.42518657445907593</v>
      </c>
      <c r="M34" s="25">
        <v>0.55237400531768799</v>
      </c>
      <c r="N34" s="27">
        <v>0.67956143617630005</v>
      </c>
      <c r="O34" s="27">
        <v>0.47667610645294189</v>
      </c>
      <c r="P34" s="25">
        <v>0.51920396089553833</v>
      </c>
      <c r="Q34" s="25">
        <v>0.56173181533813477</v>
      </c>
      <c r="R34" s="25">
        <v>0.752288818359375</v>
      </c>
      <c r="S34" s="25">
        <v>0.51581871499999998</v>
      </c>
      <c r="T34" s="25">
        <v>0.59249180599999995</v>
      </c>
      <c r="U34" s="25">
        <v>0.62048196799999999</v>
      </c>
      <c r="V34" s="25">
        <v>0.71672689899999997</v>
      </c>
      <c r="W34" s="25">
        <v>0.91020321800000004</v>
      </c>
      <c r="X34" s="27">
        <v>0.60353010892868042</v>
      </c>
      <c r="Y34" s="25">
        <v>0.66825157403945923</v>
      </c>
      <c r="Z34" s="25">
        <v>0.73297303915023804</v>
      </c>
      <c r="AA34" s="25">
        <v>0.92491382360458374</v>
      </c>
      <c r="AB34" s="25">
        <v>1.092821598</v>
      </c>
      <c r="AC34" s="25">
        <v>0.95341539399999997</v>
      </c>
      <c r="AD34" s="25">
        <v>1.0412660840000001</v>
      </c>
      <c r="AE34" s="25">
        <v>0.86925947666168213</v>
      </c>
      <c r="AF34" s="25">
        <v>1.1260197162628174</v>
      </c>
      <c r="AG34" s="28">
        <v>1.3827799558639526</v>
      </c>
      <c r="AH34" s="25">
        <v>0.87922781699999997</v>
      </c>
      <c r="AI34" s="25">
        <v>1.141190648</v>
      </c>
      <c r="AJ34" s="25">
        <v>1.3277829889999999</v>
      </c>
      <c r="AK34" s="25">
        <v>1.194533348</v>
      </c>
      <c r="AL34" s="28">
        <v>0.74799877405166626</v>
      </c>
      <c r="AM34" s="25">
        <v>0.83210277557373047</v>
      </c>
      <c r="AN34" s="25">
        <v>0.91620677709579468</v>
      </c>
      <c r="AO34" s="25">
        <v>1.2158737182617188</v>
      </c>
      <c r="AP34" s="28">
        <v>1.5155406594276428</v>
      </c>
      <c r="AQ34" s="25">
        <v>0.81198203599999996</v>
      </c>
      <c r="AR34" s="25">
        <v>0.933803618</v>
      </c>
      <c r="AS34" s="25">
        <v>1.288679838</v>
      </c>
      <c r="AT34" s="29">
        <v>0.96706449999999999</v>
      </c>
      <c r="AU34" s="28">
        <v>0.8051413893699646</v>
      </c>
      <c r="AV34" s="25">
        <v>0.89803928136825562</v>
      </c>
      <c r="AW34" s="25">
        <v>0.99093717336654663</v>
      </c>
      <c r="AX34" s="25">
        <v>1.3637007474899292</v>
      </c>
      <c r="AY34" s="25">
        <v>1.1260197162628174</v>
      </c>
      <c r="AZ34" s="25">
        <v>0</v>
      </c>
      <c r="BA34" s="25">
        <v>6.6690939960025597</v>
      </c>
      <c r="BB34" s="25">
        <v>1.0975905394366601</v>
      </c>
      <c r="BC34" s="25">
        <v>3.6871678534365202</v>
      </c>
      <c r="BD34" s="25">
        <v>4.5836252944651799</v>
      </c>
      <c r="BE34" s="25">
        <v>1.47465745108321</v>
      </c>
      <c r="BF34" s="25">
        <v>0</v>
      </c>
      <c r="BG34" s="25">
        <v>0</v>
      </c>
      <c r="BH34" s="25">
        <v>0.96023896842788203</v>
      </c>
      <c r="BI34" s="25">
        <v>0.84067217632691404</v>
      </c>
      <c r="BJ34" s="28"/>
      <c r="BK34" s="28"/>
      <c r="BL34" s="20">
        <f t="shared" si="4"/>
        <v>0.45541396737098694</v>
      </c>
      <c r="BM34" s="20">
        <f t="shared" si="5"/>
        <v>0.52759550511837006</v>
      </c>
      <c r="BN34" s="20">
        <f t="shared" si="6"/>
        <v>0.73410697281360626</v>
      </c>
      <c r="BO34" s="20">
        <f t="shared" si="7"/>
        <v>0</v>
      </c>
      <c r="BT34" s="20">
        <v>0</v>
      </c>
      <c r="BU34" s="20">
        <v>0</v>
      </c>
      <c r="BV34" s="20">
        <v>1.9</v>
      </c>
      <c r="BW34" s="20">
        <v>0</v>
      </c>
      <c r="BX34" s="20">
        <v>1.49</v>
      </c>
      <c r="BY34" s="20">
        <v>1.57</v>
      </c>
      <c r="BZ34" s="20">
        <v>0.3</v>
      </c>
      <c r="CA34" s="20">
        <v>0.1</v>
      </c>
      <c r="CB34" s="20">
        <v>0</v>
      </c>
      <c r="CC34" s="20">
        <v>0.63</v>
      </c>
      <c r="CD34" s="20">
        <v>0.67</v>
      </c>
      <c r="CE34" s="20">
        <v>0.49</v>
      </c>
      <c r="CF34" s="20">
        <v>0.4</v>
      </c>
      <c r="CG34" s="20">
        <v>0.3</v>
      </c>
      <c r="CH34" s="20">
        <v>0.44</v>
      </c>
      <c r="CI34" s="20">
        <v>0.29499999999999998</v>
      </c>
    </row>
    <row r="35" spans="1:87" x14ac:dyDescent="0.2">
      <c r="A35" s="302"/>
      <c r="B35" s="20">
        <v>10000</v>
      </c>
      <c r="D35" s="25">
        <v>0.23339688880812501</v>
      </c>
      <c r="E35" s="25">
        <v>0</v>
      </c>
      <c r="F35" s="25">
        <v>0</v>
      </c>
      <c r="G35" s="25">
        <v>0</v>
      </c>
      <c r="H35" s="25">
        <v>0.42300000799999998</v>
      </c>
      <c r="I35" s="26">
        <v>0.26411652565002441</v>
      </c>
      <c r="J35" s="27">
        <v>0.36888182163238525</v>
      </c>
      <c r="K35" s="25">
        <v>0.408191978931427</v>
      </c>
      <c r="L35" s="25">
        <v>0.44750213623046875</v>
      </c>
      <c r="M35" s="25">
        <v>0.57188123464584351</v>
      </c>
      <c r="N35" s="27">
        <v>0.69626033306121826</v>
      </c>
      <c r="O35" s="27">
        <v>0.48825764656066895</v>
      </c>
      <c r="P35" s="25">
        <v>0.56132835149765015</v>
      </c>
      <c r="Q35" s="25">
        <v>0.63439905643463135</v>
      </c>
      <c r="R35" s="25">
        <v>0.85458469390869141</v>
      </c>
      <c r="S35" s="25">
        <v>0.549575865</v>
      </c>
      <c r="T35" s="25">
        <v>0.67686486199999996</v>
      </c>
      <c r="U35" s="25">
        <v>0.65523117799999997</v>
      </c>
      <c r="V35" s="25">
        <v>0.80138373399999996</v>
      </c>
      <c r="W35" s="25">
        <v>1.0427561999999999</v>
      </c>
      <c r="X35" s="27">
        <v>0.65366059541702271</v>
      </c>
      <c r="Y35" s="25">
        <v>0.73751473426818848</v>
      </c>
      <c r="Z35" s="25">
        <v>0.82136887311935425</v>
      </c>
      <c r="AA35" s="25">
        <v>1.0618700981140137</v>
      </c>
      <c r="AB35" s="25">
        <v>1.2315765620000001</v>
      </c>
      <c r="AC35" s="25">
        <v>1.0989929439999999</v>
      </c>
      <c r="AD35" s="25">
        <v>1.24360168</v>
      </c>
      <c r="AE35" s="25">
        <v>0.99520677328109741</v>
      </c>
      <c r="AF35" s="25">
        <v>1.3865997791290283</v>
      </c>
      <c r="AG35" s="28">
        <v>1.7779927849769592</v>
      </c>
      <c r="AH35" s="25">
        <v>0.99866038599999996</v>
      </c>
      <c r="AI35" s="25">
        <v>1.402879596</v>
      </c>
      <c r="AJ35" s="25">
        <v>1.64291513</v>
      </c>
      <c r="AK35" s="25">
        <v>1.470005512</v>
      </c>
      <c r="AL35" s="28">
        <v>0.74581468105316162</v>
      </c>
      <c r="AM35" s="25">
        <v>0.91149896383285522</v>
      </c>
      <c r="AN35" s="25">
        <v>1.0771832466125488</v>
      </c>
      <c r="AO35" s="25">
        <v>1.4896657466888428</v>
      </c>
      <c r="AP35" s="28">
        <v>1.9021482467651367</v>
      </c>
      <c r="AQ35" s="25">
        <v>0.83660888700000002</v>
      </c>
      <c r="AR35" s="25">
        <v>1.1449061629999999</v>
      </c>
      <c r="AS35" s="25">
        <v>1.5614173410000001</v>
      </c>
      <c r="AT35" s="29">
        <v>1.184032559</v>
      </c>
      <c r="AU35" s="28">
        <v>0.79566550254821777</v>
      </c>
      <c r="AV35" s="25">
        <v>1.001649022102356</v>
      </c>
      <c r="AW35" s="25">
        <v>1.2076325416564941</v>
      </c>
      <c r="AX35" s="25">
        <v>1.6964575052261353</v>
      </c>
      <c r="AY35" s="25">
        <v>1.3865997791290283</v>
      </c>
      <c r="AZ35" s="25">
        <v>0</v>
      </c>
      <c r="BA35" s="25">
        <v>4.9425495425860104</v>
      </c>
      <c r="BB35" s="25">
        <v>0.720264246968221</v>
      </c>
      <c r="BC35" s="25">
        <v>3.69658250788265</v>
      </c>
      <c r="BD35" s="25">
        <v>2.5141341321548398</v>
      </c>
      <c r="BE35" s="25">
        <v>2.65050197972637</v>
      </c>
      <c r="BF35" s="25">
        <v>0.196504627369296</v>
      </c>
      <c r="BG35" s="25">
        <v>0.230335605259534</v>
      </c>
      <c r="BH35" s="25">
        <v>0.983575685546345</v>
      </c>
      <c r="BI35" s="25">
        <v>0.88789747008837405</v>
      </c>
      <c r="BJ35" s="28"/>
      <c r="BK35" s="28"/>
      <c r="BL35" s="20">
        <f t="shared" si="4"/>
        <v>0.45841369032859802</v>
      </c>
      <c r="BM35" s="20">
        <f t="shared" si="5"/>
        <v>0.5876748263835907</v>
      </c>
      <c r="BN35" s="20">
        <f t="shared" si="6"/>
        <v>0.81500360369682312</v>
      </c>
      <c r="BO35" s="20">
        <f t="shared" si="7"/>
        <v>0</v>
      </c>
      <c r="BT35" s="20">
        <v>0</v>
      </c>
      <c r="BU35" s="20">
        <v>0</v>
      </c>
      <c r="BV35" s="20">
        <v>1.1000000000000001</v>
      </c>
      <c r="BW35" s="20">
        <v>0</v>
      </c>
      <c r="BX35" s="20">
        <v>1.64</v>
      </c>
      <c r="BY35" s="20">
        <v>1.72</v>
      </c>
      <c r="BZ35" s="20">
        <v>0.2</v>
      </c>
      <c r="CA35" s="20">
        <v>0.3</v>
      </c>
      <c r="CB35" s="20">
        <v>0</v>
      </c>
      <c r="CC35" s="20">
        <v>0.66</v>
      </c>
      <c r="CD35" s="20">
        <v>0.7</v>
      </c>
      <c r="CE35" s="20">
        <v>0.51</v>
      </c>
      <c r="CF35" s="20">
        <v>0.4</v>
      </c>
      <c r="CG35" s="20">
        <v>0.3</v>
      </c>
      <c r="CH35" s="20">
        <v>0.504</v>
      </c>
      <c r="CI35" s="20">
        <v>0.31900000000000001</v>
      </c>
    </row>
    <row r="36" spans="1:87" x14ac:dyDescent="0.2">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U36" s="28"/>
      <c r="AV36" s="28"/>
      <c r="AW36" s="28"/>
      <c r="AX36" s="28"/>
      <c r="AY36" s="28"/>
      <c r="AZ36" s="28"/>
      <c r="BA36" s="28"/>
      <c r="BB36" s="28"/>
      <c r="BC36" s="28"/>
      <c r="BD36" s="28"/>
      <c r="BE36" s="28"/>
      <c r="BF36" s="28"/>
      <c r="BG36" s="28"/>
      <c r="BH36" s="28"/>
      <c r="BI36" s="28"/>
    </row>
    <row r="37" spans="1:87" x14ac:dyDescent="0.2">
      <c r="A37" s="302" t="s">
        <v>167</v>
      </c>
      <c r="B37" s="20">
        <v>200</v>
      </c>
      <c r="D37" s="25">
        <v>663.04565770359</v>
      </c>
      <c r="E37" s="25">
        <v>330.921179106907</v>
      </c>
      <c r="F37" s="25">
        <v>372.25973997537</v>
      </c>
      <c r="G37" s="25">
        <v>197.49698202054799</v>
      </c>
      <c r="H37" s="28"/>
      <c r="I37" s="28">
        <f t="shared" ref="I37:AY42" si="8">I5</f>
        <v>158.98587036132813</v>
      </c>
      <c r="J37" s="28">
        <f t="shared" si="8"/>
        <v>149.58293151855469</v>
      </c>
      <c r="K37" s="28">
        <f t="shared" si="8"/>
        <v>164.25064086914063</v>
      </c>
      <c r="L37" s="28">
        <f t="shared" si="8"/>
        <v>178.91835021972656</v>
      </c>
      <c r="M37" s="28">
        <f t="shared" si="8"/>
        <v>203.25019836425781</v>
      </c>
      <c r="N37" s="28">
        <f t="shared" si="8"/>
        <v>227.58204650878906</v>
      </c>
      <c r="O37" s="28">
        <f t="shared" si="8"/>
        <v>154.31181335449219</v>
      </c>
      <c r="P37" s="28">
        <f t="shared" si="8"/>
        <v>173.1998291015625</v>
      </c>
      <c r="Q37" s="28">
        <f t="shared" si="8"/>
        <v>192.08784484863281</v>
      </c>
      <c r="R37" s="28">
        <f t="shared" si="8"/>
        <v>222.37841796875</v>
      </c>
      <c r="S37" s="28">
        <f t="shared" si="8"/>
        <v>154.24610899999999</v>
      </c>
      <c r="T37" s="28">
        <f t="shared" si="8"/>
        <v>193.8979492</v>
      </c>
      <c r="U37" s="28">
        <f t="shared" si="8"/>
        <v>159.83790590000001</v>
      </c>
      <c r="V37" s="28">
        <f t="shared" si="8"/>
        <v>202.86097720000001</v>
      </c>
      <c r="W37" s="28">
        <f t="shared" si="8"/>
        <v>243.19850159999999</v>
      </c>
      <c r="X37" s="28">
        <f t="shared" si="8"/>
        <v>161.56285095214844</v>
      </c>
      <c r="Y37" s="28">
        <f t="shared" si="8"/>
        <v>182.67265319824219</v>
      </c>
      <c r="Z37" s="28">
        <f t="shared" si="8"/>
        <v>203.78245544433594</v>
      </c>
      <c r="AA37" s="28">
        <f t="shared" si="8"/>
        <v>244.87234497070313</v>
      </c>
      <c r="AB37" s="28">
        <f t="shared" si="8"/>
        <v>280.41659550000003</v>
      </c>
      <c r="AC37" s="28">
        <f t="shared" si="8"/>
        <v>247.867569</v>
      </c>
      <c r="AD37" s="28">
        <f t="shared" si="8"/>
        <v>257.42016599999999</v>
      </c>
      <c r="AE37" s="28">
        <f t="shared" si="8"/>
        <v>217.53550720214844</v>
      </c>
      <c r="AF37" s="28">
        <f t="shared" si="8"/>
        <v>263.48764038085938</v>
      </c>
      <c r="AG37" s="28">
        <f t="shared" si="8"/>
        <v>309.43977355957031</v>
      </c>
      <c r="AH37" s="28">
        <f t="shared" si="8"/>
        <v>218.12760929999999</v>
      </c>
      <c r="AI37" s="28">
        <f t="shared" si="8"/>
        <v>264.52145389999998</v>
      </c>
      <c r="AJ37" s="28">
        <f t="shared" si="8"/>
        <v>312.7772827</v>
      </c>
      <c r="AK37" s="28">
        <f t="shared" si="8"/>
        <v>268.5058899</v>
      </c>
      <c r="AL37" s="28">
        <f t="shared" si="8"/>
        <v>170.596435546875</v>
      </c>
      <c r="AM37" s="28">
        <f t="shared" si="8"/>
        <v>195.87808227539063</v>
      </c>
      <c r="AN37" s="28">
        <f t="shared" si="8"/>
        <v>221.15972900390625</v>
      </c>
      <c r="AO37" s="28">
        <f t="shared" si="8"/>
        <v>269.795654296875</v>
      </c>
      <c r="AP37" s="28">
        <f t="shared" si="8"/>
        <v>318.43157958984375</v>
      </c>
      <c r="AQ37" s="28">
        <f t="shared" si="8"/>
        <v>169.62133789999999</v>
      </c>
      <c r="AR37" s="28">
        <f t="shared" si="8"/>
        <v>223.2370148</v>
      </c>
      <c r="AS37" s="28">
        <f t="shared" si="8"/>
        <v>272.91873170000002</v>
      </c>
      <c r="AT37" s="30">
        <f t="shared" si="8"/>
        <v>224.8818359</v>
      </c>
      <c r="AU37" s="28">
        <f t="shared" si="8"/>
        <v>171.05290222167969</v>
      </c>
      <c r="AV37" s="28">
        <f t="shared" si="8"/>
        <v>198.71234130859375</v>
      </c>
      <c r="AW37" s="28">
        <f t="shared" si="8"/>
        <v>226.37178039550781</v>
      </c>
      <c r="AX37" s="28">
        <f t="shared" si="8"/>
        <v>277.9349365234375</v>
      </c>
      <c r="AY37" s="28">
        <f t="shared" si="8"/>
        <v>263.48764038085938</v>
      </c>
      <c r="AZ37" s="28"/>
      <c r="BA37" s="25">
        <v>560.60713755710901</v>
      </c>
      <c r="BB37" s="25">
        <v>203.39426188708401</v>
      </c>
      <c r="BC37" s="25">
        <v>63.979114254932597</v>
      </c>
      <c r="BD37" s="25">
        <v>417.87665064331202</v>
      </c>
      <c r="BE37" s="25">
        <v>119.254309035581</v>
      </c>
      <c r="BF37" s="25">
        <v>138.951696326779</v>
      </c>
      <c r="BG37" s="25">
        <v>414.21773453107102</v>
      </c>
      <c r="BH37" s="28"/>
      <c r="BI37" s="28"/>
      <c r="BJ37" s="28"/>
      <c r="BK37" s="28"/>
      <c r="BL37" s="20">
        <f>J37+(O37-J37)*0.75</f>
        <v>153.12959289550781</v>
      </c>
      <c r="BM37" s="20">
        <f>L37+(Q37-L37)*0.75</f>
        <v>188.79547119140625</v>
      </c>
      <c r="BN37" s="20">
        <f>N37+(R37-N37)*0.75</f>
        <v>223.67932510375977</v>
      </c>
      <c r="BO37" s="20">
        <f>E37/2</f>
        <v>165.4605895534535</v>
      </c>
      <c r="BP37" s="20">
        <v>151.186381936765</v>
      </c>
      <c r="BQ37" s="20">
        <v>171.89818383626201</v>
      </c>
      <c r="BR37" s="20">
        <v>190.521908573936</v>
      </c>
      <c r="BS37" s="20">
        <v>207.077789770061</v>
      </c>
      <c r="BT37" s="20">
        <v>450</v>
      </c>
      <c r="BV37" s="20">
        <v>432.8</v>
      </c>
      <c r="BW37" s="20">
        <v>450</v>
      </c>
      <c r="BX37" s="20">
        <v>222.42</v>
      </c>
      <c r="BY37" s="20">
        <v>234.19</v>
      </c>
      <c r="BZ37" s="20">
        <v>127.7</v>
      </c>
      <c r="CA37" s="20">
        <v>111.7</v>
      </c>
      <c r="CB37" s="20">
        <v>187.7</v>
      </c>
      <c r="CC37" s="20">
        <v>143.22</v>
      </c>
      <c r="CD37" s="20">
        <v>147.51</v>
      </c>
      <c r="CE37" s="20">
        <v>102.73</v>
      </c>
      <c r="CF37" s="20">
        <v>172.7</v>
      </c>
      <c r="CG37" s="20">
        <v>133.9</v>
      </c>
      <c r="CH37" s="20">
        <v>95.597999999999999</v>
      </c>
      <c r="CI37" s="20">
        <v>53.121000000000002</v>
      </c>
    </row>
    <row r="38" spans="1:87" x14ac:dyDescent="0.2">
      <c r="A38" s="302"/>
      <c r="B38" s="20">
        <v>400</v>
      </c>
      <c r="D38" s="25">
        <v>340.63738789917699</v>
      </c>
      <c r="E38" s="25">
        <v>100.413893736549</v>
      </c>
      <c r="F38" s="25">
        <v>69.586343430405805</v>
      </c>
      <c r="G38" s="25">
        <v>2.6156721597284101</v>
      </c>
      <c r="H38" s="28"/>
      <c r="I38" s="28">
        <f t="shared" si="8"/>
        <v>57.968143463134766</v>
      </c>
      <c r="J38" s="28">
        <f t="shared" si="8"/>
        <v>72.486930847167969</v>
      </c>
      <c r="K38" s="28">
        <f t="shared" si="8"/>
        <v>76.004669189453125</v>
      </c>
      <c r="L38" s="28">
        <f t="shared" si="8"/>
        <v>79.522407531738281</v>
      </c>
      <c r="M38" s="28">
        <f t="shared" si="8"/>
        <v>83.268745422363281</v>
      </c>
      <c r="N38" s="28">
        <f t="shared" si="8"/>
        <v>87.015083312988281</v>
      </c>
      <c r="O38" s="28">
        <f t="shared" si="8"/>
        <v>77.040657043457031</v>
      </c>
      <c r="P38" s="28">
        <f t="shared" si="8"/>
        <v>83.026237487792969</v>
      </c>
      <c r="Q38" s="28">
        <f t="shared" si="8"/>
        <v>89.011817932128906</v>
      </c>
      <c r="R38" s="28">
        <f t="shared" si="8"/>
        <v>97.843254089355469</v>
      </c>
      <c r="S38" s="28">
        <f t="shared" si="8"/>
        <v>76.526161189999996</v>
      </c>
      <c r="T38" s="28">
        <f t="shared" si="8"/>
        <v>90.599090579999995</v>
      </c>
      <c r="U38" s="28">
        <f t="shared" si="8"/>
        <v>80.684738159999995</v>
      </c>
      <c r="V38" s="28">
        <f t="shared" si="8"/>
        <v>97.01605988</v>
      </c>
      <c r="W38" s="28">
        <f t="shared" si="8"/>
        <v>110.4172592</v>
      </c>
      <c r="X38" s="28">
        <f t="shared" si="8"/>
        <v>81.749267578125</v>
      </c>
      <c r="Y38" s="28">
        <f t="shared" si="8"/>
        <v>89.774436950683594</v>
      </c>
      <c r="Z38" s="28">
        <f t="shared" si="8"/>
        <v>97.799606323242188</v>
      </c>
      <c r="AA38" s="28">
        <f t="shared" si="8"/>
        <v>111.56788635253906</v>
      </c>
      <c r="AB38" s="28">
        <f t="shared" si="8"/>
        <v>124.124588</v>
      </c>
      <c r="AC38" s="28">
        <f t="shared" si="8"/>
        <v>113.59973909999999</v>
      </c>
      <c r="AD38" s="28">
        <f t="shared" si="8"/>
        <v>120.34703829999999</v>
      </c>
      <c r="AE38" s="28">
        <f t="shared" si="8"/>
        <v>107.30943298339844</v>
      </c>
      <c r="AF38" s="28">
        <f t="shared" si="8"/>
        <v>125.43875885009766</v>
      </c>
      <c r="AG38" s="28">
        <f t="shared" si="8"/>
        <v>143.56808471679688</v>
      </c>
      <c r="AH38" s="28">
        <f t="shared" si="8"/>
        <v>107.6462021</v>
      </c>
      <c r="AI38" s="28">
        <f t="shared" si="8"/>
        <v>126.0126114</v>
      </c>
      <c r="AJ38" s="28">
        <f t="shared" si="8"/>
        <v>143.64926149999999</v>
      </c>
      <c r="AK38" s="28">
        <f t="shared" si="8"/>
        <v>128.38230899999999</v>
      </c>
      <c r="AL38" s="28">
        <f t="shared" si="8"/>
        <v>88.390975952148438</v>
      </c>
      <c r="AM38" s="28">
        <f t="shared" si="8"/>
        <v>98.896766662597656</v>
      </c>
      <c r="AN38" s="28">
        <f t="shared" si="8"/>
        <v>109.40255737304688</v>
      </c>
      <c r="AO38" s="28">
        <f t="shared" si="8"/>
        <v>129.14910888671875</v>
      </c>
      <c r="AP38" s="28">
        <f t="shared" si="8"/>
        <v>148.89566040039063</v>
      </c>
      <c r="AQ38" s="28">
        <f t="shared" si="8"/>
        <v>90.320373540000006</v>
      </c>
      <c r="AR38" s="28">
        <f t="shared" si="8"/>
        <v>110.6723709</v>
      </c>
      <c r="AS38" s="28">
        <f t="shared" si="8"/>
        <v>131.2376404</v>
      </c>
      <c r="AT38" s="30">
        <f t="shared" si="8"/>
        <v>111.696434</v>
      </c>
      <c r="AU38" s="28">
        <f t="shared" si="8"/>
        <v>94.002708435058594</v>
      </c>
      <c r="AV38" s="28">
        <f t="shared" si="8"/>
        <v>103.30239868164063</v>
      </c>
      <c r="AW38" s="28">
        <f t="shared" si="8"/>
        <v>112.60208892822266</v>
      </c>
      <c r="AX38" s="28">
        <f t="shared" si="8"/>
        <v>134.06900024414063</v>
      </c>
      <c r="AY38" s="28">
        <f t="shared" si="8"/>
        <v>125.43875885009766</v>
      </c>
      <c r="AZ38" s="28"/>
      <c r="BA38" s="25">
        <v>291.32188575573701</v>
      </c>
      <c r="BB38" s="25">
        <v>31.497666747968001</v>
      </c>
      <c r="BC38" s="25">
        <v>25.9697502459593</v>
      </c>
      <c r="BD38" s="25">
        <v>172.655169626521</v>
      </c>
      <c r="BE38" s="25">
        <v>61.788316634764101</v>
      </c>
      <c r="BF38" s="25">
        <v>86.332363962511593</v>
      </c>
      <c r="BG38" s="25">
        <v>181.83210770808799</v>
      </c>
      <c r="BH38" s="28"/>
      <c r="BI38" s="28"/>
      <c r="BJ38" s="28"/>
      <c r="BK38" s="28"/>
      <c r="BL38" s="20">
        <f t="shared" ref="BL38:BL51" si="9">J38+(O38-J38)*0.75</f>
        <v>75.902225494384766</v>
      </c>
      <c r="BM38" s="20">
        <f t="shared" ref="BM38:BM51" si="10">L38+(Q38-L38)*0.75</f>
        <v>86.63946533203125</v>
      </c>
      <c r="BN38" s="20">
        <f t="shared" ref="BN38:BN51" si="11">N38+(R38-N38)*0.75</f>
        <v>95.136211395263672</v>
      </c>
      <c r="BO38" s="20">
        <f t="shared" ref="BO38:BO51" si="12">E38/2</f>
        <v>50.2069468682745</v>
      </c>
      <c r="BP38" s="20">
        <v>60.368582933785703</v>
      </c>
      <c r="BQ38" s="20">
        <v>57.877825783092398</v>
      </c>
      <c r="BR38" s="20">
        <v>60.761685330144303</v>
      </c>
      <c r="BS38" s="20">
        <v>77.033313603065395</v>
      </c>
      <c r="BT38" s="20">
        <v>201</v>
      </c>
      <c r="BV38" s="20">
        <v>146.4</v>
      </c>
      <c r="BW38" s="20">
        <v>201</v>
      </c>
      <c r="BX38" s="20">
        <v>93.2</v>
      </c>
      <c r="BY38" s="20">
        <v>99.2</v>
      </c>
      <c r="BZ38" s="20">
        <v>47.5</v>
      </c>
      <c r="CA38" s="20">
        <v>38.5</v>
      </c>
      <c r="CB38" s="20">
        <v>62.9</v>
      </c>
      <c r="CC38" s="20">
        <v>58.34</v>
      </c>
      <c r="CD38" s="20">
        <v>60.77</v>
      </c>
      <c r="CE38" s="20">
        <v>32.46</v>
      </c>
      <c r="CF38" s="20">
        <v>77.099999999999994</v>
      </c>
      <c r="CG38" s="20">
        <v>55.4</v>
      </c>
      <c r="CH38" s="20">
        <v>49.012999999999998</v>
      </c>
      <c r="CI38" s="20">
        <v>39.496000000000002</v>
      </c>
    </row>
    <row r="39" spans="1:87" x14ac:dyDescent="0.2">
      <c r="A39" s="302"/>
      <c r="B39" s="20">
        <v>600</v>
      </c>
      <c r="D39" s="25">
        <v>196.190839656798</v>
      </c>
      <c r="E39" s="25">
        <v>29.7820632218273</v>
      </c>
      <c r="F39" s="25">
        <v>32.6526993770619</v>
      </c>
      <c r="G39" s="25">
        <v>2.7396158201048801</v>
      </c>
      <c r="H39" s="28"/>
      <c r="I39" s="28">
        <f t="shared" si="8"/>
        <v>40.803493499755859</v>
      </c>
      <c r="J39" s="28">
        <f t="shared" si="8"/>
        <v>47.443019866943359</v>
      </c>
      <c r="K39" s="28">
        <f t="shared" si="8"/>
        <v>54.362945556640625</v>
      </c>
      <c r="L39" s="28">
        <f t="shared" si="8"/>
        <v>61.282871246337891</v>
      </c>
      <c r="M39" s="28">
        <f t="shared" si="8"/>
        <v>69.221519470214844</v>
      </c>
      <c r="N39" s="28">
        <f t="shared" si="8"/>
        <v>77.160167694091797</v>
      </c>
      <c r="O39" s="28">
        <f t="shared" si="8"/>
        <v>46.682903289794922</v>
      </c>
      <c r="P39" s="28">
        <f t="shared" si="8"/>
        <v>53.897148132324219</v>
      </c>
      <c r="Q39" s="28">
        <f t="shared" si="8"/>
        <v>61.111392974853516</v>
      </c>
      <c r="R39" s="28">
        <f t="shared" si="8"/>
        <v>73.6800537109375</v>
      </c>
      <c r="S39" s="28">
        <f t="shared" si="8"/>
        <v>46.16686249</v>
      </c>
      <c r="T39" s="28">
        <f t="shared" si="8"/>
        <v>61.060962680000003</v>
      </c>
      <c r="U39" s="28">
        <f t="shared" si="8"/>
        <v>45.519592289999999</v>
      </c>
      <c r="V39" s="28">
        <f t="shared" si="8"/>
        <v>60.779644009999998</v>
      </c>
      <c r="W39" s="28">
        <f t="shared" si="8"/>
        <v>74.433891299999999</v>
      </c>
      <c r="X39" s="28">
        <f t="shared" si="8"/>
        <v>45.841915130615234</v>
      </c>
      <c r="Y39" s="28">
        <f t="shared" si="8"/>
        <v>53.290393829345703</v>
      </c>
      <c r="Z39" s="28">
        <f t="shared" si="8"/>
        <v>60.738872528076172</v>
      </c>
      <c r="AA39" s="28">
        <f t="shared" si="8"/>
        <v>74.46148681640625</v>
      </c>
      <c r="AB39" s="28">
        <f t="shared" si="8"/>
        <v>86.37200928</v>
      </c>
      <c r="AC39" s="28">
        <f t="shared" si="8"/>
        <v>74.512046810000001</v>
      </c>
      <c r="AD39" s="28">
        <f t="shared" si="8"/>
        <v>74.649848939999998</v>
      </c>
      <c r="AE39" s="28">
        <f t="shared" si="8"/>
        <v>59.895488739013672</v>
      </c>
      <c r="AF39" s="28">
        <f t="shared" si="8"/>
        <v>74.524627685546875</v>
      </c>
      <c r="AG39" s="28">
        <f t="shared" si="8"/>
        <v>89.153766632080078</v>
      </c>
      <c r="AH39" s="28">
        <f t="shared" si="8"/>
        <v>59.830596919999998</v>
      </c>
      <c r="AI39" s="28">
        <f t="shared" si="8"/>
        <v>74.505126950000005</v>
      </c>
      <c r="AJ39" s="28">
        <f t="shared" si="8"/>
        <v>88.372550959999998</v>
      </c>
      <c r="AK39" s="28">
        <f t="shared" si="8"/>
        <v>74.427795410000002</v>
      </c>
      <c r="AL39" s="28">
        <f t="shared" si="8"/>
        <v>43.872829437255859</v>
      </c>
      <c r="AM39" s="28">
        <f t="shared" si="8"/>
        <v>51.675621032714844</v>
      </c>
      <c r="AN39" s="28">
        <f t="shared" si="8"/>
        <v>59.478412628173828</v>
      </c>
      <c r="AO39" s="28">
        <f t="shared" si="8"/>
        <v>74.383918762207031</v>
      </c>
      <c r="AP39" s="28">
        <f t="shared" si="8"/>
        <v>89.289424896240234</v>
      </c>
      <c r="AQ39" s="28">
        <f t="shared" si="8"/>
        <v>45.6049881</v>
      </c>
      <c r="AR39" s="28">
        <f t="shared" si="8"/>
        <v>59.263080600000002</v>
      </c>
      <c r="AS39" s="28">
        <f t="shared" si="8"/>
        <v>74.238975519999997</v>
      </c>
      <c r="AT39" s="30">
        <f t="shared" si="8"/>
        <v>59.071414949999998</v>
      </c>
      <c r="AU39" s="28">
        <f t="shared" si="8"/>
        <v>46.067329406738281</v>
      </c>
      <c r="AV39" s="28">
        <f t="shared" si="8"/>
        <v>52.477573394775391</v>
      </c>
      <c r="AW39" s="28">
        <f t="shared" si="8"/>
        <v>58.8878173828125</v>
      </c>
      <c r="AX39" s="28">
        <f t="shared" si="8"/>
        <v>73.95928955078125</v>
      </c>
      <c r="AY39" s="28">
        <f t="shared" si="8"/>
        <v>74.524627685546875</v>
      </c>
      <c r="AZ39" s="28"/>
      <c r="BA39" s="25">
        <v>153.45051710827201</v>
      </c>
      <c r="BB39" s="25">
        <v>19.369012372385701</v>
      </c>
      <c r="BC39" s="25">
        <v>13.9064433692755</v>
      </c>
      <c r="BD39" s="25">
        <v>123.84435432602901</v>
      </c>
      <c r="BE39" s="25">
        <v>24.8881100663646</v>
      </c>
      <c r="BF39" s="25">
        <v>29.374958118724098</v>
      </c>
      <c r="BG39" s="25">
        <v>96.769396807044501</v>
      </c>
      <c r="BH39" s="28"/>
      <c r="BI39" s="28"/>
      <c r="BJ39" s="28"/>
      <c r="BK39" s="28"/>
      <c r="BL39" s="20">
        <f t="shared" si="9"/>
        <v>46.872932434082031</v>
      </c>
      <c r="BM39" s="20">
        <f t="shared" si="10"/>
        <v>61.154262542724609</v>
      </c>
      <c r="BN39" s="20">
        <f t="shared" si="11"/>
        <v>74.550082206726074</v>
      </c>
      <c r="BO39" s="20">
        <f t="shared" si="12"/>
        <v>14.89103161091365</v>
      </c>
      <c r="BP39" s="20">
        <v>44.4147791167062</v>
      </c>
      <c r="BQ39" s="20">
        <v>42.887708289664801</v>
      </c>
      <c r="BR39" s="20">
        <v>39.8610018392596</v>
      </c>
      <c r="BS39" s="20">
        <v>66.975070609529894</v>
      </c>
      <c r="BT39" s="20">
        <v>126</v>
      </c>
      <c r="BV39" s="20">
        <v>55.9</v>
      </c>
      <c r="BW39" s="20">
        <v>126</v>
      </c>
      <c r="BX39" s="20">
        <v>64.22</v>
      </c>
      <c r="BY39" s="20">
        <v>67.739999999999995</v>
      </c>
      <c r="BZ39" s="20">
        <v>52</v>
      </c>
      <c r="CA39" s="20">
        <v>42.6</v>
      </c>
      <c r="CB39" s="20">
        <v>46.1</v>
      </c>
      <c r="CC39" s="20">
        <v>53.38</v>
      </c>
      <c r="CD39" s="20">
        <v>56.17</v>
      </c>
      <c r="CE39" s="20">
        <v>27.76</v>
      </c>
      <c r="CF39" s="20">
        <v>47.2</v>
      </c>
      <c r="CG39" s="20">
        <v>31.5</v>
      </c>
      <c r="CH39" s="20">
        <v>45.16</v>
      </c>
      <c r="CI39" s="20">
        <v>36.542999999999999</v>
      </c>
    </row>
    <row r="40" spans="1:87" x14ac:dyDescent="0.2">
      <c r="A40" s="302"/>
      <c r="B40" s="20">
        <v>800</v>
      </c>
      <c r="D40" s="25">
        <v>126.441248768091</v>
      </c>
      <c r="E40" s="25">
        <v>16.8639446063553</v>
      </c>
      <c r="F40" s="25">
        <v>14.169370743536099</v>
      </c>
      <c r="G40" s="25">
        <v>1.2942100454958401</v>
      </c>
      <c r="H40" s="28"/>
      <c r="I40" s="28">
        <f t="shared" si="8"/>
        <v>17.636526107788086</v>
      </c>
      <c r="J40" s="28">
        <f t="shared" si="8"/>
        <v>42.953487396240234</v>
      </c>
      <c r="K40" s="28">
        <f t="shared" si="8"/>
        <v>42.170505523681641</v>
      </c>
      <c r="L40" s="28">
        <f t="shared" si="8"/>
        <v>41.387523651123047</v>
      </c>
      <c r="M40" s="28">
        <f t="shared" si="8"/>
        <v>37.53070068359375</v>
      </c>
      <c r="N40" s="28">
        <f t="shared" si="8"/>
        <v>33.673877716064453</v>
      </c>
      <c r="O40" s="28">
        <f t="shared" si="8"/>
        <v>49.9364013671875</v>
      </c>
      <c r="P40" s="28">
        <f t="shared" si="8"/>
        <v>50.673267364501953</v>
      </c>
      <c r="Q40" s="28">
        <f t="shared" si="8"/>
        <v>51.410133361816406</v>
      </c>
      <c r="R40" s="28">
        <f t="shared" si="8"/>
        <v>50.394397735595703</v>
      </c>
      <c r="S40" s="28">
        <f t="shared" si="8"/>
        <v>49.087749479999999</v>
      </c>
      <c r="T40" s="28">
        <f t="shared" si="8"/>
        <v>53.801593779999997</v>
      </c>
      <c r="U40" s="28">
        <f t="shared" si="8"/>
        <v>52.78537369</v>
      </c>
      <c r="V40" s="28">
        <f t="shared" si="8"/>
        <v>61.139911650000002</v>
      </c>
      <c r="W40" s="28">
        <f t="shared" si="8"/>
        <v>65.388145449999996</v>
      </c>
      <c r="X40" s="28">
        <f t="shared" si="8"/>
        <v>54.738155364990234</v>
      </c>
      <c r="Y40" s="28">
        <f t="shared" si="8"/>
        <v>58.39776611328125</v>
      </c>
      <c r="Z40" s="28">
        <f t="shared" si="8"/>
        <v>62.057376861572266</v>
      </c>
      <c r="AA40" s="28">
        <f t="shared" si="8"/>
        <v>66.784927368164063</v>
      </c>
      <c r="AB40" s="28">
        <f t="shared" si="8"/>
        <v>71.225532529999995</v>
      </c>
      <c r="AC40" s="28">
        <f t="shared" si="8"/>
        <v>69.288940429999997</v>
      </c>
      <c r="AD40" s="28">
        <f t="shared" si="8"/>
        <v>77.226722719999998</v>
      </c>
      <c r="AE40" s="28">
        <f t="shared" si="8"/>
        <v>72.24273681640625</v>
      </c>
      <c r="AF40" s="28">
        <f t="shared" si="8"/>
        <v>83.724525451660156</v>
      </c>
      <c r="AG40" s="28">
        <f t="shared" si="8"/>
        <v>95.206314086914063</v>
      </c>
      <c r="AH40" s="28">
        <f t="shared" si="8"/>
        <v>72.631874080000003</v>
      </c>
      <c r="AI40" s="28">
        <f t="shared" si="8"/>
        <v>84.460342409999996</v>
      </c>
      <c r="AJ40" s="28">
        <f t="shared" si="8"/>
        <v>96.495315550000001</v>
      </c>
      <c r="AK40" s="28">
        <f t="shared" si="8"/>
        <v>87.416267399999995</v>
      </c>
      <c r="AL40" s="28">
        <f t="shared" si="8"/>
        <v>59.455535888671875</v>
      </c>
      <c r="AM40" s="28">
        <f t="shared" si="8"/>
        <v>67.062141418457031</v>
      </c>
      <c r="AN40" s="28">
        <f t="shared" si="8"/>
        <v>74.668746948242188</v>
      </c>
      <c r="AO40" s="28">
        <f t="shared" si="8"/>
        <v>88.339073181152344</v>
      </c>
      <c r="AP40" s="28">
        <f t="shared" si="8"/>
        <v>102.0093994140625</v>
      </c>
      <c r="AQ40" s="28">
        <f t="shared" si="8"/>
        <v>59.098522189999997</v>
      </c>
      <c r="AR40" s="28">
        <f t="shared" si="8"/>
        <v>74.934349060000002</v>
      </c>
      <c r="AS40" s="28">
        <f t="shared" si="8"/>
        <v>89.460739140000001</v>
      </c>
      <c r="AT40" s="30">
        <f t="shared" si="8"/>
        <v>74.935859679999993</v>
      </c>
      <c r="AU40" s="28">
        <f t="shared" si="8"/>
        <v>59.431968688964844</v>
      </c>
      <c r="AV40" s="28">
        <f t="shared" si="8"/>
        <v>67.18670654296875</v>
      </c>
      <c r="AW40" s="28">
        <f t="shared" si="8"/>
        <v>74.941444396972656</v>
      </c>
      <c r="AX40" s="28">
        <f t="shared" si="8"/>
        <v>89.787361145019531</v>
      </c>
      <c r="AY40" s="28">
        <f t="shared" si="8"/>
        <v>83.724525451660156</v>
      </c>
      <c r="AZ40" s="28"/>
      <c r="BA40" s="25">
        <v>159.49636019108701</v>
      </c>
      <c r="BB40" s="25">
        <v>7.9521843059282</v>
      </c>
      <c r="BC40" s="25">
        <v>6.2108280947494201</v>
      </c>
      <c r="BD40" s="25">
        <v>40.825501725794098</v>
      </c>
      <c r="BE40" s="25">
        <v>22.4009400296341</v>
      </c>
      <c r="BF40" s="25">
        <v>33.048317159883702</v>
      </c>
      <c r="BG40" s="25">
        <v>74.815022947435594</v>
      </c>
      <c r="BH40" s="28"/>
      <c r="BI40" s="28"/>
      <c r="BJ40" s="28"/>
      <c r="BK40" s="28"/>
      <c r="BL40" s="20">
        <f t="shared" si="9"/>
        <v>48.190672874450684</v>
      </c>
      <c r="BM40" s="20">
        <f t="shared" si="10"/>
        <v>48.904480934143066</v>
      </c>
      <c r="BN40" s="20">
        <f t="shared" si="11"/>
        <v>46.214267730712891</v>
      </c>
      <c r="BO40" s="20">
        <f t="shared" si="12"/>
        <v>8.4319723031776501</v>
      </c>
      <c r="BP40" s="20">
        <v>28.611700933622998</v>
      </c>
      <c r="BQ40" s="20">
        <v>24.565133409829301</v>
      </c>
      <c r="BR40" s="20">
        <v>21.995171047537401</v>
      </c>
      <c r="BS40" s="20">
        <v>31.5123877682997</v>
      </c>
      <c r="BT40" s="20">
        <v>94</v>
      </c>
      <c r="BV40" s="20">
        <v>23.6</v>
      </c>
      <c r="BW40" s="20">
        <v>94</v>
      </c>
      <c r="BX40" s="20">
        <v>39.57</v>
      </c>
      <c r="BY40" s="20">
        <v>40.86</v>
      </c>
      <c r="BZ40" s="20">
        <v>29</v>
      </c>
      <c r="CA40" s="20">
        <v>23.6</v>
      </c>
      <c r="CB40" s="20">
        <v>26.6</v>
      </c>
      <c r="CC40" s="20">
        <v>29.47</v>
      </c>
      <c r="CD40" s="20">
        <v>30.84</v>
      </c>
      <c r="CE40" s="20">
        <v>14.84</v>
      </c>
      <c r="CF40" s="20">
        <v>25.2</v>
      </c>
      <c r="CG40" s="20">
        <v>16.100000000000001</v>
      </c>
      <c r="CH40" s="20">
        <v>28.268999999999998</v>
      </c>
      <c r="CI40" s="20">
        <v>22.725000000000001</v>
      </c>
    </row>
    <row r="41" spans="1:87" x14ac:dyDescent="0.2">
      <c r="A41" s="302"/>
      <c r="B41" s="20">
        <v>1000</v>
      </c>
      <c r="D41" s="25">
        <v>121.463503235305</v>
      </c>
      <c r="E41" s="25">
        <v>7.3134984195184396</v>
      </c>
      <c r="F41" s="25">
        <v>6.4046162277662804</v>
      </c>
      <c r="G41" s="25">
        <v>0.82590429872071602</v>
      </c>
      <c r="H41" s="28"/>
      <c r="I41" s="28">
        <f t="shared" si="8"/>
        <v>11.349647521972656</v>
      </c>
      <c r="J41" s="28">
        <f t="shared" si="8"/>
        <v>28.898900985717773</v>
      </c>
      <c r="K41" s="28">
        <f t="shared" si="8"/>
        <v>25.819370269775391</v>
      </c>
      <c r="L41" s="28">
        <f t="shared" si="8"/>
        <v>22.739839553833008</v>
      </c>
      <c r="M41" s="28">
        <f t="shared" si="8"/>
        <v>19.427656173706055</v>
      </c>
      <c r="N41" s="28">
        <f t="shared" si="8"/>
        <v>16.115472793579102</v>
      </c>
      <c r="O41" s="28">
        <f t="shared" si="8"/>
        <v>34.340187072753906</v>
      </c>
      <c r="P41" s="28">
        <f t="shared" si="8"/>
        <v>33.382789611816406</v>
      </c>
      <c r="Q41" s="28">
        <f t="shared" si="8"/>
        <v>32.425392150878906</v>
      </c>
      <c r="R41" s="28">
        <f t="shared" si="8"/>
        <v>28.651405334472656</v>
      </c>
      <c r="S41" s="28">
        <f t="shared" si="8"/>
        <v>32.978008269999997</v>
      </c>
      <c r="T41" s="28">
        <f t="shared" si="8"/>
        <v>34.023609159999999</v>
      </c>
      <c r="U41" s="28">
        <f t="shared" si="8"/>
        <v>35.977233890000001</v>
      </c>
      <c r="V41" s="28">
        <f t="shared" si="8"/>
        <v>40.472557070000001</v>
      </c>
      <c r="W41" s="28">
        <f t="shared" si="8"/>
        <v>42.082546229999998</v>
      </c>
      <c r="X41" s="28">
        <f t="shared" si="8"/>
        <v>37.107616424560547</v>
      </c>
      <c r="Y41" s="28">
        <f t="shared" si="8"/>
        <v>39.124225616455078</v>
      </c>
      <c r="Z41" s="28">
        <f t="shared" si="8"/>
        <v>41.140834808349609</v>
      </c>
      <c r="AA41" s="28">
        <f t="shared" si="8"/>
        <v>43.100383758544922</v>
      </c>
      <c r="AB41" s="28">
        <f t="shared" si="8"/>
        <v>43.289710999999997</v>
      </c>
      <c r="AC41" s="28">
        <f t="shared" si="8"/>
        <v>44.97490311</v>
      </c>
      <c r="AD41" s="28">
        <f t="shared" si="8"/>
        <v>50.951450350000002</v>
      </c>
      <c r="AE41" s="28">
        <f t="shared" si="8"/>
        <v>48.854045867919922</v>
      </c>
      <c r="AF41" s="28">
        <f t="shared" si="8"/>
        <v>55.982921600341797</v>
      </c>
      <c r="AG41" s="28">
        <f t="shared" si="8"/>
        <v>63.111797332763672</v>
      </c>
      <c r="AH41" s="28">
        <f t="shared" si="8"/>
        <v>49.159034730000002</v>
      </c>
      <c r="AI41" s="28">
        <f t="shared" si="8"/>
        <v>56.532459260000003</v>
      </c>
      <c r="AJ41" s="28">
        <f t="shared" si="8"/>
        <v>64.098518369999994</v>
      </c>
      <c r="AK41" s="28">
        <f t="shared" si="8"/>
        <v>58.741596219999998</v>
      </c>
      <c r="AL41" s="28">
        <f t="shared" si="8"/>
        <v>41.648506164550781</v>
      </c>
      <c r="AM41" s="28">
        <f t="shared" si="8"/>
        <v>46.210681915283203</v>
      </c>
      <c r="AN41" s="28">
        <f t="shared" si="8"/>
        <v>50.772857666015625</v>
      </c>
      <c r="AO41" s="28">
        <f t="shared" si="8"/>
        <v>59.435726165771484</v>
      </c>
      <c r="AP41" s="28">
        <f t="shared" si="8"/>
        <v>68.098594665527344</v>
      </c>
      <c r="AQ41" s="28">
        <f t="shared" si="8"/>
        <v>41.516704560000001</v>
      </c>
      <c r="AR41" s="28">
        <f t="shared" si="8"/>
        <v>51.971889500000003</v>
      </c>
      <c r="AS41" s="28">
        <f t="shared" si="8"/>
        <v>61.52905655</v>
      </c>
      <c r="AT41" s="30">
        <f t="shared" si="8"/>
        <v>52.929054260000001</v>
      </c>
      <c r="AU41" s="28">
        <f t="shared" si="8"/>
        <v>42.712608337402344</v>
      </c>
      <c r="AV41" s="28">
        <f t="shared" si="8"/>
        <v>48.230426788330078</v>
      </c>
      <c r="AW41" s="28">
        <f t="shared" si="8"/>
        <v>53.748245239257813</v>
      </c>
      <c r="AX41" s="28">
        <f t="shared" si="8"/>
        <v>64.680870056152344</v>
      </c>
      <c r="AY41" s="28">
        <f t="shared" si="8"/>
        <v>55.982921600341797</v>
      </c>
      <c r="AZ41" s="28"/>
      <c r="BA41" s="25">
        <v>138.44280005383601</v>
      </c>
      <c r="BB41" s="25">
        <v>4.1165200220484301</v>
      </c>
      <c r="BC41" s="25">
        <v>2.2590960523709098</v>
      </c>
      <c r="BD41" s="25">
        <v>29.431677470564001</v>
      </c>
      <c r="BE41" s="25">
        <v>11.820250529334601</v>
      </c>
      <c r="BF41" s="25">
        <v>14.470244442686701</v>
      </c>
      <c r="BG41" s="25">
        <v>30.415298687681801</v>
      </c>
      <c r="BH41" s="28"/>
      <c r="BI41" s="28"/>
      <c r="BJ41" s="28"/>
      <c r="BK41" s="28"/>
      <c r="BL41" s="20">
        <f t="shared" si="9"/>
        <v>32.979865550994873</v>
      </c>
      <c r="BM41" s="20">
        <f t="shared" si="10"/>
        <v>30.004004001617432</v>
      </c>
      <c r="BN41" s="20">
        <f t="shared" si="11"/>
        <v>25.517422199249268</v>
      </c>
      <c r="BO41" s="20">
        <f t="shared" si="12"/>
        <v>3.6567492097592198</v>
      </c>
      <c r="BP41" s="20">
        <v>18.709097325043</v>
      </c>
      <c r="BQ41" s="20">
        <v>15.120045963194</v>
      </c>
      <c r="BR41" s="20">
        <v>13.168589025654001</v>
      </c>
      <c r="BS41" s="20">
        <v>17.3001310783687</v>
      </c>
      <c r="BT41" s="20">
        <v>93</v>
      </c>
      <c r="BV41" s="20">
        <v>10.9</v>
      </c>
      <c r="BW41" s="20">
        <v>93</v>
      </c>
      <c r="BX41" s="20">
        <v>22.97</v>
      </c>
      <c r="BY41" s="20">
        <v>24.69</v>
      </c>
      <c r="BZ41" s="20">
        <v>16.7</v>
      </c>
      <c r="CA41" s="20">
        <v>14.3</v>
      </c>
      <c r="CB41" s="20">
        <v>17.2</v>
      </c>
      <c r="CC41" s="20">
        <v>18.3</v>
      </c>
      <c r="CD41" s="20">
        <v>19.45</v>
      </c>
      <c r="CE41" s="20">
        <v>8.4600000000000009</v>
      </c>
      <c r="CF41" s="20">
        <v>14.5</v>
      </c>
      <c r="CG41" s="20">
        <v>8.9</v>
      </c>
      <c r="CH41" s="20">
        <v>19.39</v>
      </c>
      <c r="CI41" s="20">
        <v>15.728</v>
      </c>
    </row>
    <row r="42" spans="1:87" x14ac:dyDescent="0.2">
      <c r="A42" s="302"/>
      <c r="B42" s="20">
        <v>1200</v>
      </c>
      <c r="D42" s="25">
        <v>108.53373930862099</v>
      </c>
      <c r="E42" s="25">
        <v>3.2446364725708299</v>
      </c>
      <c r="F42" s="25">
        <v>5.7424923482326298</v>
      </c>
      <c r="G42" s="25">
        <v>0.65425944839878103</v>
      </c>
      <c r="H42" s="28"/>
      <c r="I42" s="28">
        <f t="shared" si="8"/>
        <v>7.5299715995788574</v>
      </c>
      <c r="J42" s="28">
        <f t="shared" si="8"/>
        <v>16.706501960754395</v>
      </c>
      <c r="K42" s="28">
        <f t="shared" si="8"/>
        <v>15.77397632598877</v>
      </c>
      <c r="L42" s="28">
        <f t="shared" si="8"/>
        <v>14.841450691223145</v>
      </c>
      <c r="M42" s="28">
        <f t="shared" si="8"/>
        <v>12.629712104797363</v>
      </c>
      <c r="N42" s="28">
        <f t="shared" si="8"/>
        <v>10.417973518371582</v>
      </c>
      <c r="O42" s="28">
        <f t="shared" si="8"/>
        <v>22.643789291381836</v>
      </c>
      <c r="P42" s="28">
        <f t="shared" si="8"/>
        <v>21.305364608764648</v>
      </c>
      <c r="Q42" s="28">
        <f t="shared" si="8"/>
        <v>19.966939926147461</v>
      </c>
      <c r="R42" s="28">
        <f t="shared" si="8"/>
        <v>18.372640609741211</v>
      </c>
      <c r="S42" s="28">
        <f t="shared" si="8"/>
        <v>22.75479507</v>
      </c>
      <c r="T42" s="28">
        <f t="shared" si="8"/>
        <v>21.232044219999999</v>
      </c>
      <c r="U42" s="28">
        <f t="shared" si="8"/>
        <v>25.67230034</v>
      </c>
      <c r="V42" s="28">
        <f t="shared" si="8"/>
        <v>27.65056229</v>
      </c>
      <c r="W42" s="28">
        <f t="shared" si="8"/>
        <v>26.24343872</v>
      </c>
      <c r="X42" s="28">
        <f t="shared" si="8"/>
        <v>26.718761444091797</v>
      </c>
      <c r="Y42" s="28">
        <f t="shared" si="8"/>
        <v>27.5137939453125</v>
      </c>
      <c r="Z42" s="28">
        <f t="shared" si="8"/>
        <v>28.308826446533203</v>
      </c>
      <c r="AA42" s="28">
        <f t="shared" si="8"/>
        <v>27.23261833190918</v>
      </c>
      <c r="AB42" s="28">
        <f t="shared" si="8"/>
        <v>27.890981669999999</v>
      </c>
      <c r="AC42" s="28">
        <f t="shared" si="8"/>
        <v>29.243625640000001</v>
      </c>
      <c r="AD42" s="28">
        <f t="shared" si="8"/>
        <v>35.078121189999997</v>
      </c>
      <c r="AE42" s="28">
        <f t="shared" si="8"/>
        <v>35.325389862060547</v>
      </c>
      <c r="AF42" s="28">
        <f t="shared" si="8"/>
        <v>39.433082580566406</v>
      </c>
      <c r="AG42" s="28">
        <f t="shared" si="8"/>
        <v>43.540775299072266</v>
      </c>
      <c r="AH42" s="28">
        <f t="shared" si="8"/>
        <v>35.58948135</v>
      </c>
      <c r="AI42" s="28">
        <f t="shared" si="8"/>
        <v>39.90536118</v>
      </c>
      <c r="AJ42" s="28">
        <f t="shared" si="8"/>
        <v>44.481098179999996</v>
      </c>
      <c r="AK42" s="28">
        <f t="shared" si="8"/>
        <v>41.792354580000001</v>
      </c>
      <c r="AL42" s="28">
        <f t="shared" si="8"/>
        <v>30.28167724609375</v>
      </c>
      <c r="AM42" s="28">
        <f t="shared" si="8"/>
        <v>33.596199035644531</v>
      </c>
      <c r="AN42" s="28">
        <f t="shared" si="8"/>
        <v>36.910720825195313</v>
      </c>
      <c r="AO42" s="28">
        <f t="shared" si="8"/>
        <v>42.376224517822266</v>
      </c>
      <c r="AP42" s="28">
        <f t="shared" si="8"/>
        <v>47.841728210449219</v>
      </c>
      <c r="AQ42" s="28">
        <f t="shared" si="8"/>
        <v>30.284765239999999</v>
      </c>
      <c r="AR42" s="28">
        <f t="shared" si="8"/>
        <v>37.770481109999999</v>
      </c>
      <c r="AS42" s="28">
        <f t="shared" si="8"/>
        <v>44.036891939999997</v>
      </c>
      <c r="AT42" s="30">
        <f t="shared" si="8"/>
        <v>38.437412260000002</v>
      </c>
      <c r="AU42" s="28">
        <f t="shared" si="8"/>
        <v>31.080207824707031</v>
      </c>
      <c r="AV42" s="28">
        <f t="shared" si="8"/>
        <v>35.046833038330078</v>
      </c>
      <c r="AW42" s="28">
        <f>AW10</f>
        <v>39.013458251953125</v>
      </c>
      <c r="AX42" s="28">
        <f>AX10</f>
        <v>46.383937835693359</v>
      </c>
      <c r="AY42" s="28">
        <f>AY10</f>
        <v>39.433082580566406</v>
      </c>
      <c r="AZ42" s="28"/>
      <c r="BA42" s="25">
        <v>107.503921179123</v>
      </c>
      <c r="BB42" s="25">
        <v>2.6189912173303198</v>
      </c>
      <c r="BC42" s="25">
        <v>0.835866960778757</v>
      </c>
      <c r="BD42" s="25">
        <v>22.976411479979902</v>
      </c>
      <c r="BE42" s="25">
        <v>8.9193027903984206</v>
      </c>
      <c r="BF42" s="25">
        <v>9.7300923506305192</v>
      </c>
      <c r="BG42" s="25">
        <v>21.468294215935099</v>
      </c>
      <c r="BH42" s="28"/>
      <c r="BI42" s="28"/>
      <c r="BJ42" s="28"/>
      <c r="BK42" s="28"/>
      <c r="BL42" s="20">
        <f t="shared" si="9"/>
        <v>21.159467458724976</v>
      </c>
      <c r="BM42" s="20">
        <f t="shared" si="10"/>
        <v>18.685567617416382</v>
      </c>
      <c r="BN42" s="20">
        <f t="shared" si="11"/>
        <v>16.383973836898804</v>
      </c>
      <c r="BO42" s="20">
        <f t="shared" si="12"/>
        <v>1.6223182362854149</v>
      </c>
      <c r="BP42" s="20">
        <v>12.8171247825418</v>
      </c>
      <c r="BQ42" s="20">
        <v>10.1457693990263</v>
      </c>
      <c r="BR42" s="20">
        <v>9.0187074644348399</v>
      </c>
      <c r="BS42" s="20">
        <v>11.7359775542169</v>
      </c>
      <c r="BT42" s="20">
        <v>93</v>
      </c>
      <c r="BV42" s="20">
        <v>1.9</v>
      </c>
      <c r="BW42" s="20">
        <v>93</v>
      </c>
      <c r="BX42" s="20">
        <v>13.1</v>
      </c>
      <c r="BY42" s="20">
        <v>14.07</v>
      </c>
      <c r="BZ42" s="20">
        <v>10.4</v>
      </c>
      <c r="CA42" s="20">
        <v>9</v>
      </c>
      <c r="CB42" s="20">
        <v>12.7</v>
      </c>
      <c r="CC42" s="20">
        <v>11.88</v>
      </c>
      <c r="CD42" s="20">
        <v>12.52</v>
      </c>
      <c r="CE42" s="20">
        <v>6.21</v>
      </c>
      <c r="CF42" s="20">
        <v>8.9</v>
      </c>
      <c r="CG42" s="20">
        <v>5.7</v>
      </c>
      <c r="CH42" s="20">
        <v>11.166</v>
      </c>
      <c r="CI42" s="20">
        <v>9.02</v>
      </c>
    </row>
    <row r="43" spans="1:87" x14ac:dyDescent="0.2">
      <c r="A43" s="302"/>
      <c r="B43" s="20">
        <v>1400</v>
      </c>
      <c r="D43" s="25">
        <v>84.642368098667603</v>
      </c>
      <c r="E43" s="25">
        <v>0.967201620226814</v>
      </c>
      <c r="F43" s="25">
        <v>3.7204608881447898</v>
      </c>
      <c r="G43" s="25">
        <v>0.67466670024004605</v>
      </c>
      <c r="H43" s="28"/>
      <c r="I43" s="28">
        <f t="shared" ref="I43:AY48" si="13">I11</f>
        <v>5.5265650749206543</v>
      </c>
      <c r="J43" s="28">
        <f t="shared" si="13"/>
        <v>12.032747268676758</v>
      </c>
      <c r="K43" s="28">
        <f t="shared" si="13"/>
        <v>11.353723526000977</v>
      </c>
      <c r="L43" s="28">
        <f t="shared" si="13"/>
        <v>10.674699783325195</v>
      </c>
      <c r="M43" s="28">
        <f t="shared" si="13"/>
        <v>8.9997415542602539</v>
      </c>
      <c r="N43" s="28">
        <f t="shared" si="13"/>
        <v>7.3247833251953125</v>
      </c>
      <c r="O43" s="28">
        <f t="shared" si="13"/>
        <v>15.181987762451172</v>
      </c>
      <c r="P43" s="28">
        <f t="shared" si="13"/>
        <v>14.639549255371094</v>
      </c>
      <c r="Q43" s="28">
        <f t="shared" si="13"/>
        <v>14.097110748291016</v>
      </c>
      <c r="R43" s="28">
        <f t="shared" si="13"/>
        <v>12.786395072937012</v>
      </c>
      <c r="S43" s="28">
        <f t="shared" si="13"/>
        <v>15.596255299999999</v>
      </c>
      <c r="T43" s="28">
        <f t="shared" si="13"/>
        <v>14.869821549999999</v>
      </c>
      <c r="U43" s="28">
        <f t="shared" si="13"/>
        <v>18.69837952</v>
      </c>
      <c r="V43" s="28">
        <f t="shared" si="13"/>
        <v>18.811019900000002</v>
      </c>
      <c r="W43" s="28">
        <f t="shared" si="13"/>
        <v>17.987314219999998</v>
      </c>
      <c r="X43" s="28">
        <f t="shared" si="13"/>
        <v>19.700767517089844</v>
      </c>
      <c r="Y43" s="28">
        <f t="shared" si="13"/>
        <v>19.529823303222656</v>
      </c>
      <c r="Z43" s="28">
        <f t="shared" si="13"/>
        <v>19.358879089355469</v>
      </c>
      <c r="AA43" s="28">
        <f t="shared" si="13"/>
        <v>18.619943618774414</v>
      </c>
      <c r="AB43" s="28">
        <f t="shared" si="13"/>
        <v>18.876094819999999</v>
      </c>
      <c r="AC43" s="28">
        <f t="shared" si="13"/>
        <v>19.81679153</v>
      </c>
      <c r="AD43" s="28">
        <f t="shared" si="13"/>
        <v>24.274019240000001</v>
      </c>
      <c r="AE43" s="28">
        <f t="shared" si="13"/>
        <v>26.709671020507813</v>
      </c>
      <c r="AF43" s="28">
        <f t="shared" si="13"/>
        <v>28.577728271484375</v>
      </c>
      <c r="AG43" s="28">
        <f t="shared" si="13"/>
        <v>30.445785522460938</v>
      </c>
      <c r="AH43" s="28">
        <f t="shared" si="13"/>
        <v>26.98623276</v>
      </c>
      <c r="AI43" s="28">
        <f t="shared" si="13"/>
        <v>29.069664</v>
      </c>
      <c r="AJ43" s="28">
        <f t="shared" si="13"/>
        <v>31.592924119999999</v>
      </c>
      <c r="AK43" s="28">
        <f t="shared" si="13"/>
        <v>31.0768795</v>
      </c>
      <c r="AL43" s="28">
        <f t="shared" si="13"/>
        <v>23.934793472290039</v>
      </c>
      <c r="AM43" s="28">
        <f t="shared" si="13"/>
        <v>26.179908752441406</v>
      </c>
      <c r="AN43" s="28">
        <f t="shared" si="13"/>
        <v>28.425024032592773</v>
      </c>
      <c r="AO43" s="28">
        <f t="shared" si="13"/>
        <v>31.716272354125977</v>
      </c>
      <c r="AP43" s="28">
        <f t="shared" si="13"/>
        <v>35.00752067565918</v>
      </c>
      <c r="AQ43" s="28">
        <f t="shared" si="13"/>
        <v>23.963920590000001</v>
      </c>
      <c r="AR43" s="28">
        <f t="shared" si="13"/>
        <v>29.471920010000002</v>
      </c>
      <c r="AS43" s="28">
        <f t="shared" si="13"/>
        <v>33.646888730000001</v>
      </c>
      <c r="AT43" s="30">
        <f t="shared" si="13"/>
        <v>30.08890152</v>
      </c>
      <c r="AU43" s="28">
        <f t="shared" si="13"/>
        <v>24.908489227294922</v>
      </c>
      <c r="AV43" s="28">
        <f t="shared" si="13"/>
        <v>27.738361358642578</v>
      </c>
      <c r="AW43" s="28">
        <f t="shared" si="13"/>
        <v>30.568233489990234</v>
      </c>
      <c r="AX43" s="28">
        <f t="shared" si="13"/>
        <v>35.751201629638672</v>
      </c>
      <c r="AY43" s="28">
        <f t="shared" si="13"/>
        <v>28.577728271484375</v>
      </c>
      <c r="AZ43" s="28"/>
      <c r="BA43" s="25">
        <v>64.667710465930696</v>
      </c>
      <c r="BB43" s="25">
        <v>1.33598865015835</v>
      </c>
      <c r="BC43" s="25">
        <v>0.54586688436040498</v>
      </c>
      <c r="BD43" s="25">
        <v>15.189998516957999</v>
      </c>
      <c r="BE43" s="25">
        <v>7.6254221062050096</v>
      </c>
      <c r="BF43" s="25">
        <v>6.7230812741484698</v>
      </c>
      <c r="BG43" s="25">
        <v>13.412661210906</v>
      </c>
      <c r="BH43" s="28"/>
      <c r="BI43" s="28"/>
      <c r="BJ43" s="28"/>
      <c r="BK43" s="28"/>
      <c r="BL43" s="20">
        <f t="shared" si="9"/>
        <v>14.394677639007568</v>
      </c>
      <c r="BM43" s="20">
        <f t="shared" si="10"/>
        <v>13.241508007049561</v>
      </c>
      <c r="BN43" s="20">
        <f t="shared" si="11"/>
        <v>11.420992136001587</v>
      </c>
      <c r="BO43" s="20">
        <f t="shared" si="12"/>
        <v>0.483600810113407</v>
      </c>
      <c r="BP43" s="20">
        <v>9.5483368501401795</v>
      </c>
      <c r="BQ43" s="20">
        <v>7.5859515074349897</v>
      </c>
      <c r="BR43" s="20">
        <v>6.8604186159640097</v>
      </c>
      <c r="BS43" s="20">
        <v>8.5318194765852997</v>
      </c>
      <c r="BT43" s="20">
        <v>73</v>
      </c>
      <c r="BV43" s="20">
        <v>1.2</v>
      </c>
      <c r="BW43" s="20">
        <v>73</v>
      </c>
      <c r="BX43" s="20">
        <v>8.7100000000000009</v>
      </c>
      <c r="BY43" s="20">
        <v>9.48</v>
      </c>
      <c r="BZ43" s="20">
        <v>6.3</v>
      </c>
      <c r="CA43" s="20">
        <v>5.8</v>
      </c>
      <c r="CB43" s="20">
        <v>10.199999999999999</v>
      </c>
      <c r="CC43" s="20">
        <v>8.85</v>
      </c>
      <c r="CD43" s="20">
        <v>9.2899999999999991</v>
      </c>
      <c r="CE43" s="20">
        <v>4.76</v>
      </c>
      <c r="CF43" s="20">
        <v>6.3</v>
      </c>
      <c r="CG43" s="20">
        <v>4.0999999999999996</v>
      </c>
      <c r="CH43" s="20">
        <v>5.49</v>
      </c>
      <c r="CI43" s="20">
        <v>4.9930000000000003</v>
      </c>
    </row>
    <row r="44" spans="1:87" x14ac:dyDescent="0.2">
      <c r="A44" s="302"/>
      <c r="B44" s="20">
        <v>1800</v>
      </c>
      <c r="D44" s="25">
        <v>55.673774213081003</v>
      </c>
      <c r="E44" s="25">
        <v>2.75275567394154</v>
      </c>
      <c r="F44" s="25">
        <v>0</v>
      </c>
      <c r="G44" s="25">
        <v>0.45134885578503497</v>
      </c>
      <c r="H44" s="28"/>
      <c r="I44" s="28">
        <f t="shared" si="13"/>
        <v>3.2715094089508057</v>
      </c>
      <c r="J44" s="28">
        <f t="shared" si="13"/>
        <v>7.3904132843017578</v>
      </c>
      <c r="K44" s="28">
        <f t="shared" si="13"/>
        <v>6.8269343376159668</v>
      </c>
      <c r="L44" s="28">
        <f t="shared" si="13"/>
        <v>6.2634553909301758</v>
      </c>
      <c r="M44" s="28">
        <f t="shared" si="13"/>
        <v>5.1761984825134277</v>
      </c>
      <c r="N44" s="28">
        <f t="shared" si="13"/>
        <v>4.0889415740966797</v>
      </c>
      <c r="O44" s="28">
        <f t="shared" si="13"/>
        <v>8.9743213653564453</v>
      </c>
      <c r="P44" s="28">
        <f t="shared" si="13"/>
        <v>8.604365348815918</v>
      </c>
      <c r="Q44" s="28">
        <f t="shared" si="13"/>
        <v>8.2344093322753906</v>
      </c>
      <c r="R44" s="28">
        <f t="shared" si="13"/>
        <v>7.2339911460876465</v>
      </c>
      <c r="S44" s="28">
        <f t="shared" si="13"/>
        <v>9.0113687519999992</v>
      </c>
      <c r="T44" s="28">
        <f t="shared" si="13"/>
        <v>8.6336097719999998</v>
      </c>
      <c r="U44" s="28">
        <f t="shared" si="13"/>
        <v>10.50348949</v>
      </c>
      <c r="V44" s="28">
        <f t="shared" si="13"/>
        <v>10.51054287</v>
      </c>
      <c r="W44" s="28">
        <f t="shared" si="13"/>
        <v>9.9895458220000002</v>
      </c>
      <c r="X44" s="28">
        <f t="shared" si="13"/>
        <v>10.929755210876465</v>
      </c>
      <c r="Y44" s="28">
        <f t="shared" si="13"/>
        <v>10.845381736755371</v>
      </c>
      <c r="Z44" s="28">
        <f t="shared" si="13"/>
        <v>10.761008262634277</v>
      </c>
      <c r="AA44" s="28">
        <f t="shared" si="13"/>
        <v>10.301322937011719</v>
      </c>
      <c r="AB44" s="28">
        <f t="shared" si="13"/>
        <v>10.517024989999999</v>
      </c>
      <c r="AC44" s="28">
        <f t="shared" si="13"/>
        <v>10.883280750000001</v>
      </c>
      <c r="AD44" s="28">
        <f t="shared" si="13"/>
        <v>12.914929389999999</v>
      </c>
      <c r="AE44" s="28">
        <f t="shared" si="13"/>
        <v>14.61003589630127</v>
      </c>
      <c r="AF44" s="28">
        <f t="shared" si="13"/>
        <v>14.888544082641602</v>
      </c>
      <c r="AG44" s="28">
        <f t="shared" si="13"/>
        <v>15.167052268981934</v>
      </c>
      <c r="AH44" s="28">
        <f t="shared" si="13"/>
        <v>14.80760956</v>
      </c>
      <c r="AI44" s="28">
        <f t="shared" si="13"/>
        <v>15.13154125</v>
      </c>
      <c r="AJ44" s="28">
        <f t="shared" si="13"/>
        <v>16.540407179999999</v>
      </c>
      <c r="AK44" s="28">
        <f t="shared" si="13"/>
        <v>16.176721570000002</v>
      </c>
      <c r="AL44" s="28">
        <f t="shared" si="13"/>
        <v>15.133969306945801</v>
      </c>
      <c r="AM44" s="28">
        <f t="shared" si="13"/>
        <v>15.528033256530762</v>
      </c>
      <c r="AN44" s="28">
        <f t="shared" si="13"/>
        <v>15.922097206115723</v>
      </c>
      <c r="AO44" s="28">
        <f t="shared" si="13"/>
        <v>16.527185440063477</v>
      </c>
      <c r="AP44" s="28">
        <f t="shared" si="13"/>
        <v>17.13227367401123</v>
      </c>
      <c r="AQ44" s="28">
        <f t="shared" si="13"/>
        <v>15.43140316</v>
      </c>
      <c r="AR44" s="28">
        <f t="shared" si="13"/>
        <v>16.910158160000002</v>
      </c>
      <c r="AS44" s="28">
        <f t="shared" si="13"/>
        <v>17.62989426</v>
      </c>
      <c r="AT44" s="30">
        <f t="shared" si="13"/>
        <v>17.73889732</v>
      </c>
      <c r="AU44" s="28">
        <f t="shared" si="13"/>
        <v>16.840934753417969</v>
      </c>
      <c r="AV44" s="28">
        <f t="shared" si="13"/>
        <v>17.676689147949219</v>
      </c>
      <c r="AW44" s="28">
        <f t="shared" si="13"/>
        <v>18.512443542480469</v>
      </c>
      <c r="AX44" s="28">
        <f t="shared" si="13"/>
        <v>19.585325241088867</v>
      </c>
      <c r="AY44" s="28">
        <f t="shared" si="13"/>
        <v>14.888544082641602</v>
      </c>
      <c r="AZ44" s="28"/>
      <c r="BA44" s="25">
        <v>36.888017738778402</v>
      </c>
      <c r="BB44" s="25">
        <v>1.28205765333237</v>
      </c>
      <c r="BC44" s="25">
        <v>0.89078253447966804</v>
      </c>
      <c r="BD44" s="25">
        <v>7.1157116099201501</v>
      </c>
      <c r="BE44" s="25">
        <v>6.3149805126912701</v>
      </c>
      <c r="BF44" s="25">
        <v>4.6502466075670901</v>
      </c>
      <c r="BG44" s="25">
        <v>8.0633463194917301</v>
      </c>
      <c r="BH44" s="28"/>
      <c r="BI44" s="28"/>
      <c r="BJ44" s="28"/>
      <c r="BK44" s="28"/>
      <c r="BL44" s="20">
        <f t="shared" si="9"/>
        <v>8.5783443450927734</v>
      </c>
      <c r="BM44" s="20">
        <f t="shared" si="10"/>
        <v>7.7416708469390869</v>
      </c>
      <c r="BN44" s="20">
        <f t="shared" si="11"/>
        <v>6.4477287530899048</v>
      </c>
      <c r="BO44" s="20">
        <f t="shared" si="12"/>
        <v>1.37637783697077</v>
      </c>
      <c r="BP44" s="20">
        <v>6.4889491542106601</v>
      </c>
      <c r="BQ44" s="20">
        <v>5.2275300279036498</v>
      </c>
      <c r="BR44" s="20">
        <v>4.8781218855097004</v>
      </c>
      <c r="BS44" s="20">
        <v>4.9345509881475396</v>
      </c>
      <c r="BT44" s="20">
        <v>45</v>
      </c>
      <c r="BV44" s="20">
        <v>1.4</v>
      </c>
      <c r="BW44" s="20">
        <v>45</v>
      </c>
      <c r="BX44" s="20">
        <v>4.7699999999999996</v>
      </c>
      <c r="BY44" s="20">
        <v>5.61</v>
      </c>
      <c r="BZ44" s="20">
        <v>4.5</v>
      </c>
      <c r="CA44" s="20">
        <v>3.7</v>
      </c>
      <c r="CB44" s="20">
        <v>8</v>
      </c>
      <c r="CC44" s="20">
        <v>5.38</v>
      </c>
      <c r="CD44" s="20">
        <v>5.62</v>
      </c>
      <c r="CE44" s="20">
        <v>2.11</v>
      </c>
      <c r="CF44" s="20">
        <v>4</v>
      </c>
      <c r="CG44" s="20">
        <v>2.6</v>
      </c>
      <c r="CH44" s="20">
        <v>2.2149999999999999</v>
      </c>
      <c r="CI44" s="20">
        <v>1.986</v>
      </c>
    </row>
    <row r="45" spans="1:87" x14ac:dyDescent="0.2">
      <c r="A45" s="302"/>
      <c r="B45" s="20">
        <v>2200</v>
      </c>
      <c r="D45" s="25">
        <v>21.362919205710998</v>
      </c>
      <c r="E45" s="25">
        <v>2.07999280883273</v>
      </c>
      <c r="F45" s="25">
        <v>0.84716935938302695</v>
      </c>
      <c r="G45" s="25">
        <v>0.44770198248919502</v>
      </c>
      <c r="H45" s="28"/>
      <c r="I45" s="28">
        <f t="shared" si="13"/>
        <v>1.3216179609298706</v>
      </c>
      <c r="J45" s="28">
        <f t="shared" si="13"/>
        <v>4.8363490104675293</v>
      </c>
      <c r="K45" s="28">
        <f t="shared" si="13"/>
        <v>4.4509921073913574</v>
      </c>
      <c r="L45" s="28">
        <f t="shared" si="13"/>
        <v>4.0656352043151855</v>
      </c>
      <c r="M45" s="28">
        <f t="shared" si="13"/>
        <v>2.5302050113677979</v>
      </c>
      <c r="N45" s="28">
        <f t="shared" si="13"/>
        <v>0.99477481842041016</v>
      </c>
      <c r="O45" s="28">
        <f t="shared" si="13"/>
        <v>5.7750911712646484</v>
      </c>
      <c r="P45" s="28">
        <f t="shared" si="13"/>
        <v>5.4859905242919922</v>
      </c>
      <c r="Q45" s="28">
        <f t="shared" si="13"/>
        <v>5.1968898773193359</v>
      </c>
      <c r="R45" s="28">
        <f t="shared" si="13"/>
        <v>4.4857454299926758</v>
      </c>
      <c r="S45" s="28">
        <f t="shared" si="13"/>
        <v>5.7897057529999998</v>
      </c>
      <c r="T45" s="28">
        <f t="shared" si="13"/>
        <v>5.4278502460000002</v>
      </c>
      <c r="U45" s="28">
        <f t="shared" si="13"/>
        <v>6.5749273300000004</v>
      </c>
      <c r="V45" s="28">
        <f t="shared" si="13"/>
        <v>6.5056977270000003</v>
      </c>
      <c r="W45" s="28">
        <f t="shared" si="13"/>
        <v>6.0411195759999998</v>
      </c>
      <c r="X45" s="28">
        <f t="shared" si="13"/>
        <v>6.8585963249206543</v>
      </c>
      <c r="Y45" s="28">
        <f t="shared" si="13"/>
        <v>6.7526907920837402</v>
      </c>
      <c r="Z45" s="28">
        <f t="shared" si="13"/>
        <v>6.6467852592468262</v>
      </c>
      <c r="AA45" s="28">
        <f t="shared" si="13"/>
        <v>6.2171306610107422</v>
      </c>
      <c r="AB45" s="28">
        <f t="shared" si="13"/>
        <v>6.3811612130000004</v>
      </c>
      <c r="AC45" s="28">
        <f t="shared" si="13"/>
        <v>6.5425100330000001</v>
      </c>
      <c r="AD45" s="28">
        <f t="shared" si="13"/>
        <v>7.6657576560000003</v>
      </c>
      <c r="AE45" s="28">
        <f t="shared" si="13"/>
        <v>8.6602602005004883</v>
      </c>
      <c r="AF45" s="28">
        <f t="shared" si="13"/>
        <v>8.6876325607299805</v>
      </c>
      <c r="AG45" s="28">
        <f t="shared" si="13"/>
        <v>8.7150049209594727</v>
      </c>
      <c r="AH45" s="28">
        <f t="shared" si="13"/>
        <v>8.7633085249999993</v>
      </c>
      <c r="AI45" s="28">
        <f t="shared" si="13"/>
        <v>8.8064708710000001</v>
      </c>
      <c r="AJ45" s="28">
        <f t="shared" si="13"/>
        <v>9.8019943240000007</v>
      </c>
      <c r="AK45" s="28">
        <f t="shared" si="13"/>
        <v>9.3120708469999993</v>
      </c>
      <c r="AL45" s="28">
        <f t="shared" si="13"/>
        <v>8.9171600341796875</v>
      </c>
      <c r="AM45" s="28">
        <f t="shared" si="13"/>
        <v>9.1302871704101563</v>
      </c>
      <c r="AN45" s="28">
        <f t="shared" si="13"/>
        <v>9.343414306640625</v>
      </c>
      <c r="AO45" s="28">
        <f t="shared" si="13"/>
        <v>9.4884853363037109</v>
      </c>
      <c r="AP45" s="28">
        <f t="shared" si="13"/>
        <v>9.6335563659667969</v>
      </c>
      <c r="AQ45" s="28">
        <f t="shared" si="13"/>
        <v>9.0572147370000007</v>
      </c>
      <c r="AR45" s="28">
        <f t="shared" si="13"/>
        <v>9.802516937</v>
      </c>
      <c r="AS45" s="28">
        <f t="shared" si="13"/>
        <v>10.058365820000001</v>
      </c>
      <c r="AT45" s="30">
        <f t="shared" si="13"/>
        <v>10.191379550000001</v>
      </c>
      <c r="AU45" s="28">
        <f t="shared" si="13"/>
        <v>9.7759122848510742</v>
      </c>
      <c r="AV45" s="28">
        <f t="shared" si="13"/>
        <v>10.164765357971191</v>
      </c>
      <c r="AW45" s="28">
        <f t="shared" si="13"/>
        <v>10.553618431091309</v>
      </c>
      <c r="AX45" s="28">
        <f t="shared" si="13"/>
        <v>11.028091430664063</v>
      </c>
      <c r="AY45" s="28">
        <f t="shared" si="13"/>
        <v>8.6876325607299805</v>
      </c>
      <c r="AZ45" s="28"/>
      <c r="BA45" s="25">
        <v>26.569043347948998</v>
      </c>
      <c r="BB45" s="25">
        <v>1.2413666026774599</v>
      </c>
      <c r="BC45" s="25">
        <v>1.0075380588276499</v>
      </c>
      <c r="BD45" s="25">
        <v>5.2613617523471401</v>
      </c>
      <c r="BE45" s="25">
        <v>2.5548272642431402</v>
      </c>
      <c r="BF45" s="25">
        <v>3.29876316965606</v>
      </c>
      <c r="BG45" s="25">
        <v>5.5425721646377699</v>
      </c>
      <c r="BH45" s="28"/>
      <c r="BI45" s="28"/>
      <c r="BJ45" s="28"/>
      <c r="BK45" s="28"/>
      <c r="BL45" s="20">
        <f t="shared" si="9"/>
        <v>5.5404056310653687</v>
      </c>
      <c r="BM45" s="20">
        <f t="shared" si="10"/>
        <v>4.9140762090682983</v>
      </c>
      <c r="BN45" s="20">
        <f t="shared" si="11"/>
        <v>3.6130027770996094</v>
      </c>
      <c r="BO45" s="20">
        <f t="shared" si="12"/>
        <v>1.039996404416365</v>
      </c>
      <c r="BP45" s="20">
        <v>5.1359898392523302</v>
      </c>
      <c r="BQ45" s="20">
        <v>4.2357990983486298</v>
      </c>
      <c r="BR45" s="20">
        <v>4.0300390714121104</v>
      </c>
      <c r="BS45" s="20">
        <v>2.1879706630604399</v>
      </c>
      <c r="BT45" s="20">
        <v>30</v>
      </c>
      <c r="BV45" s="20">
        <v>2.2000000000000002</v>
      </c>
      <c r="BW45" s="20">
        <v>30</v>
      </c>
      <c r="BX45" s="20">
        <v>2.9</v>
      </c>
      <c r="BY45" s="20">
        <v>3.64</v>
      </c>
      <c r="BZ45" s="20">
        <v>2.2999999999999998</v>
      </c>
      <c r="CA45" s="20">
        <v>1.5</v>
      </c>
      <c r="CB45" s="20">
        <v>7</v>
      </c>
      <c r="CC45" s="20">
        <v>3.32</v>
      </c>
      <c r="CD45" s="20">
        <v>3.56</v>
      </c>
      <c r="CE45" s="20">
        <v>1.27</v>
      </c>
      <c r="CF45" s="20">
        <v>2.7</v>
      </c>
      <c r="CG45" s="20">
        <v>1.7</v>
      </c>
      <c r="CH45" s="20">
        <v>1.143</v>
      </c>
      <c r="CI45" s="20">
        <v>1.008</v>
      </c>
    </row>
    <row r="46" spans="1:87" x14ac:dyDescent="0.2">
      <c r="A46" s="302"/>
      <c r="B46" s="20">
        <v>2600</v>
      </c>
      <c r="D46" s="25">
        <v>25.1865835121699</v>
      </c>
      <c r="E46" s="25">
        <v>1.2732424291527</v>
      </c>
      <c r="F46" s="25">
        <v>1.9420725591613801</v>
      </c>
      <c r="G46" s="25">
        <v>0.431556615885405</v>
      </c>
      <c r="H46" s="28"/>
      <c r="I46" s="28">
        <f t="shared" si="13"/>
        <v>0.81321293115615845</v>
      </c>
      <c r="J46" s="28">
        <f t="shared" si="13"/>
        <v>2.8340897560119629</v>
      </c>
      <c r="K46" s="28">
        <f t="shared" si="13"/>
        <v>2.5240485668182373</v>
      </c>
      <c r="L46" s="28">
        <f t="shared" si="13"/>
        <v>2.2140073776245117</v>
      </c>
      <c r="M46" s="28">
        <f t="shared" si="13"/>
        <v>1.4638104438781738</v>
      </c>
      <c r="N46" s="28">
        <f t="shared" si="13"/>
        <v>0.71361351013183594</v>
      </c>
      <c r="O46" s="28">
        <f t="shared" si="13"/>
        <v>3.635664701461792</v>
      </c>
      <c r="P46" s="28">
        <f t="shared" si="13"/>
        <v>3.3300714492797852</v>
      </c>
      <c r="Q46" s="28">
        <f t="shared" si="13"/>
        <v>3.0244781970977783</v>
      </c>
      <c r="R46" s="28">
        <f t="shared" si="13"/>
        <v>2.40875244140625</v>
      </c>
      <c r="S46" s="28">
        <f t="shared" si="13"/>
        <v>3.9518492219999999</v>
      </c>
      <c r="T46" s="28">
        <f t="shared" si="13"/>
        <v>3.207206964</v>
      </c>
      <c r="U46" s="28">
        <f t="shared" si="13"/>
        <v>4.3435406680000002</v>
      </c>
      <c r="V46" s="28">
        <f t="shared" si="13"/>
        <v>4.2814054490000002</v>
      </c>
      <c r="W46" s="28">
        <f t="shared" si="13"/>
        <v>3.5784909730000001</v>
      </c>
      <c r="X46" s="28">
        <f t="shared" si="13"/>
        <v>4.5275402069091797</v>
      </c>
      <c r="Y46" s="28">
        <f t="shared" si="13"/>
        <v>4.4447588920593262</v>
      </c>
      <c r="Z46" s="28">
        <f t="shared" si="13"/>
        <v>4.3619775772094727</v>
      </c>
      <c r="AA46" s="28">
        <f t="shared" si="13"/>
        <v>3.722553014755249</v>
      </c>
      <c r="AB46" s="28">
        <f t="shared" si="13"/>
        <v>3.742574453</v>
      </c>
      <c r="AC46" s="28">
        <f t="shared" si="13"/>
        <v>4.0015044209999999</v>
      </c>
      <c r="AD46" s="28">
        <f t="shared" si="13"/>
        <v>4.7841138839999999</v>
      </c>
      <c r="AE46" s="28">
        <f t="shared" si="13"/>
        <v>5.3469357490539551</v>
      </c>
      <c r="AF46" s="28">
        <f t="shared" si="13"/>
        <v>5.3262062072753906</v>
      </c>
      <c r="AG46" s="28">
        <f t="shared" si="13"/>
        <v>5.3054766654968262</v>
      </c>
      <c r="AH46" s="28">
        <f t="shared" si="13"/>
        <v>5.3964333529999999</v>
      </c>
      <c r="AI46" s="28">
        <f t="shared" si="13"/>
        <v>5.3861026760000001</v>
      </c>
      <c r="AJ46" s="28">
        <f t="shared" si="13"/>
        <v>6.0109968189999998</v>
      </c>
      <c r="AK46" s="28">
        <f t="shared" si="13"/>
        <v>5.6295852660000003</v>
      </c>
      <c r="AL46" s="28">
        <f t="shared" si="13"/>
        <v>5.5156149864196777</v>
      </c>
      <c r="AM46" s="28">
        <f t="shared" si="13"/>
        <v>5.5944070816040039</v>
      </c>
      <c r="AN46" s="28">
        <f t="shared" si="13"/>
        <v>5.6731991767883301</v>
      </c>
      <c r="AO46" s="28">
        <f t="shared" si="13"/>
        <v>5.7068986892700195</v>
      </c>
      <c r="AP46" s="28">
        <f t="shared" si="13"/>
        <v>5.740598201751709</v>
      </c>
      <c r="AQ46" s="28">
        <f t="shared" si="13"/>
        <v>5.5518198009999997</v>
      </c>
      <c r="AR46" s="28">
        <f t="shared" si="13"/>
        <v>5.8888211249999998</v>
      </c>
      <c r="AS46" s="28">
        <f t="shared" si="13"/>
        <v>5.9452919959999999</v>
      </c>
      <c r="AT46" s="30">
        <f t="shared" si="13"/>
        <v>6.0751690859999998</v>
      </c>
      <c r="AU46" s="28">
        <f t="shared" si="13"/>
        <v>5.9476666450500488</v>
      </c>
      <c r="AV46" s="28">
        <f t="shared" si="13"/>
        <v>6.0988092422485352</v>
      </c>
      <c r="AW46" s="28">
        <f t="shared" si="13"/>
        <v>6.2499518394470215</v>
      </c>
      <c r="AX46" s="28">
        <f t="shared" si="13"/>
        <v>6.3684892654418945</v>
      </c>
      <c r="AY46" s="28">
        <f t="shared" si="13"/>
        <v>5.3262062072753906</v>
      </c>
      <c r="AZ46" s="28"/>
      <c r="BA46" s="25">
        <v>17.204298312323399</v>
      </c>
      <c r="BB46" s="25">
        <v>1.3494249989596101</v>
      </c>
      <c r="BC46" s="25">
        <v>1.2344760134699</v>
      </c>
      <c r="BD46" s="25">
        <v>3.6061245479951798</v>
      </c>
      <c r="BE46" s="25">
        <v>2.9386903943122502</v>
      </c>
      <c r="BF46" s="25">
        <v>2.05700660586953</v>
      </c>
      <c r="BG46" s="25">
        <v>3.9691129821466502</v>
      </c>
      <c r="BH46" s="28"/>
      <c r="BI46" s="28"/>
      <c r="BJ46" s="28"/>
      <c r="BK46" s="28"/>
      <c r="BL46" s="20">
        <f t="shared" si="9"/>
        <v>3.4352709650993347</v>
      </c>
      <c r="BM46" s="20">
        <f t="shared" si="10"/>
        <v>2.8218604922294617</v>
      </c>
      <c r="BN46" s="20">
        <f t="shared" si="11"/>
        <v>1.9849677085876465</v>
      </c>
      <c r="BO46" s="20">
        <f t="shared" si="12"/>
        <v>0.63662121457635001</v>
      </c>
      <c r="BP46" s="20">
        <v>4.34329738237233</v>
      </c>
      <c r="BQ46" s="20">
        <v>3.6731815660512899</v>
      </c>
      <c r="BR46" s="20">
        <v>3.4042600515694299</v>
      </c>
      <c r="BS46" s="20">
        <v>1.2136024781613901</v>
      </c>
      <c r="BT46" s="20">
        <v>21</v>
      </c>
      <c r="BV46" s="20">
        <v>1.9</v>
      </c>
      <c r="BW46" s="20">
        <v>21</v>
      </c>
      <c r="BX46" s="20">
        <v>1.66</v>
      </c>
      <c r="BY46" s="20">
        <v>2.2000000000000002</v>
      </c>
      <c r="BZ46" s="20">
        <v>1.2</v>
      </c>
      <c r="CA46" s="20">
        <v>0.5</v>
      </c>
      <c r="CB46" s="20">
        <v>6.4</v>
      </c>
      <c r="CC46" s="20">
        <v>2.1800000000000002</v>
      </c>
      <c r="CD46" s="20">
        <v>2.33</v>
      </c>
      <c r="CE46" s="20">
        <v>0.98</v>
      </c>
      <c r="CF46" s="20">
        <v>1.9</v>
      </c>
      <c r="CG46" s="20">
        <v>1.2</v>
      </c>
      <c r="CH46" s="20">
        <v>0.58099999999999996</v>
      </c>
      <c r="CI46" s="20">
        <v>0.51300000000000001</v>
      </c>
    </row>
    <row r="47" spans="1:87" x14ac:dyDescent="0.2">
      <c r="A47" s="302"/>
      <c r="B47" s="20">
        <v>3000</v>
      </c>
      <c r="D47" s="25">
        <v>18.862787855239102</v>
      </c>
      <c r="E47" s="25">
        <v>1.0222491925316199</v>
      </c>
      <c r="F47" s="25">
        <v>1.0026596689667999</v>
      </c>
      <c r="G47" s="25">
        <v>0.41293189464834201</v>
      </c>
      <c r="H47" s="28"/>
      <c r="I47" s="28">
        <f t="shared" si="13"/>
        <v>0.84292477369308472</v>
      </c>
      <c r="J47" s="28">
        <f t="shared" si="13"/>
        <v>2.1367696523666382</v>
      </c>
      <c r="K47" s="28">
        <f t="shared" si="13"/>
        <v>1.7877095937728882</v>
      </c>
      <c r="L47" s="28">
        <f t="shared" si="13"/>
        <v>1.4386495351791382</v>
      </c>
      <c r="M47" s="28">
        <f t="shared" si="13"/>
        <v>0.98147612810134888</v>
      </c>
      <c r="N47" s="28">
        <f t="shared" si="13"/>
        <v>0.52430272102355957</v>
      </c>
      <c r="O47" s="28">
        <f t="shared" si="13"/>
        <v>2.5629487037658691</v>
      </c>
      <c r="P47" s="28">
        <f t="shared" si="13"/>
        <v>2.325244665145874</v>
      </c>
      <c r="Q47" s="28">
        <f t="shared" si="13"/>
        <v>2.0875406265258789</v>
      </c>
      <c r="R47" s="28">
        <f t="shared" si="13"/>
        <v>1.4971621036529541</v>
      </c>
      <c r="S47" s="28">
        <f t="shared" si="13"/>
        <v>2.622822523</v>
      </c>
      <c r="T47" s="28">
        <f t="shared" si="13"/>
        <v>2.2036323549999999</v>
      </c>
      <c r="U47" s="28">
        <f t="shared" si="13"/>
        <v>3.1507306100000001</v>
      </c>
      <c r="V47" s="28">
        <f t="shared" si="13"/>
        <v>2.8062326909999999</v>
      </c>
      <c r="W47" s="28">
        <f t="shared" si="13"/>
        <v>2.3409883979999999</v>
      </c>
      <c r="X47" s="28">
        <f t="shared" si="13"/>
        <v>3.3011822700500488</v>
      </c>
      <c r="Y47" s="28">
        <f t="shared" si="13"/>
        <v>3.096508264541626</v>
      </c>
      <c r="Z47" s="28">
        <f t="shared" si="13"/>
        <v>2.8918342590332031</v>
      </c>
      <c r="AA47" s="28">
        <f t="shared" si="13"/>
        <v>2.4320898056030273</v>
      </c>
      <c r="AB47" s="28">
        <f t="shared" si="13"/>
        <v>2.408221245</v>
      </c>
      <c r="AC47" s="28">
        <f t="shared" si="13"/>
        <v>2.6051151749999999</v>
      </c>
      <c r="AD47" s="28">
        <f t="shared" si="13"/>
        <v>3.2499396800000002</v>
      </c>
      <c r="AE47" s="28">
        <f t="shared" si="13"/>
        <v>4.1204814910888672</v>
      </c>
      <c r="AF47" s="28">
        <f t="shared" si="13"/>
        <v>3.9079458713531494</v>
      </c>
      <c r="AG47" s="28">
        <f t="shared" si="13"/>
        <v>3.6954102516174316</v>
      </c>
      <c r="AH47" s="28">
        <f t="shared" si="13"/>
        <v>4.1464862819999997</v>
      </c>
      <c r="AI47" s="28">
        <f t="shared" si="13"/>
        <v>3.9890875819999998</v>
      </c>
      <c r="AJ47" s="28">
        <f t="shared" si="13"/>
        <v>4.2599129680000001</v>
      </c>
      <c r="AK47" s="28">
        <f t="shared" si="13"/>
        <v>4.3343591689999998</v>
      </c>
      <c r="AL47" s="28">
        <f t="shared" si="13"/>
        <v>3.7778992652893066</v>
      </c>
      <c r="AM47" s="28">
        <f t="shared" si="13"/>
        <v>4.0310769081115723</v>
      </c>
      <c r="AN47" s="28">
        <f t="shared" si="13"/>
        <v>4.2842545509338379</v>
      </c>
      <c r="AO47" s="28">
        <f t="shared" si="13"/>
        <v>4.4419770240783691</v>
      </c>
      <c r="AP47" s="28">
        <f t="shared" si="13"/>
        <v>4.5996994972229004</v>
      </c>
      <c r="AQ47" s="28">
        <f t="shared" si="13"/>
        <v>3.9286255840000002</v>
      </c>
      <c r="AR47" s="28">
        <f t="shared" si="13"/>
        <v>4.274368763</v>
      </c>
      <c r="AS47" s="28">
        <f t="shared" si="13"/>
        <v>4.7118024829999996</v>
      </c>
      <c r="AT47" s="30">
        <f t="shared" si="13"/>
        <v>4.3875284189999997</v>
      </c>
      <c r="AU47" s="28">
        <f t="shared" si="13"/>
        <v>4.209172248840332</v>
      </c>
      <c r="AV47" s="28">
        <f t="shared" si="13"/>
        <v>4.3570890426635742</v>
      </c>
      <c r="AW47" s="28">
        <f t="shared" si="13"/>
        <v>4.5050058364868164</v>
      </c>
      <c r="AX47" s="28">
        <f t="shared" si="13"/>
        <v>4.9209012985229492</v>
      </c>
      <c r="AY47" s="28">
        <f t="shared" si="13"/>
        <v>3.9079458713531494</v>
      </c>
      <c r="AZ47" s="28"/>
      <c r="BA47" s="25">
        <v>11.5209744987033</v>
      </c>
      <c r="BB47" s="25">
        <v>1.44342182515944</v>
      </c>
      <c r="BC47" s="25">
        <v>1.36659396376415</v>
      </c>
      <c r="BD47" s="25">
        <v>2.92123052816547</v>
      </c>
      <c r="BE47" s="25">
        <v>1.12695738824458</v>
      </c>
      <c r="BF47" s="25">
        <v>1.48585411980801</v>
      </c>
      <c r="BG47" s="25">
        <v>3.50932775130009</v>
      </c>
      <c r="BH47" s="28"/>
      <c r="BI47" s="28"/>
      <c r="BJ47" s="28"/>
      <c r="BK47" s="28"/>
      <c r="BL47" s="20">
        <f t="shared" si="9"/>
        <v>2.4564039409160614</v>
      </c>
      <c r="BM47" s="20">
        <f t="shared" si="10"/>
        <v>1.9253178536891937</v>
      </c>
      <c r="BN47" s="20">
        <f t="shared" si="11"/>
        <v>1.2539472579956055</v>
      </c>
      <c r="BO47" s="20">
        <f t="shared" si="12"/>
        <v>0.51112459626580997</v>
      </c>
      <c r="BP47" s="20">
        <v>3.8102585119852401</v>
      </c>
      <c r="BQ47" s="20">
        <v>3.1476182891334701</v>
      </c>
      <c r="BR47" s="20">
        <v>3.0236091544406798</v>
      </c>
      <c r="BS47" s="20">
        <v>0.92772924084450703</v>
      </c>
      <c r="BT47" s="20">
        <v>15.7</v>
      </c>
      <c r="BV47" s="20">
        <v>1.3</v>
      </c>
      <c r="BW47" s="20">
        <v>15.7</v>
      </c>
      <c r="BX47" s="20">
        <v>1.1200000000000001</v>
      </c>
      <c r="BY47" s="20">
        <v>1.56</v>
      </c>
      <c r="BZ47" s="20">
        <v>0.5</v>
      </c>
      <c r="CA47" s="20">
        <v>0.2</v>
      </c>
      <c r="CB47" s="20">
        <v>6</v>
      </c>
      <c r="CC47" s="20">
        <v>1.54</v>
      </c>
      <c r="CD47" s="20">
        <v>1.65</v>
      </c>
      <c r="CE47" s="20">
        <v>0.76</v>
      </c>
      <c r="CF47" s="20">
        <v>1.5</v>
      </c>
      <c r="CG47" s="20">
        <v>0.9</v>
      </c>
      <c r="CH47" s="20">
        <v>0.40200000000000002</v>
      </c>
      <c r="CI47" s="20">
        <v>0.29399999999999998</v>
      </c>
    </row>
    <row r="48" spans="1:87" x14ac:dyDescent="0.2">
      <c r="A48" s="302"/>
      <c r="B48" s="20">
        <v>4000</v>
      </c>
      <c r="D48" s="25">
        <v>9.1920644294647893</v>
      </c>
      <c r="E48" s="25">
        <v>0</v>
      </c>
      <c r="F48" s="25">
        <v>0</v>
      </c>
      <c r="G48" s="25">
        <v>0</v>
      </c>
      <c r="H48" s="28"/>
      <c r="I48" s="28">
        <f t="shared" si="13"/>
        <v>0.56292444467544556</v>
      </c>
      <c r="J48" s="28">
        <f t="shared" si="13"/>
        <v>0.90104067325592041</v>
      </c>
      <c r="K48" s="28">
        <f t="shared" si="13"/>
        <v>0.84076237678527832</v>
      </c>
      <c r="L48" s="28">
        <f t="shared" si="13"/>
        <v>0.78048408031463623</v>
      </c>
      <c r="M48" s="28">
        <f t="shared" si="13"/>
        <v>0.71877425909042358</v>
      </c>
      <c r="N48" s="28">
        <f t="shared" si="13"/>
        <v>0.65706443786621094</v>
      </c>
      <c r="O48" s="28">
        <f t="shared" si="13"/>
        <v>1.0492105484008789</v>
      </c>
      <c r="P48" s="28">
        <f t="shared" si="13"/>
        <v>0.99771040678024292</v>
      </c>
      <c r="Q48" s="28">
        <f t="shared" si="13"/>
        <v>0.94621026515960693</v>
      </c>
      <c r="R48" s="28">
        <f t="shared" si="13"/>
        <v>0.88070529699325562</v>
      </c>
      <c r="S48" s="28">
        <f t="shared" si="13"/>
        <v>1.2128723859999999</v>
      </c>
      <c r="T48" s="28">
        <f t="shared" si="13"/>
        <v>0.98030102299999999</v>
      </c>
      <c r="U48" s="28">
        <f t="shared" si="13"/>
        <v>1.433474422</v>
      </c>
      <c r="V48" s="28">
        <f t="shared" si="13"/>
        <v>1.242422342</v>
      </c>
      <c r="W48" s="28">
        <f t="shared" si="13"/>
        <v>1.094655991</v>
      </c>
      <c r="X48" s="28">
        <f t="shared" si="13"/>
        <v>1.5413063764572144</v>
      </c>
      <c r="Y48" s="28">
        <f t="shared" si="13"/>
        <v>1.3949637413024902</v>
      </c>
      <c r="Z48" s="28">
        <f t="shared" si="13"/>
        <v>1.2486211061477661</v>
      </c>
      <c r="AA48" s="28">
        <f t="shared" si="13"/>
        <v>1.1284986734390259</v>
      </c>
      <c r="AB48" s="28">
        <f t="shared" si="13"/>
        <v>1.229005218</v>
      </c>
      <c r="AC48" s="28">
        <f t="shared" si="13"/>
        <v>1.2123656270000001</v>
      </c>
      <c r="AD48" s="28">
        <f t="shared" si="13"/>
        <v>1.4845674040000001</v>
      </c>
      <c r="AE48" s="28">
        <f t="shared" si="13"/>
        <v>1.6865676641464233</v>
      </c>
      <c r="AF48" s="28">
        <f t="shared" si="13"/>
        <v>1.6338239908218384</v>
      </c>
      <c r="AG48" s="28">
        <f t="shared" si="13"/>
        <v>1.5810803174972534</v>
      </c>
      <c r="AH48" s="28">
        <f t="shared" si="13"/>
        <v>1.701498747</v>
      </c>
      <c r="AI48" s="28">
        <f t="shared" si="13"/>
        <v>1.6563129430000001</v>
      </c>
      <c r="AJ48" s="28">
        <f t="shared" si="13"/>
        <v>1.792022228</v>
      </c>
      <c r="AK48" s="28">
        <f t="shared" si="13"/>
        <v>1.7777059079999999</v>
      </c>
      <c r="AL48" s="28">
        <f t="shared" si="13"/>
        <v>2.9210208654403687</v>
      </c>
      <c r="AM48" s="28">
        <f t="shared" si="13"/>
        <v>2.3571271896362305</v>
      </c>
      <c r="AN48" s="28">
        <f t="shared" si="13"/>
        <v>1.7932335138320923</v>
      </c>
      <c r="AO48" s="28">
        <f t="shared" si="13"/>
        <v>1.8279778957366943</v>
      </c>
      <c r="AP48" s="28">
        <f t="shared" si="13"/>
        <v>1.8627222776412964</v>
      </c>
      <c r="AQ48" s="28">
        <f t="shared" si="13"/>
        <v>2.6120092869999998</v>
      </c>
      <c r="AR48" s="28">
        <f t="shared" si="13"/>
        <v>1.925233245</v>
      </c>
      <c r="AS48" s="28">
        <f t="shared" si="13"/>
        <v>1.9845162629999999</v>
      </c>
      <c r="AT48" s="30">
        <f t="shared" si="13"/>
        <v>2.6429631709999999</v>
      </c>
      <c r="AU48" s="28">
        <f t="shared" si="13"/>
        <v>2.93096923828125</v>
      </c>
      <c r="AV48" s="28">
        <f t="shared" si="13"/>
        <v>2.8424975872039795</v>
      </c>
      <c r="AW48" s="28">
        <f>AW16</f>
        <v>2.754025936126709</v>
      </c>
      <c r="AX48" s="28">
        <f>AX16</f>
        <v>2.1007661819458008</v>
      </c>
      <c r="AY48" s="28">
        <f>AY16</f>
        <v>1.6338239908218384</v>
      </c>
      <c r="AZ48" s="28"/>
      <c r="BA48" s="25">
        <v>2.4075269477707999</v>
      </c>
      <c r="BB48" s="25">
        <v>1.53555433225256</v>
      </c>
      <c r="BC48" s="25">
        <v>2.0598653284799502</v>
      </c>
      <c r="BD48" s="25">
        <v>2.5939413119078201</v>
      </c>
      <c r="BE48" s="25">
        <v>1.11006892127936</v>
      </c>
      <c r="BF48" s="25">
        <v>0.87120565412042805</v>
      </c>
      <c r="BG48" s="25">
        <v>2.3560576663859099</v>
      </c>
      <c r="BH48" s="28"/>
      <c r="BI48" s="28"/>
      <c r="BJ48" s="28"/>
      <c r="BK48" s="28"/>
      <c r="BL48" s="20">
        <f t="shared" si="9"/>
        <v>1.0121680796146393</v>
      </c>
      <c r="BM48" s="20">
        <f t="shared" si="10"/>
        <v>0.90477871894836426</v>
      </c>
      <c r="BN48" s="20">
        <f t="shared" si="11"/>
        <v>0.82479508221149445</v>
      </c>
      <c r="BO48" s="20">
        <f t="shared" si="12"/>
        <v>0</v>
      </c>
      <c r="BP48" s="20">
        <v>3.2440625951149902</v>
      </c>
      <c r="BQ48" s="20">
        <v>2.7861909491315799</v>
      </c>
      <c r="BR48" s="20">
        <v>2.8179511084575202</v>
      </c>
      <c r="BS48" s="20">
        <v>0.60805078309705496</v>
      </c>
      <c r="BT48" s="20">
        <v>8.3000000000000007</v>
      </c>
      <c r="BV48" s="20">
        <v>1.5</v>
      </c>
      <c r="BW48" s="20">
        <v>8.3000000000000007</v>
      </c>
      <c r="BX48" s="20">
        <v>1.22</v>
      </c>
      <c r="BY48" s="20">
        <v>1.24</v>
      </c>
      <c r="BZ48" s="20">
        <v>0.3</v>
      </c>
      <c r="CA48" s="20">
        <v>0.2</v>
      </c>
      <c r="CB48" s="20">
        <v>5.9</v>
      </c>
      <c r="CC48" s="20">
        <v>0.99</v>
      </c>
      <c r="CD48" s="20">
        <v>1.03</v>
      </c>
      <c r="CE48" s="20">
        <v>0.53</v>
      </c>
      <c r="CF48" s="20">
        <v>0.9</v>
      </c>
      <c r="CG48" s="20">
        <v>0.6</v>
      </c>
      <c r="CH48" s="20">
        <v>0.26500000000000001</v>
      </c>
      <c r="CI48" s="20">
        <v>0.186</v>
      </c>
    </row>
    <row r="49" spans="1:87" x14ac:dyDescent="0.2">
      <c r="A49" s="302"/>
      <c r="B49" s="20">
        <v>6000</v>
      </c>
      <c r="D49" s="25">
        <v>3.6149166419392502</v>
      </c>
      <c r="E49" s="25">
        <v>0</v>
      </c>
      <c r="F49" s="25">
        <v>0</v>
      </c>
      <c r="G49" s="25">
        <v>0</v>
      </c>
      <c r="H49" s="28"/>
      <c r="I49" s="28">
        <f t="shared" ref="I49:AY51" si="14">I17</f>
        <v>0.20043011009693146</v>
      </c>
      <c r="J49" s="28">
        <f t="shared" si="14"/>
        <v>0.5218656063079834</v>
      </c>
      <c r="K49" s="28">
        <f t="shared" si="14"/>
        <v>0.483406662940979</v>
      </c>
      <c r="L49" s="28">
        <f t="shared" si="14"/>
        <v>0.44494771957397461</v>
      </c>
      <c r="M49" s="28">
        <f t="shared" si="14"/>
        <v>0.33344349265098572</v>
      </c>
      <c r="N49" s="28">
        <f t="shared" si="14"/>
        <v>0.22193926572799683</v>
      </c>
      <c r="O49" s="28">
        <f t="shared" si="14"/>
        <v>0.646537184715271</v>
      </c>
      <c r="P49" s="28">
        <f t="shared" si="14"/>
        <v>0.60697412490844727</v>
      </c>
      <c r="Q49" s="28">
        <f t="shared" si="14"/>
        <v>0.56741106510162354</v>
      </c>
      <c r="R49" s="28">
        <f t="shared" si="14"/>
        <v>0.47966158390045166</v>
      </c>
      <c r="S49" s="28">
        <f t="shared" si="14"/>
        <v>0.637697756</v>
      </c>
      <c r="T49" s="28">
        <f t="shared" si="14"/>
        <v>0.590169787</v>
      </c>
      <c r="U49" s="28">
        <f t="shared" si="14"/>
        <v>0.71763354499999998</v>
      </c>
      <c r="V49" s="28">
        <f t="shared" si="14"/>
        <v>0.70329034300000004</v>
      </c>
      <c r="W49" s="28">
        <f t="shared" si="14"/>
        <v>0.63426178700000002</v>
      </c>
      <c r="X49" s="28">
        <f t="shared" si="14"/>
        <v>0.73898118734359741</v>
      </c>
      <c r="Y49" s="28">
        <f t="shared" si="14"/>
        <v>0.7234189510345459</v>
      </c>
      <c r="Z49" s="28">
        <f t="shared" si="14"/>
        <v>0.70785671472549438</v>
      </c>
      <c r="AA49" s="28">
        <f t="shared" si="14"/>
        <v>0.64098209142684937</v>
      </c>
      <c r="AB49" s="28">
        <f t="shared" si="14"/>
        <v>0.72094905399999998</v>
      </c>
      <c r="AC49" s="28">
        <f t="shared" si="14"/>
        <v>0.67035692899999999</v>
      </c>
      <c r="AD49" s="28">
        <f t="shared" si="14"/>
        <v>0.72732955200000005</v>
      </c>
      <c r="AE49" s="28">
        <f t="shared" si="14"/>
        <v>0.84890633821487427</v>
      </c>
      <c r="AF49" s="28">
        <f t="shared" si="14"/>
        <v>0.79477024078369141</v>
      </c>
      <c r="AG49" s="28">
        <f t="shared" si="14"/>
        <v>0.74063414335250854</v>
      </c>
      <c r="AH49" s="28">
        <f t="shared" si="14"/>
        <v>0.85746735299999999</v>
      </c>
      <c r="AI49" s="28">
        <f t="shared" si="14"/>
        <v>0.78903740600000005</v>
      </c>
      <c r="AJ49" s="28">
        <f t="shared" si="14"/>
        <v>0.90817820999999999</v>
      </c>
      <c r="AK49" s="28">
        <f t="shared" si="14"/>
        <v>0.81791514200000004</v>
      </c>
      <c r="AL49" s="28">
        <f t="shared" si="14"/>
        <v>0.97691410779953003</v>
      </c>
      <c r="AM49" s="28">
        <f t="shared" si="14"/>
        <v>0.9388464093208313</v>
      </c>
      <c r="AN49" s="28">
        <f t="shared" si="14"/>
        <v>0.90077871084213257</v>
      </c>
      <c r="AO49" s="28">
        <f t="shared" si="14"/>
        <v>0.83245199918746948</v>
      </c>
      <c r="AP49" s="28">
        <f t="shared" si="14"/>
        <v>0.7641252875328064</v>
      </c>
      <c r="AQ49" s="28">
        <f t="shared" si="14"/>
        <v>1.1269708869999999</v>
      </c>
      <c r="AR49" s="28">
        <f t="shared" si="14"/>
        <v>0.93592911999999995</v>
      </c>
      <c r="AS49" s="28">
        <f t="shared" si="14"/>
        <v>0.84295272799999998</v>
      </c>
      <c r="AT49" s="30">
        <f t="shared" si="14"/>
        <v>0.97724854900000002</v>
      </c>
      <c r="AU49" s="28">
        <f t="shared" si="14"/>
        <v>1.2450250387191772</v>
      </c>
      <c r="AV49" s="28">
        <f t="shared" si="14"/>
        <v>1.116568922996521</v>
      </c>
      <c r="AW49" s="28">
        <f t="shared" si="14"/>
        <v>0.98811280727386475</v>
      </c>
      <c r="AX49" s="28">
        <f t="shared" si="14"/>
        <v>0.88732063770294189</v>
      </c>
      <c r="AY49" s="28">
        <f t="shared" si="14"/>
        <v>0.79477024078369141</v>
      </c>
      <c r="AZ49" s="28"/>
      <c r="BA49" s="25">
        <v>0</v>
      </c>
      <c r="BB49" s="25">
        <v>0.85735428039306705</v>
      </c>
      <c r="BC49" s="25">
        <v>2.9628157102695201</v>
      </c>
      <c r="BD49" s="25">
        <v>1.52714684905965</v>
      </c>
      <c r="BE49" s="25">
        <v>0.81025406978145598</v>
      </c>
      <c r="BF49" s="25">
        <v>0.57626971204081401</v>
      </c>
      <c r="BG49" s="25">
        <v>1.1849016244280199</v>
      </c>
      <c r="BH49" s="28"/>
      <c r="BI49" s="28"/>
      <c r="BJ49" s="28"/>
      <c r="BK49" s="28"/>
      <c r="BL49" s="20">
        <f t="shared" si="9"/>
        <v>0.6153692901134491</v>
      </c>
      <c r="BM49" s="20">
        <f t="shared" si="10"/>
        <v>0.5367952287197113</v>
      </c>
      <c r="BN49" s="20">
        <f t="shared" si="11"/>
        <v>0.41523100435733795</v>
      </c>
      <c r="BO49" s="20">
        <f t="shared" si="12"/>
        <v>0</v>
      </c>
      <c r="BP49" s="20">
        <v>2.7143613902630901</v>
      </c>
      <c r="BQ49" s="20">
        <v>2.6768316935998602</v>
      </c>
      <c r="BR49" s="20">
        <v>2.7594653365307602</v>
      </c>
      <c r="BS49" s="20">
        <v>0.46039962334239098</v>
      </c>
      <c r="BT49" s="20">
        <v>3.4</v>
      </c>
      <c r="BV49" s="20">
        <v>2.1</v>
      </c>
      <c r="BW49" s="20">
        <v>3.4</v>
      </c>
      <c r="BX49" s="20">
        <v>1.41</v>
      </c>
      <c r="BY49" s="20">
        <v>1.45</v>
      </c>
      <c r="BZ49" s="20">
        <v>0.3</v>
      </c>
      <c r="CA49" s="20">
        <v>0.4</v>
      </c>
      <c r="CB49" s="20">
        <v>5.7</v>
      </c>
      <c r="CC49" s="20">
        <v>0.85</v>
      </c>
      <c r="CD49" s="20">
        <v>0.86</v>
      </c>
      <c r="CE49" s="20">
        <v>0.51</v>
      </c>
      <c r="CF49" s="20">
        <v>0.6</v>
      </c>
      <c r="CG49" s="20">
        <v>0.4</v>
      </c>
      <c r="CH49" s="20">
        <v>0.219</v>
      </c>
      <c r="CI49" s="20">
        <v>0.161</v>
      </c>
    </row>
    <row r="50" spans="1:87" x14ac:dyDescent="0.2">
      <c r="A50" s="302"/>
      <c r="B50" s="20">
        <v>8000</v>
      </c>
      <c r="D50" s="25">
        <v>1.6708259249017301</v>
      </c>
      <c r="E50" s="25">
        <v>0</v>
      </c>
      <c r="F50" s="25">
        <v>0</v>
      </c>
      <c r="G50" s="25">
        <v>0</v>
      </c>
      <c r="H50" s="28"/>
      <c r="I50" s="28">
        <f t="shared" si="14"/>
        <v>0</v>
      </c>
      <c r="J50" s="28">
        <f t="shared" si="14"/>
        <v>0.36383810639381409</v>
      </c>
      <c r="K50" s="28">
        <f t="shared" si="14"/>
        <v>0.29974275827407837</v>
      </c>
      <c r="L50" s="28">
        <f t="shared" si="14"/>
        <v>0.23564741015434265</v>
      </c>
      <c r="M50" s="28">
        <f t="shared" si="14"/>
        <v>0.10404429584741592</v>
      </c>
      <c r="N50" s="28">
        <f t="shared" si="14"/>
        <v>-2.7558818459510803E-2</v>
      </c>
      <c r="O50" s="28">
        <f t="shared" si="14"/>
        <v>0.45129916071891785</v>
      </c>
      <c r="P50" s="28">
        <f t="shared" si="14"/>
        <v>0.39545226097106934</v>
      </c>
      <c r="Q50" s="28">
        <f t="shared" si="14"/>
        <v>0.33960536122322083</v>
      </c>
      <c r="R50" s="28">
        <f t="shared" si="14"/>
        <v>0.19826593995094299</v>
      </c>
      <c r="S50" s="28">
        <f t="shared" si="14"/>
        <v>0.44937631500000003</v>
      </c>
      <c r="T50" s="28">
        <f t="shared" si="14"/>
        <v>0.36176258300000003</v>
      </c>
      <c r="U50" s="28">
        <f t="shared" si="14"/>
        <v>0.484042525</v>
      </c>
      <c r="V50" s="28">
        <f t="shared" si="14"/>
        <v>0.42496791499999997</v>
      </c>
      <c r="W50" s="28">
        <f t="shared" si="14"/>
        <v>0.28203746699999999</v>
      </c>
      <c r="X50" s="28">
        <f t="shared" si="14"/>
        <v>0.51055806875228882</v>
      </c>
      <c r="Y50" s="28">
        <f t="shared" si="14"/>
        <v>0.47419992089271545</v>
      </c>
      <c r="Z50" s="28">
        <f t="shared" si="14"/>
        <v>0.43784177303314209</v>
      </c>
      <c r="AA50" s="28">
        <f t="shared" si="14"/>
        <v>0.28589910268783569</v>
      </c>
      <c r="AB50" s="28">
        <f t="shared" si="14"/>
        <v>0.32323950499999998</v>
      </c>
      <c r="AC50" s="28">
        <f t="shared" si="14"/>
        <v>0.28696057200000002</v>
      </c>
      <c r="AD50" s="28">
        <f t="shared" si="14"/>
        <v>0.279565811</v>
      </c>
      <c r="AE50" s="28">
        <f t="shared" si="14"/>
        <v>0.45395362377166748</v>
      </c>
      <c r="AF50" s="28">
        <f t="shared" si="14"/>
        <v>0.26786071062088013</v>
      </c>
      <c r="AG50" s="28">
        <f t="shared" si="14"/>
        <v>8.1767797470092773E-2</v>
      </c>
      <c r="AH50" s="28">
        <f t="shared" si="14"/>
        <v>0.45357734</v>
      </c>
      <c r="AI50" s="28">
        <f t="shared" si="14"/>
        <v>0.27089595799999999</v>
      </c>
      <c r="AJ50" s="28">
        <f t="shared" si="14"/>
        <v>0.317575157</v>
      </c>
      <c r="AK50" s="28">
        <f t="shared" si="14"/>
        <v>0.26630821799999999</v>
      </c>
      <c r="AL50" s="28">
        <f t="shared" si="14"/>
        <v>0.56381329894065857</v>
      </c>
      <c r="AM50" s="28">
        <f t="shared" si="14"/>
        <v>0.50426667928695679</v>
      </c>
      <c r="AN50" s="28">
        <f t="shared" si="14"/>
        <v>0.444720059633255</v>
      </c>
      <c r="AO50" s="28">
        <f t="shared" si="14"/>
        <v>0.24686558544635773</v>
      </c>
      <c r="AP50" s="28">
        <f t="shared" si="14"/>
        <v>4.9011111259460449E-2</v>
      </c>
      <c r="AQ50" s="28">
        <f t="shared" si="14"/>
        <v>0.52530986099999999</v>
      </c>
      <c r="AR50" s="28">
        <f t="shared" si="14"/>
        <v>0.42897352599999999</v>
      </c>
      <c r="AS50" s="28">
        <f t="shared" si="14"/>
        <v>0.23602414099999999</v>
      </c>
      <c r="AT50" s="30">
        <f t="shared" si="14"/>
        <v>0.41551464799999999</v>
      </c>
      <c r="AU50" s="28">
        <f t="shared" si="14"/>
        <v>0.52917751669883728</v>
      </c>
      <c r="AV50" s="28">
        <f t="shared" si="14"/>
        <v>0.46943268179893494</v>
      </c>
      <c r="AW50" s="28">
        <f t="shared" si="14"/>
        <v>0.40968784689903259</v>
      </c>
      <c r="AX50" s="28">
        <f t="shared" si="14"/>
        <v>0.18418365716934204</v>
      </c>
      <c r="AY50" s="28">
        <f t="shared" si="14"/>
        <v>0.26786071062088013</v>
      </c>
      <c r="AZ50" s="28"/>
      <c r="BA50" s="25">
        <v>0</v>
      </c>
      <c r="BB50" s="25">
        <v>0.52495233969146404</v>
      </c>
      <c r="BC50" s="25">
        <v>1.1106254469930801</v>
      </c>
      <c r="BD50" s="25">
        <v>0.88347440340247896</v>
      </c>
      <c r="BE50" s="25">
        <v>1.8306423490711401</v>
      </c>
      <c r="BF50" s="25">
        <v>0.42801525042771099</v>
      </c>
      <c r="BG50" s="25">
        <v>1.7279723667092901</v>
      </c>
      <c r="BH50" s="28"/>
      <c r="BI50" s="28"/>
      <c r="BJ50" s="28"/>
      <c r="BK50" s="28"/>
      <c r="BL50" s="20">
        <f t="shared" si="9"/>
        <v>0.42943389713764191</v>
      </c>
      <c r="BM50" s="20">
        <f t="shared" si="10"/>
        <v>0.31361587345600128</v>
      </c>
      <c r="BN50" s="20">
        <f t="shared" si="11"/>
        <v>0.14180975034832954</v>
      </c>
      <c r="BO50" s="20">
        <f t="shared" si="12"/>
        <v>0</v>
      </c>
      <c r="BT50" s="20">
        <v>0</v>
      </c>
      <c r="BV50" s="20">
        <v>0.6</v>
      </c>
      <c r="BW50" s="20">
        <v>0</v>
      </c>
      <c r="BX50" s="20">
        <v>1.53</v>
      </c>
      <c r="BY50" s="20">
        <v>1.6</v>
      </c>
      <c r="BZ50" s="20">
        <v>0.2</v>
      </c>
      <c r="CA50" s="20">
        <v>0.5</v>
      </c>
      <c r="CB50" s="20">
        <v>0</v>
      </c>
      <c r="CC50" s="20">
        <v>0.84</v>
      </c>
      <c r="CD50" s="20">
        <v>0.85</v>
      </c>
      <c r="CE50" s="20">
        <v>0.49</v>
      </c>
      <c r="CF50" s="20">
        <v>0.5</v>
      </c>
      <c r="CG50" s="20">
        <v>0.3</v>
      </c>
      <c r="CH50" s="20">
        <v>0.26400000000000001</v>
      </c>
      <c r="CI50" s="20">
        <v>0.19400000000000001</v>
      </c>
    </row>
    <row r="51" spans="1:87" x14ac:dyDescent="0.2">
      <c r="A51" s="302"/>
      <c r="B51" s="20">
        <v>10000</v>
      </c>
      <c r="D51" s="25">
        <v>0.74303849211760897</v>
      </c>
      <c r="E51" s="25">
        <v>0</v>
      </c>
      <c r="F51" s="25">
        <v>0</v>
      </c>
      <c r="G51" s="25">
        <v>0</v>
      </c>
      <c r="H51" s="28"/>
      <c r="I51" s="28">
        <f t="shared" si="14"/>
        <v>0</v>
      </c>
      <c r="J51" s="28">
        <f t="shared" si="14"/>
        <v>0.24521391093730927</v>
      </c>
      <c r="K51" s="28">
        <f t="shared" si="14"/>
        <v>0.16761714220046997</v>
      </c>
      <c r="L51" s="28">
        <f t="shared" si="14"/>
        <v>9.0020373463630676E-2</v>
      </c>
      <c r="M51" s="28">
        <f t="shared" si="14"/>
        <v>0</v>
      </c>
      <c r="N51" s="28">
        <f t="shared" si="14"/>
        <v>-9.0020373463630676E-2</v>
      </c>
      <c r="O51" s="28">
        <f t="shared" si="14"/>
        <v>0.30314162373542786</v>
      </c>
      <c r="P51" s="28">
        <f t="shared" si="14"/>
        <v>0.24380795657634735</v>
      </c>
      <c r="Q51" s="28">
        <f t="shared" si="14"/>
        <v>0.18447428941726685</v>
      </c>
      <c r="R51" s="28">
        <f t="shared" si="14"/>
        <v>2.3237179964780807E-2</v>
      </c>
      <c r="S51" s="28">
        <f t="shared" si="14"/>
        <v>0.31710943600000002</v>
      </c>
      <c r="T51" s="28">
        <f t="shared" si="14"/>
        <v>0.18766933699999999</v>
      </c>
      <c r="U51" s="28">
        <f t="shared" si="14"/>
        <v>0.33458307399999998</v>
      </c>
      <c r="V51" s="28">
        <f t="shared" si="14"/>
        <v>0.21839156700000001</v>
      </c>
      <c r="W51" s="28">
        <f t="shared" si="14"/>
        <v>3.7045315000000002E-2</v>
      </c>
      <c r="X51" s="28">
        <f t="shared" si="14"/>
        <v>0.36176089942455292</v>
      </c>
      <c r="Y51" s="28">
        <f t="shared" si="14"/>
        <v>0.29086434841156006</v>
      </c>
      <c r="Z51" s="28">
        <f t="shared" si="14"/>
        <v>0.2199677973985672</v>
      </c>
      <c r="AA51" s="28">
        <f t="shared" si="14"/>
        <v>3.3281769603490829E-2</v>
      </c>
      <c r="AB51" s="28">
        <f t="shared" si="14"/>
        <v>6.3352308999999996E-2</v>
      </c>
      <c r="AC51" s="28">
        <f t="shared" si="14"/>
        <v>2.6313011000000001E-2</v>
      </c>
      <c r="AD51" s="28">
        <f t="shared" si="14"/>
        <v>0</v>
      </c>
      <c r="AE51" s="28">
        <f t="shared" si="14"/>
        <v>0.13212496042251587</v>
      </c>
      <c r="AF51" s="28">
        <f t="shared" si="14"/>
        <v>0</v>
      </c>
      <c r="AG51" s="28">
        <f t="shared" si="14"/>
        <v>-0.13212496042251587</v>
      </c>
      <c r="AH51" s="28">
        <f t="shared" si="14"/>
        <v>0.13664548100000001</v>
      </c>
      <c r="AI51" s="28">
        <f t="shared" si="14"/>
        <v>0</v>
      </c>
      <c r="AJ51" s="28">
        <f t="shared" si="14"/>
        <v>0</v>
      </c>
      <c r="AK51" s="28">
        <f t="shared" si="14"/>
        <v>0</v>
      </c>
      <c r="AL51" s="28">
        <f t="shared" si="14"/>
        <v>0.31043688952922821</v>
      </c>
      <c r="AM51" s="28">
        <f t="shared" si="14"/>
        <v>0.20305660367012024</v>
      </c>
      <c r="AN51" s="28">
        <f t="shared" si="14"/>
        <v>9.5676317811012268E-2</v>
      </c>
      <c r="AO51" s="28">
        <f t="shared" si="14"/>
        <v>0</v>
      </c>
      <c r="AP51" s="28">
        <f t="shared" si="14"/>
        <v>-9.5676317811012268E-2</v>
      </c>
      <c r="AQ51" s="28">
        <f t="shared" si="14"/>
        <v>0.24086099899999999</v>
      </c>
      <c r="AR51" s="28">
        <f t="shared" si="14"/>
        <v>4.4387124E-2</v>
      </c>
      <c r="AS51" s="28">
        <f t="shared" si="14"/>
        <v>0</v>
      </c>
      <c r="AT51" s="30">
        <f t="shared" si="14"/>
        <v>0</v>
      </c>
      <c r="AU51" s="28">
        <f t="shared" si="14"/>
        <v>0.23147660493850708</v>
      </c>
      <c r="AV51" s="28">
        <f t="shared" si="14"/>
        <v>0.11573830246925354</v>
      </c>
      <c r="AW51" s="28">
        <f t="shared" si="14"/>
        <v>0</v>
      </c>
      <c r="AX51" s="28">
        <f t="shared" si="14"/>
        <v>0</v>
      </c>
      <c r="AY51" s="28">
        <f t="shared" si="14"/>
        <v>0</v>
      </c>
      <c r="AZ51" s="28"/>
      <c r="BA51" s="25">
        <v>0</v>
      </c>
      <c r="BB51" s="25">
        <v>0.34817584262650902</v>
      </c>
      <c r="BC51" s="25">
        <v>0.449303298634746</v>
      </c>
      <c r="BD51" s="25">
        <v>0.60933611519086095</v>
      </c>
      <c r="BE51" s="25">
        <v>2.87216176205499</v>
      </c>
      <c r="BF51" s="25">
        <v>0.25991148805728997</v>
      </c>
      <c r="BG51" s="25">
        <v>0.879550098137313</v>
      </c>
      <c r="BH51" s="28"/>
      <c r="BI51" s="28"/>
      <c r="BJ51" s="28"/>
      <c r="BK51" s="28"/>
      <c r="BL51" s="20">
        <f t="shared" si="9"/>
        <v>0.28865969553589821</v>
      </c>
      <c r="BM51" s="20">
        <f t="shared" si="10"/>
        <v>0.1608608104288578</v>
      </c>
      <c r="BN51" s="20">
        <f t="shared" si="11"/>
        <v>-5.0772083923220634E-3</v>
      </c>
      <c r="BO51" s="20">
        <f t="shared" si="12"/>
        <v>0</v>
      </c>
      <c r="BT51" s="20">
        <v>0</v>
      </c>
      <c r="BV51" s="20">
        <v>0.5</v>
      </c>
      <c r="BW51" s="20">
        <v>0</v>
      </c>
      <c r="BX51" s="20">
        <v>1.62</v>
      </c>
      <c r="BY51" s="20">
        <v>1.7</v>
      </c>
      <c r="BZ51" s="20">
        <v>0.3</v>
      </c>
      <c r="CA51" s="20">
        <v>0.4</v>
      </c>
      <c r="CB51" s="20">
        <v>0</v>
      </c>
      <c r="CC51" s="20">
        <v>0.82</v>
      </c>
      <c r="CD51" s="20">
        <v>0.83</v>
      </c>
      <c r="CE51" s="20">
        <v>0.47</v>
      </c>
      <c r="CF51" s="20">
        <v>0.4</v>
      </c>
      <c r="CG51" s="20">
        <v>0.3</v>
      </c>
      <c r="CH51" s="20">
        <v>0.316</v>
      </c>
      <c r="CI51" s="20">
        <v>0.22</v>
      </c>
    </row>
    <row r="52" spans="1:87" x14ac:dyDescent="0.2">
      <c r="D52" s="28"/>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30"/>
      <c r="AU52" s="28"/>
      <c r="AV52" s="28"/>
      <c r="AW52" s="28"/>
      <c r="AX52" s="28"/>
      <c r="AY52" s="28"/>
      <c r="AZ52" s="28"/>
      <c r="BA52" s="28"/>
      <c r="BB52" s="28"/>
      <c r="BC52" s="28"/>
      <c r="BD52" s="28"/>
      <c r="BE52" s="28"/>
      <c r="BF52" s="28"/>
      <c r="BG52" s="28"/>
      <c r="BH52" s="28"/>
      <c r="BI52" s="28"/>
    </row>
    <row r="53" spans="1:87" x14ac:dyDescent="0.2">
      <c r="A53" s="302" t="s">
        <v>168</v>
      </c>
      <c r="B53" s="20">
        <v>200</v>
      </c>
      <c r="D53" s="25">
        <v>246.354859618261</v>
      </c>
      <c r="E53" s="25">
        <v>641.06171757633103</v>
      </c>
      <c r="F53" s="25">
        <v>596.25240688469103</v>
      </c>
      <c r="G53" s="25">
        <v>318.33530923735901</v>
      </c>
      <c r="H53" s="28"/>
      <c r="I53" s="28">
        <f t="shared" ref="I53:AY58" si="15">I21</f>
        <v>0</v>
      </c>
      <c r="J53" s="28">
        <f t="shared" si="15"/>
        <v>0</v>
      </c>
      <c r="K53" s="28">
        <f t="shared" si="15"/>
        <v>0</v>
      </c>
      <c r="L53" s="28">
        <f t="shared" si="15"/>
        <v>0</v>
      </c>
      <c r="M53" s="28">
        <f t="shared" si="15"/>
        <v>0</v>
      </c>
      <c r="N53" s="28">
        <f t="shared" si="15"/>
        <v>0</v>
      </c>
      <c r="O53" s="28">
        <f t="shared" si="15"/>
        <v>0</v>
      </c>
      <c r="P53" s="28">
        <f t="shared" si="15"/>
        <v>0</v>
      </c>
      <c r="Q53" s="28">
        <f t="shared" si="15"/>
        <v>0</v>
      </c>
      <c r="R53" s="28">
        <f t="shared" si="15"/>
        <v>0</v>
      </c>
      <c r="S53" s="28">
        <f t="shared" si="15"/>
        <v>0</v>
      </c>
      <c r="T53" s="28">
        <f t="shared" si="15"/>
        <v>0</v>
      </c>
      <c r="U53" s="28">
        <f t="shared" si="15"/>
        <v>0</v>
      </c>
      <c r="V53" s="28">
        <f t="shared" si="15"/>
        <v>0</v>
      </c>
      <c r="W53" s="28">
        <f t="shared" si="15"/>
        <v>0</v>
      </c>
      <c r="X53" s="28">
        <f t="shared" si="15"/>
        <v>0</v>
      </c>
      <c r="Y53" s="28">
        <f t="shared" si="15"/>
        <v>0</v>
      </c>
      <c r="Z53" s="28">
        <f t="shared" si="15"/>
        <v>0</v>
      </c>
      <c r="AA53" s="28">
        <f t="shared" si="15"/>
        <v>0</v>
      </c>
      <c r="AB53" s="28">
        <f t="shared" si="15"/>
        <v>0</v>
      </c>
      <c r="AC53" s="28">
        <f t="shared" si="15"/>
        <v>0</v>
      </c>
      <c r="AD53" s="28">
        <f t="shared" si="15"/>
        <v>0</v>
      </c>
      <c r="AE53" s="28">
        <f t="shared" si="15"/>
        <v>0</v>
      </c>
      <c r="AF53" s="28">
        <f t="shared" si="15"/>
        <v>0</v>
      </c>
      <c r="AG53" s="28">
        <f t="shared" si="15"/>
        <v>0</v>
      </c>
      <c r="AH53" s="28">
        <f t="shared" si="15"/>
        <v>0</v>
      </c>
      <c r="AI53" s="28">
        <f t="shared" si="15"/>
        <v>0</v>
      </c>
      <c r="AJ53" s="28">
        <f t="shared" si="15"/>
        <v>0</v>
      </c>
      <c r="AK53" s="28">
        <f t="shared" si="15"/>
        <v>0</v>
      </c>
      <c r="AL53" s="28">
        <f t="shared" si="15"/>
        <v>0</v>
      </c>
      <c r="AM53" s="28">
        <f t="shared" si="15"/>
        <v>0</v>
      </c>
      <c r="AN53" s="28">
        <f t="shared" si="15"/>
        <v>0</v>
      </c>
      <c r="AO53" s="28">
        <f t="shared" si="15"/>
        <v>0</v>
      </c>
      <c r="AP53" s="28">
        <f t="shared" si="15"/>
        <v>0</v>
      </c>
      <c r="AQ53" s="28">
        <f t="shared" si="15"/>
        <v>0</v>
      </c>
      <c r="AR53" s="28">
        <f t="shared" si="15"/>
        <v>0</v>
      </c>
      <c r="AS53" s="28">
        <f t="shared" si="15"/>
        <v>0</v>
      </c>
      <c r="AT53" s="30">
        <f t="shared" si="15"/>
        <v>0</v>
      </c>
      <c r="AU53" s="28">
        <f t="shared" si="15"/>
        <v>0</v>
      </c>
      <c r="AV53" s="28">
        <f t="shared" si="15"/>
        <v>0</v>
      </c>
      <c r="AW53" s="28">
        <f t="shared" si="15"/>
        <v>0</v>
      </c>
      <c r="AX53" s="28">
        <f t="shared" si="15"/>
        <v>0</v>
      </c>
      <c r="AY53" s="28">
        <f t="shared" si="15"/>
        <v>0</v>
      </c>
      <c r="AZ53" s="28"/>
      <c r="BA53" s="28"/>
      <c r="BB53" s="25">
        <v>78.158129613403105</v>
      </c>
      <c r="BC53" s="25">
        <v>38.7975298714601</v>
      </c>
      <c r="BD53" s="25">
        <v>135.283054276325</v>
      </c>
      <c r="BE53" s="25">
        <v>62.702960448939997</v>
      </c>
      <c r="BF53" s="25">
        <v>64.621999580929099</v>
      </c>
      <c r="BG53" s="25">
        <v>140.287382871955</v>
      </c>
      <c r="BH53" s="28"/>
      <c r="BI53" s="28"/>
      <c r="BJ53" s="28"/>
      <c r="BK53" s="28"/>
      <c r="BL53" s="20">
        <f>J53+(O53-J53)*0.75</f>
        <v>0</v>
      </c>
      <c r="BM53" s="20">
        <f>L53+(Q53-L53)*0.75</f>
        <v>0</v>
      </c>
      <c r="BN53" s="20">
        <f>N53+(R53-N53)*0.75</f>
        <v>0</v>
      </c>
      <c r="BV53" s="20">
        <v>395</v>
      </c>
      <c r="BW53" s="20">
        <v>195</v>
      </c>
      <c r="BX53" s="20">
        <v>0</v>
      </c>
      <c r="BY53" s="20">
        <v>0</v>
      </c>
      <c r="BZ53" s="20">
        <v>42.6</v>
      </c>
      <c r="CA53" s="20">
        <v>30.6</v>
      </c>
      <c r="CB53" s="20">
        <v>0</v>
      </c>
      <c r="CC53" s="20">
        <v>0</v>
      </c>
      <c r="CD53" s="20">
        <v>0</v>
      </c>
      <c r="CE53" s="20">
        <v>0</v>
      </c>
      <c r="CF53" s="20">
        <v>53.5</v>
      </c>
      <c r="CG53" s="20">
        <v>45.4</v>
      </c>
      <c r="CH53" s="20">
        <v>77.275999999999996</v>
      </c>
      <c r="CI53" s="20">
        <v>69.897999999999996</v>
      </c>
    </row>
    <row r="54" spans="1:87" x14ac:dyDescent="0.2">
      <c r="A54" s="302"/>
      <c r="B54" s="20">
        <v>400</v>
      </c>
      <c r="D54" s="25">
        <v>49.837700006675298</v>
      </c>
      <c r="E54" s="25">
        <v>334.660821048402</v>
      </c>
      <c r="F54" s="25">
        <v>280.01486900710398</v>
      </c>
      <c r="G54" s="25">
        <v>19.8005081060215</v>
      </c>
      <c r="H54" s="28"/>
      <c r="I54" s="28">
        <f t="shared" si="15"/>
        <v>0</v>
      </c>
      <c r="J54" s="28">
        <f t="shared" si="15"/>
        <v>0</v>
      </c>
      <c r="K54" s="28">
        <f t="shared" si="15"/>
        <v>0</v>
      </c>
      <c r="L54" s="28">
        <f t="shared" si="15"/>
        <v>0</v>
      </c>
      <c r="M54" s="28">
        <f t="shared" si="15"/>
        <v>0</v>
      </c>
      <c r="N54" s="28">
        <f t="shared" si="15"/>
        <v>0</v>
      </c>
      <c r="O54" s="28">
        <f t="shared" si="15"/>
        <v>0</v>
      </c>
      <c r="P54" s="28">
        <f t="shared" si="15"/>
        <v>0</v>
      </c>
      <c r="Q54" s="28">
        <f t="shared" si="15"/>
        <v>0</v>
      </c>
      <c r="R54" s="28">
        <f t="shared" si="15"/>
        <v>0</v>
      </c>
      <c r="S54" s="28">
        <f t="shared" si="15"/>
        <v>0</v>
      </c>
      <c r="T54" s="28">
        <f t="shared" si="15"/>
        <v>0</v>
      </c>
      <c r="U54" s="28">
        <f t="shared" si="15"/>
        <v>0</v>
      </c>
      <c r="V54" s="28">
        <f t="shared" si="15"/>
        <v>0</v>
      </c>
      <c r="W54" s="28">
        <f t="shared" si="15"/>
        <v>0</v>
      </c>
      <c r="X54" s="28">
        <f t="shared" si="15"/>
        <v>0</v>
      </c>
      <c r="Y54" s="28">
        <f t="shared" si="15"/>
        <v>0</v>
      </c>
      <c r="Z54" s="28">
        <f t="shared" si="15"/>
        <v>0</v>
      </c>
      <c r="AA54" s="28">
        <f t="shared" si="15"/>
        <v>0</v>
      </c>
      <c r="AB54" s="28">
        <f t="shared" si="15"/>
        <v>0</v>
      </c>
      <c r="AC54" s="28">
        <f t="shared" si="15"/>
        <v>0</v>
      </c>
      <c r="AD54" s="28">
        <f t="shared" si="15"/>
        <v>0</v>
      </c>
      <c r="AE54" s="28">
        <f t="shared" si="15"/>
        <v>0</v>
      </c>
      <c r="AF54" s="28">
        <f t="shared" si="15"/>
        <v>0</v>
      </c>
      <c r="AG54" s="28">
        <f t="shared" si="15"/>
        <v>0</v>
      </c>
      <c r="AH54" s="28">
        <f t="shared" si="15"/>
        <v>0</v>
      </c>
      <c r="AI54" s="28">
        <f t="shared" si="15"/>
        <v>0</v>
      </c>
      <c r="AJ54" s="28">
        <f t="shared" si="15"/>
        <v>0</v>
      </c>
      <c r="AK54" s="28">
        <f t="shared" si="15"/>
        <v>0</v>
      </c>
      <c r="AL54" s="28">
        <f t="shared" si="15"/>
        <v>0</v>
      </c>
      <c r="AM54" s="28">
        <f t="shared" si="15"/>
        <v>0</v>
      </c>
      <c r="AN54" s="28">
        <f t="shared" si="15"/>
        <v>0</v>
      </c>
      <c r="AO54" s="28">
        <f t="shared" si="15"/>
        <v>0</v>
      </c>
      <c r="AP54" s="28">
        <f t="shared" si="15"/>
        <v>0</v>
      </c>
      <c r="AQ54" s="28">
        <f t="shared" si="15"/>
        <v>0</v>
      </c>
      <c r="AR54" s="28">
        <f t="shared" si="15"/>
        <v>0</v>
      </c>
      <c r="AS54" s="28">
        <f t="shared" si="15"/>
        <v>0</v>
      </c>
      <c r="AT54" s="30">
        <f t="shared" si="15"/>
        <v>0</v>
      </c>
      <c r="AU54" s="28">
        <f t="shared" si="15"/>
        <v>0</v>
      </c>
      <c r="AV54" s="28">
        <f t="shared" si="15"/>
        <v>0</v>
      </c>
      <c r="AW54" s="28">
        <f t="shared" si="15"/>
        <v>0</v>
      </c>
      <c r="AX54" s="28">
        <f t="shared" si="15"/>
        <v>0</v>
      </c>
      <c r="AY54" s="28">
        <f t="shared" si="15"/>
        <v>0</v>
      </c>
      <c r="AZ54" s="28"/>
      <c r="BA54" s="28"/>
      <c r="BB54" s="25">
        <v>18.049684009945899</v>
      </c>
      <c r="BC54" s="25">
        <v>15.6060060469911</v>
      </c>
      <c r="BD54" s="25">
        <v>17.782605695642399</v>
      </c>
      <c r="BE54" s="25">
        <v>6.5818283445043102</v>
      </c>
      <c r="BF54" s="25">
        <v>6.1839420930859097</v>
      </c>
      <c r="BG54" s="25">
        <v>17.0840720777462</v>
      </c>
      <c r="BH54" s="28"/>
      <c r="BI54" s="28"/>
      <c r="BJ54" s="28"/>
      <c r="BK54" s="28"/>
      <c r="BL54" s="20">
        <f t="shared" ref="BL54:BL67" si="16">J54+(O54-J54)*0.75</f>
        <v>0</v>
      </c>
      <c r="BM54" s="20">
        <f t="shared" ref="BM54:BM67" si="17">L54+(Q54-L54)*0.75</f>
        <v>0</v>
      </c>
      <c r="BN54" s="20">
        <f t="shared" ref="BN54:BN67" si="18">N54+(R54-N54)*0.75</f>
        <v>0</v>
      </c>
      <c r="BP54" s="20">
        <v>4.1675434278381296</v>
      </c>
      <c r="BQ54" s="20">
        <v>4.1149103043105102</v>
      </c>
      <c r="BR54" s="20">
        <v>4.38281883357224</v>
      </c>
      <c r="BS54" s="20">
        <v>3.3165879753963199</v>
      </c>
      <c r="BT54" s="20">
        <v>26</v>
      </c>
      <c r="BV54" s="20">
        <v>244.5</v>
      </c>
      <c r="BW54" s="20">
        <v>26</v>
      </c>
      <c r="BX54" s="20">
        <v>7.72</v>
      </c>
      <c r="BY54" s="20">
        <v>8.16</v>
      </c>
      <c r="BZ54" s="20">
        <v>0.5</v>
      </c>
      <c r="CA54" s="20">
        <v>0.5</v>
      </c>
      <c r="CB54" s="20">
        <v>10.6</v>
      </c>
      <c r="CC54" s="20">
        <v>2.5499999999999998</v>
      </c>
      <c r="CD54" s="20">
        <v>2.67</v>
      </c>
      <c r="CE54" s="20">
        <v>1.87</v>
      </c>
      <c r="CF54" s="20">
        <v>17.100000000000001</v>
      </c>
      <c r="CG54" s="20">
        <v>13.1</v>
      </c>
      <c r="CH54" s="20">
        <v>1.115</v>
      </c>
      <c r="CI54" s="20">
        <v>0.64400000000000002</v>
      </c>
    </row>
    <row r="55" spans="1:87" x14ac:dyDescent="0.2">
      <c r="A55" s="302"/>
      <c r="B55" s="20">
        <v>600</v>
      </c>
      <c r="D55" s="25">
        <v>1.4921275592936001</v>
      </c>
      <c r="E55" s="25">
        <v>204.056475890999</v>
      </c>
      <c r="F55" s="25">
        <v>145.97657360241701</v>
      </c>
      <c r="G55" s="25">
        <v>1.60118891598678</v>
      </c>
      <c r="H55" s="28"/>
      <c r="I55" s="28">
        <f t="shared" si="15"/>
        <v>0.33291953802108765</v>
      </c>
      <c r="J55" s="28">
        <f t="shared" si="15"/>
        <v>0.60750222206115723</v>
      </c>
      <c r="K55" s="28">
        <f t="shared" si="15"/>
        <v>0.7853735089302063</v>
      </c>
      <c r="L55" s="28">
        <f t="shared" si="15"/>
        <v>0.96324479579925537</v>
      </c>
      <c r="M55" s="28">
        <f t="shared" si="15"/>
        <v>0.98521316051483154</v>
      </c>
      <c r="N55" s="28">
        <f t="shared" si="15"/>
        <v>1.0071815252304077</v>
      </c>
      <c r="O55" s="28">
        <f t="shared" si="15"/>
        <v>0.34633862972259521</v>
      </c>
      <c r="P55" s="28">
        <f t="shared" si="15"/>
        <v>0.42513471841812134</v>
      </c>
      <c r="Q55" s="28">
        <f t="shared" si="15"/>
        <v>0.50393080711364746</v>
      </c>
      <c r="R55" s="28">
        <f t="shared" si="15"/>
        <v>0.59366810321807861</v>
      </c>
      <c r="S55" s="28">
        <f t="shared" si="15"/>
        <v>0.30171170800000002</v>
      </c>
      <c r="T55" s="28">
        <f t="shared" si="15"/>
        <v>0.42540296900000002</v>
      </c>
      <c r="U55" s="28">
        <f t="shared" si="15"/>
        <v>0.19899956899999999</v>
      </c>
      <c r="V55" s="28">
        <f t="shared" si="15"/>
        <v>0.23595164699999999</v>
      </c>
      <c r="W55" s="28">
        <f t="shared" si="15"/>
        <v>0.229468599</v>
      </c>
      <c r="X55" s="28">
        <f t="shared" si="15"/>
        <v>0.19227734208106995</v>
      </c>
      <c r="Y55" s="28">
        <f t="shared" si="15"/>
        <v>0.20871219038963318</v>
      </c>
      <c r="Z55" s="28">
        <f t="shared" si="15"/>
        <v>0.22514703869819641</v>
      </c>
      <c r="AA55" s="28">
        <f t="shared" si="15"/>
        <v>0.21451519429683685</v>
      </c>
      <c r="AB55" s="28">
        <f t="shared" si="15"/>
        <v>0.12762378199999999</v>
      </c>
      <c r="AC55" s="28">
        <f t="shared" si="15"/>
        <v>0.18753747600000001</v>
      </c>
      <c r="AD55" s="28">
        <f t="shared" si="15"/>
        <v>0.11567632899999999</v>
      </c>
      <c r="AE55" s="28">
        <f t="shared" si="15"/>
        <v>0.10336911678314209</v>
      </c>
      <c r="AF55" s="28">
        <f t="shared" si="15"/>
        <v>8.1367261707782745E-2</v>
      </c>
      <c r="AG55" s="28">
        <f t="shared" si="15"/>
        <v>5.9365406632423401E-2</v>
      </c>
      <c r="AH55" s="28">
        <f t="shared" si="15"/>
        <v>0.10157949500000001</v>
      </c>
      <c r="AI55" s="28">
        <f t="shared" si="15"/>
        <v>0</v>
      </c>
      <c r="AJ55" s="28">
        <f t="shared" si="15"/>
        <v>0</v>
      </c>
      <c r="AK55" s="28">
        <f t="shared" si="15"/>
        <v>0</v>
      </c>
      <c r="AL55" s="28">
        <f t="shared" si="15"/>
        <v>0.19137616455554962</v>
      </c>
      <c r="AM55" s="28">
        <f t="shared" si="15"/>
        <v>9.5688082277774811E-2</v>
      </c>
      <c r="AN55" s="28">
        <f t="shared" si="15"/>
        <v>0</v>
      </c>
      <c r="AO55" s="28">
        <f t="shared" si="15"/>
        <v>0</v>
      </c>
      <c r="AP55" s="28">
        <f t="shared" si="15"/>
        <v>0</v>
      </c>
      <c r="AQ55" s="28">
        <f t="shared" si="15"/>
        <v>0</v>
      </c>
      <c r="AR55" s="28">
        <f t="shared" si="15"/>
        <v>0</v>
      </c>
      <c r="AS55" s="28">
        <f t="shared" si="15"/>
        <v>0</v>
      </c>
      <c r="AT55" s="30">
        <f t="shared" si="15"/>
        <v>0</v>
      </c>
      <c r="AU55" s="28">
        <f t="shared" si="15"/>
        <v>0</v>
      </c>
      <c r="AV55" s="28">
        <f t="shared" si="15"/>
        <v>0</v>
      </c>
      <c r="AW55" s="28">
        <f t="shared" si="15"/>
        <v>0</v>
      </c>
      <c r="AX55" s="28">
        <f t="shared" si="15"/>
        <v>0</v>
      </c>
      <c r="AY55" s="28">
        <f t="shared" si="15"/>
        <v>8.1367261707782745E-2</v>
      </c>
      <c r="AZ55" s="28"/>
      <c r="BA55" s="28"/>
      <c r="BB55" s="25">
        <v>7.6890255525566804</v>
      </c>
      <c r="BC55" s="25">
        <v>7.3508839227879301</v>
      </c>
      <c r="BD55" s="25">
        <v>6.1017770618985399</v>
      </c>
      <c r="BE55" s="25">
        <v>1.3680163540252199</v>
      </c>
      <c r="BF55" s="25">
        <v>0.83160372202464194</v>
      </c>
      <c r="BG55" s="25">
        <v>6.3955406027171797</v>
      </c>
      <c r="BH55" s="28"/>
      <c r="BI55" s="28"/>
      <c r="BJ55" s="28"/>
      <c r="BK55" s="28"/>
      <c r="BL55" s="20">
        <f t="shared" si="16"/>
        <v>0.41162952780723572</v>
      </c>
      <c r="BM55" s="20">
        <f t="shared" si="17"/>
        <v>0.61875930428504944</v>
      </c>
      <c r="BN55" s="20">
        <f t="shared" si="18"/>
        <v>0.69704645872116089</v>
      </c>
      <c r="BP55" s="20">
        <v>1.35068427657085</v>
      </c>
      <c r="BQ55" s="20">
        <v>1.31036087663293</v>
      </c>
      <c r="BR55" s="20">
        <v>1.5431957290226801</v>
      </c>
      <c r="BS55" s="20">
        <v>1.6585017076544</v>
      </c>
      <c r="BT55" s="20">
        <v>4.4000000000000004</v>
      </c>
      <c r="BV55" s="20">
        <v>158.5</v>
      </c>
      <c r="BW55" s="20">
        <v>4.4000000000000004</v>
      </c>
      <c r="BX55" s="20">
        <v>0.19</v>
      </c>
      <c r="BY55" s="20">
        <v>0.05</v>
      </c>
      <c r="BZ55" s="20">
        <v>5.2</v>
      </c>
      <c r="CA55" s="20">
        <v>5</v>
      </c>
      <c r="CB55" s="20">
        <v>9.9</v>
      </c>
      <c r="CC55" s="20">
        <v>1.71</v>
      </c>
      <c r="CD55" s="20">
        <v>1.78</v>
      </c>
      <c r="CE55" s="20">
        <v>1.1299999999999999</v>
      </c>
      <c r="CF55" s="20">
        <v>15.7</v>
      </c>
      <c r="CG55" s="20">
        <v>10.199999999999999</v>
      </c>
      <c r="CH55" s="20">
        <v>1.75</v>
      </c>
      <c r="CI55" s="20">
        <v>2.1389999999999998</v>
      </c>
    </row>
    <row r="56" spans="1:87" x14ac:dyDescent="0.2">
      <c r="A56" s="302"/>
      <c r="B56" s="20">
        <v>800</v>
      </c>
      <c r="D56" s="25">
        <v>0</v>
      </c>
      <c r="E56" s="25">
        <v>127.12088909107899</v>
      </c>
      <c r="F56" s="25">
        <v>103.978750418107</v>
      </c>
      <c r="G56" s="25">
        <v>0.605832753642912</v>
      </c>
      <c r="H56" s="28"/>
      <c r="I56" s="28">
        <f t="shared" si="15"/>
        <v>5.9381589293479919E-2</v>
      </c>
      <c r="J56" s="28">
        <f t="shared" si="15"/>
        <v>3.3403582572937012</v>
      </c>
      <c r="K56" s="28">
        <f t="shared" si="15"/>
        <v>2.8694117069244385</v>
      </c>
      <c r="L56" s="28">
        <f t="shared" si="15"/>
        <v>2.3984651565551758</v>
      </c>
      <c r="M56" s="28">
        <f t="shared" si="15"/>
        <v>1.5081223249435425</v>
      </c>
      <c r="N56" s="28">
        <f t="shared" si="15"/>
        <v>0.61777949333190918</v>
      </c>
      <c r="O56" s="28">
        <f t="shared" si="15"/>
        <v>7.9523630142211914</v>
      </c>
      <c r="P56" s="28">
        <f t="shared" si="15"/>
        <v>5.5072317123413086</v>
      </c>
      <c r="Q56" s="28">
        <f t="shared" si="15"/>
        <v>3.0621004104614258</v>
      </c>
      <c r="R56" s="28">
        <f t="shared" si="15"/>
        <v>2.1545853614807129</v>
      </c>
      <c r="S56" s="28">
        <f t="shared" si="15"/>
        <v>5.8111510280000003</v>
      </c>
      <c r="T56" s="28">
        <f t="shared" si="15"/>
        <v>5.3278107639999996</v>
      </c>
      <c r="U56" s="28">
        <f t="shared" si="15"/>
        <v>6.2769470209999998</v>
      </c>
      <c r="V56" s="28">
        <f t="shared" si="15"/>
        <v>5.9033865929999996</v>
      </c>
      <c r="W56" s="28">
        <f t="shared" si="15"/>
        <v>4.9931836130000002</v>
      </c>
      <c r="X56" s="28">
        <f t="shared" si="15"/>
        <v>6.4487204551696777</v>
      </c>
      <c r="Y56" s="28">
        <f t="shared" si="15"/>
        <v>6.209169864654541</v>
      </c>
      <c r="Z56" s="28">
        <f t="shared" si="15"/>
        <v>5.9696192741394043</v>
      </c>
      <c r="AA56" s="28">
        <f t="shared" si="15"/>
        <v>5.0775852203369141</v>
      </c>
      <c r="AB56" s="28">
        <f t="shared" si="15"/>
        <v>3.9012010099999999</v>
      </c>
      <c r="AC56" s="28">
        <f t="shared" si="15"/>
        <v>5.2303357119999996</v>
      </c>
      <c r="AD56" s="28">
        <f t="shared" si="15"/>
        <v>5.7264199260000002</v>
      </c>
      <c r="AE56" s="28">
        <f t="shared" si="15"/>
        <v>6.7656478881835938</v>
      </c>
      <c r="AF56" s="28">
        <f t="shared" si="15"/>
        <v>6.1161842346191406</v>
      </c>
      <c r="AG56" s="28">
        <f t="shared" si="15"/>
        <v>5.4667205810546875</v>
      </c>
      <c r="AH56" s="28">
        <f t="shared" si="15"/>
        <v>6.7986693379999998</v>
      </c>
      <c r="AI56" s="28">
        <f t="shared" si="15"/>
        <v>6.1607108119999996</v>
      </c>
      <c r="AJ56" s="28">
        <f t="shared" si="15"/>
        <v>4.8995671270000001</v>
      </c>
      <c r="AK56" s="28">
        <f t="shared" si="15"/>
        <v>6.3429951669999998</v>
      </c>
      <c r="AL56" s="28">
        <f t="shared" si="15"/>
        <v>7.3112373352050781</v>
      </c>
      <c r="AM56" s="28">
        <f t="shared" si="15"/>
        <v>7.1436481475830078</v>
      </c>
      <c r="AN56" s="28">
        <f t="shared" si="15"/>
        <v>6.9760589599609375</v>
      </c>
      <c r="AO56" s="28">
        <f t="shared" si="15"/>
        <v>6.4026026725769043</v>
      </c>
      <c r="AP56" s="28">
        <f t="shared" si="15"/>
        <v>5.8291463851928711</v>
      </c>
      <c r="AQ56" s="28">
        <f t="shared" si="15"/>
        <v>7.1954956049999996</v>
      </c>
      <c r="AR56" s="28">
        <f t="shared" si="15"/>
        <v>7.0054569239999998</v>
      </c>
      <c r="AS56" s="28">
        <f t="shared" si="15"/>
        <v>6.4477515219999999</v>
      </c>
      <c r="AT56" s="30">
        <f t="shared" si="15"/>
        <v>7.0088376999999999</v>
      </c>
      <c r="AU56" s="28">
        <f t="shared" si="15"/>
        <v>7.4580659866333008</v>
      </c>
      <c r="AV56" s="28">
        <f t="shared" si="15"/>
        <v>7.2363066673278809</v>
      </c>
      <c r="AW56" s="28">
        <f t="shared" si="15"/>
        <v>7.0145473480224609</v>
      </c>
      <c r="AX56" s="28">
        <f t="shared" si="15"/>
        <v>6.4027042388916016</v>
      </c>
      <c r="AY56" s="28">
        <f t="shared" si="15"/>
        <v>6.1161842346191406</v>
      </c>
      <c r="AZ56" s="28"/>
      <c r="BA56" s="28"/>
      <c r="BB56" s="25">
        <v>2.6318920935644101</v>
      </c>
      <c r="BC56" s="25">
        <v>3.2563202529147999</v>
      </c>
      <c r="BD56" s="25">
        <v>1.90486733745092</v>
      </c>
      <c r="BE56" s="25">
        <v>2.5051216040162498</v>
      </c>
      <c r="BF56" s="25">
        <v>1.05498383296239</v>
      </c>
      <c r="BG56" s="25">
        <v>1.26321379346087</v>
      </c>
      <c r="BH56" s="28"/>
      <c r="BI56" s="28"/>
      <c r="BJ56" s="28"/>
      <c r="BK56" s="28"/>
      <c r="BL56" s="20">
        <f t="shared" si="16"/>
        <v>6.7993618249893188</v>
      </c>
      <c r="BM56" s="20">
        <f t="shared" si="17"/>
        <v>2.8961915969848633</v>
      </c>
      <c r="BN56" s="20">
        <f t="shared" si="18"/>
        <v>1.770383894443512</v>
      </c>
      <c r="BP56" s="20">
        <v>1.8293350024533299</v>
      </c>
      <c r="BQ56" s="20">
        <v>1.6597285935450501</v>
      </c>
      <c r="BR56" s="20">
        <v>1.7092648511923101</v>
      </c>
      <c r="BS56" s="20">
        <v>0.65180155453775701</v>
      </c>
      <c r="BT56" s="20">
        <v>0.5</v>
      </c>
      <c r="BV56" s="20">
        <v>105.4</v>
      </c>
      <c r="BW56" s="20">
        <v>0.5</v>
      </c>
      <c r="BX56" s="20">
        <v>0.43</v>
      </c>
      <c r="BY56" s="20">
        <v>0.46</v>
      </c>
      <c r="BZ56" s="20">
        <v>3.1</v>
      </c>
      <c r="CA56" s="20">
        <v>2.9</v>
      </c>
      <c r="CB56" s="20">
        <v>8.8000000000000007</v>
      </c>
      <c r="CC56" s="20">
        <v>1.48</v>
      </c>
      <c r="CD56" s="20">
        <v>1.55</v>
      </c>
      <c r="CE56" s="20">
        <v>0.54</v>
      </c>
      <c r="CF56" s="20">
        <v>8.8000000000000007</v>
      </c>
      <c r="CG56" s="20">
        <v>5.9</v>
      </c>
      <c r="CH56" s="20">
        <v>2.4689999999999999</v>
      </c>
      <c r="CI56" s="20">
        <v>2.3879999999999999</v>
      </c>
    </row>
    <row r="57" spans="1:87" x14ac:dyDescent="0.2">
      <c r="A57" s="302"/>
      <c r="B57" s="20">
        <v>1000</v>
      </c>
      <c r="D57" s="25">
        <v>5.6665942072388802</v>
      </c>
      <c r="E57" s="25">
        <v>98.404057859511298</v>
      </c>
      <c r="F57" s="25">
        <v>97.564418590312101</v>
      </c>
      <c r="G57" s="25">
        <v>0.41232683351453397</v>
      </c>
      <c r="H57" s="28"/>
      <c r="I57" s="28">
        <f t="shared" si="15"/>
        <v>0.58748894929885864</v>
      </c>
      <c r="J57" s="28">
        <f t="shared" si="15"/>
        <v>3.1888309121131897</v>
      </c>
      <c r="K57" s="28">
        <f t="shared" si="15"/>
        <v>2.0873868465423584</v>
      </c>
      <c r="L57" s="28">
        <f t="shared" si="15"/>
        <v>0.9859427809715271</v>
      </c>
      <c r="M57" s="28">
        <f t="shared" si="15"/>
        <v>0.49185425043106079</v>
      </c>
      <c r="N57" s="28">
        <f t="shared" si="15"/>
        <v>-2.2342801094055176E-3</v>
      </c>
      <c r="O57" s="28">
        <f t="shared" si="15"/>
        <v>7.7752993106842041</v>
      </c>
      <c r="P57" s="28">
        <f t="shared" si="15"/>
        <v>5.2282557487487793</v>
      </c>
      <c r="Q57" s="28">
        <f t="shared" si="15"/>
        <v>2.6812121868133545</v>
      </c>
      <c r="R57" s="28">
        <f t="shared" si="15"/>
        <v>1.1874074935913086</v>
      </c>
      <c r="S57" s="28">
        <f t="shared" si="15"/>
        <v>5.9889502529999996</v>
      </c>
      <c r="T57" s="28">
        <f t="shared" si="15"/>
        <v>2.9722650050000001</v>
      </c>
      <c r="U57" s="28">
        <f t="shared" si="15"/>
        <v>6.6868577</v>
      </c>
      <c r="V57" s="28">
        <f t="shared" si="15"/>
        <v>5.7201704979999999</v>
      </c>
      <c r="W57" s="28">
        <f t="shared" si="15"/>
        <v>4.509825706</v>
      </c>
      <c r="X57" s="28">
        <f t="shared" si="15"/>
        <v>7.0302038192749023</v>
      </c>
      <c r="Y57" s="28">
        <f t="shared" si="15"/>
        <v>6.4335231781005859</v>
      </c>
      <c r="Z57" s="28">
        <f t="shared" si="15"/>
        <v>5.8368425369262695</v>
      </c>
      <c r="AA57" s="28">
        <f t="shared" si="15"/>
        <v>4.6260919570922852</v>
      </c>
      <c r="AB57" s="28">
        <f t="shared" si="15"/>
        <v>2.0981504919999998</v>
      </c>
      <c r="AC57" s="28">
        <f t="shared" si="15"/>
        <v>4.8347306249999997</v>
      </c>
      <c r="AD57" s="28">
        <f t="shared" si="15"/>
        <v>5.5230550770000004</v>
      </c>
      <c r="AE57" s="28">
        <f t="shared" si="15"/>
        <v>7.343353271484375</v>
      </c>
      <c r="AF57" s="28">
        <f t="shared" si="15"/>
        <v>6.0933794975280762</v>
      </c>
      <c r="AG57" s="28">
        <f t="shared" si="15"/>
        <v>4.8434057235717773</v>
      </c>
      <c r="AH57" s="28">
        <f t="shared" si="15"/>
        <v>7.4109191890000004</v>
      </c>
      <c r="AI57" s="28">
        <f t="shared" si="15"/>
        <v>6.1576628680000001</v>
      </c>
      <c r="AJ57" s="28">
        <f t="shared" si="15"/>
        <v>4.8918414119999998</v>
      </c>
      <c r="AK57" s="28">
        <f t="shared" si="15"/>
        <v>6.420853138</v>
      </c>
      <c r="AL57" s="28">
        <f t="shared" si="15"/>
        <v>8.0499372482299805</v>
      </c>
      <c r="AM57" s="28">
        <f t="shared" si="15"/>
        <v>7.8934931755065918</v>
      </c>
      <c r="AN57" s="28">
        <f t="shared" si="15"/>
        <v>7.7370491027832031</v>
      </c>
      <c r="AO57" s="28">
        <f t="shared" si="15"/>
        <v>6.5050926208496094</v>
      </c>
      <c r="AP57" s="28">
        <f t="shared" si="15"/>
        <v>5.2731361389160156</v>
      </c>
      <c r="AQ57" s="28">
        <f t="shared" si="15"/>
        <v>8.1557855610000001</v>
      </c>
      <c r="AR57" s="28">
        <f t="shared" si="15"/>
        <v>7.9067635540000003</v>
      </c>
      <c r="AS57" s="28">
        <f t="shared" si="15"/>
        <v>6.7641725539999999</v>
      </c>
      <c r="AT57" s="30">
        <f t="shared" si="15"/>
        <v>8.0453119280000003</v>
      </c>
      <c r="AU57" s="28">
        <f t="shared" si="15"/>
        <v>8.5060081481933594</v>
      </c>
      <c r="AV57" s="28">
        <f t="shared" si="15"/>
        <v>8.3421764373779297</v>
      </c>
      <c r="AW57" s="28">
        <f t="shared" si="15"/>
        <v>8.1783447265625</v>
      </c>
      <c r="AX57" s="28">
        <f t="shared" si="15"/>
        <v>7.1735730171203613</v>
      </c>
      <c r="AY57" s="28">
        <f t="shared" si="15"/>
        <v>6.0933794975280762</v>
      </c>
      <c r="AZ57" s="28"/>
      <c r="BA57" s="28"/>
      <c r="BB57" s="25">
        <v>2.90106846653685</v>
      </c>
      <c r="BC57" s="25">
        <v>3.6140539076863498</v>
      </c>
      <c r="BD57" s="25">
        <v>1.3287919494570499</v>
      </c>
      <c r="BE57" s="25">
        <v>3.8938209152545999</v>
      </c>
      <c r="BF57" s="25">
        <v>2.3060051908298398</v>
      </c>
      <c r="BG57" s="25">
        <v>1.66421056961526</v>
      </c>
      <c r="BH57" s="28"/>
      <c r="BI57" s="28"/>
      <c r="BJ57" s="28"/>
      <c r="BK57" s="28"/>
      <c r="BL57" s="20">
        <f t="shared" si="16"/>
        <v>6.6286822110414505</v>
      </c>
      <c r="BM57" s="20">
        <f t="shared" si="17"/>
        <v>2.2573948353528976</v>
      </c>
      <c r="BN57" s="20">
        <f t="shared" si="18"/>
        <v>0.88999705016613007</v>
      </c>
      <c r="BP57" s="20">
        <v>2.0719057016053299</v>
      </c>
      <c r="BQ57" s="20">
        <v>1.71656478642446</v>
      </c>
      <c r="BR57" s="20">
        <v>1.74336043085961</v>
      </c>
      <c r="BS57" s="20">
        <v>0.50416296366388302</v>
      </c>
      <c r="BT57" s="20">
        <v>1.2</v>
      </c>
      <c r="BV57" s="20">
        <v>107.2</v>
      </c>
      <c r="BW57" s="20">
        <v>1.2</v>
      </c>
      <c r="BX57" s="20">
        <v>0.2</v>
      </c>
      <c r="BY57" s="20">
        <v>0.24</v>
      </c>
      <c r="BZ57" s="20">
        <v>2.1</v>
      </c>
      <c r="CA57" s="20">
        <v>2.4</v>
      </c>
      <c r="CB57" s="20">
        <v>7.7</v>
      </c>
      <c r="CC57" s="20">
        <v>1.07</v>
      </c>
      <c r="CD57" s="20">
        <v>1.18</v>
      </c>
      <c r="CE57" s="20">
        <v>0.34</v>
      </c>
      <c r="CF57" s="20">
        <v>6.6</v>
      </c>
      <c r="CG57" s="20">
        <v>4.3</v>
      </c>
      <c r="CH57" s="20">
        <v>1.3049999999999999</v>
      </c>
      <c r="CI57" s="20">
        <v>1.454</v>
      </c>
    </row>
    <row r="58" spans="1:87" x14ac:dyDescent="0.2">
      <c r="A58" s="302"/>
      <c r="B58" s="20">
        <v>1200</v>
      </c>
      <c r="D58" s="25">
        <v>8.1125585860465907</v>
      </c>
      <c r="E58" s="25">
        <v>92.1568827822515</v>
      </c>
      <c r="F58" s="25">
        <v>64.435023642506494</v>
      </c>
      <c r="G58" s="25">
        <v>0.242457314590797</v>
      </c>
      <c r="H58" s="28"/>
      <c r="I58" s="28">
        <f t="shared" si="15"/>
        <v>0.67155104875564575</v>
      </c>
      <c r="J58" s="28">
        <f t="shared" si="15"/>
        <v>1.3084667325019836</v>
      </c>
      <c r="K58" s="28">
        <f t="shared" si="15"/>
        <v>1.1325514316558838</v>
      </c>
      <c r="L58" s="28">
        <f t="shared" si="15"/>
        <v>0.95663613080978394</v>
      </c>
      <c r="M58" s="28">
        <f t="shared" si="15"/>
        <v>0.74326342344284058</v>
      </c>
      <c r="N58" s="28">
        <f t="shared" si="15"/>
        <v>0.52989071607589722</v>
      </c>
      <c r="O58" s="28">
        <f t="shared" si="15"/>
        <v>2.2351982593536377</v>
      </c>
      <c r="P58" s="28">
        <f t="shared" si="15"/>
        <v>1.7850461006164551</v>
      </c>
      <c r="Q58" s="28">
        <f t="shared" si="15"/>
        <v>1.3348939418792725</v>
      </c>
      <c r="R58" s="28">
        <f t="shared" si="15"/>
        <v>0.99214780330657959</v>
      </c>
      <c r="S58" s="28">
        <f t="shared" si="15"/>
        <v>2.8343331809999999</v>
      </c>
      <c r="T58" s="28">
        <f t="shared" si="15"/>
        <v>1.451184273</v>
      </c>
      <c r="U58" s="28">
        <f t="shared" si="15"/>
        <v>4.5418276789999998</v>
      </c>
      <c r="V58" s="28">
        <f t="shared" si="15"/>
        <v>2.5942313669999999</v>
      </c>
      <c r="W58" s="28">
        <f t="shared" si="15"/>
        <v>1.572204113</v>
      </c>
      <c r="X58" s="28">
        <f t="shared" si="15"/>
        <v>4.7005815505981445</v>
      </c>
      <c r="Y58" s="28">
        <f t="shared" si="15"/>
        <v>3.7648177146911621</v>
      </c>
      <c r="Z58" s="28">
        <f t="shared" si="15"/>
        <v>2.8290538787841797</v>
      </c>
      <c r="AA58" s="28">
        <f t="shared" si="15"/>
        <v>1.6381111145019531</v>
      </c>
      <c r="AB58" s="28">
        <f t="shared" si="15"/>
        <v>1.492012143</v>
      </c>
      <c r="AC58" s="28">
        <f t="shared" si="15"/>
        <v>1.8482189179999999</v>
      </c>
      <c r="AD58" s="28">
        <f t="shared" si="15"/>
        <v>3.2233278749999998</v>
      </c>
      <c r="AE58" s="28">
        <f t="shared" si="15"/>
        <v>5.465975284576416</v>
      </c>
      <c r="AF58" s="28">
        <f t="shared" si="15"/>
        <v>4.1779532432556152</v>
      </c>
      <c r="AG58" s="28">
        <f t="shared" si="15"/>
        <v>2.8899312019348145</v>
      </c>
      <c r="AH58" s="28">
        <f t="shared" si="15"/>
        <v>5.5705909729999998</v>
      </c>
      <c r="AI58" s="28">
        <f t="shared" si="15"/>
        <v>4.2820086479999997</v>
      </c>
      <c r="AJ58" s="28">
        <f t="shared" si="15"/>
        <v>3.527131319</v>
      </c>
      <c r="AK58" s="28">
        <f t="shared" si="15"/>
        <v>4.7255706789999996</v>
      </c>
      <c r="AL58" s="28">
        <f t="shared" si="15"/>
        <v>7.1401686668395996</v>
      </c>
      <c r="AM58" s="28">
        <f t="shared" si="15"/>
        <v>6.6371383666992188</v>
      </c>
      <c r="AN58" s="28">
        <f t="shared" si="15"/>
        <v>6.1341080665588379</v>
      </c>
      <c r="AO58" s="28">
        <f t="shared" si="15"/>
        <v>4.8905420303344727</v>
      </c>
      <c r="AP58" s="28">
        <f t="shared" si="15"/>
        <v>3.6469759941101074</v>
      </c>
      <c r="AQ58" s="28">
        <f t="shared" si="15"/>
        <v>7.297230721</v>
      </c>
      <c r="AR58" s="28">
        <f t="shared" si="15"/>
        <v>6.5493326190000003</v>
      </c>
      <c r="AS58" s="28">
        <f t="shared" si="15"/>
        <v>5.4082527159999998</v>
      </c>
      <c r="AT58" s="30">
        <f t="shared" si="15"/>
        <v>6.8853783609999999</v>
      </c>
      <c r="AU58" s="28">
        <f t="shared" si="15"/>
        <v>7.8835458755493164</v>
      </c>
      <c r="AV58" s="28">
        <f t="shared" si="15"/>
        <v>7.5305676460266113</v>
      </c>
      <c r="AW58" s="28">
        <f>AW26</f>
        <v>7.1775894165039063</v>
      </c>
      <c r="AX58" s="28">
        <f>AX26</f>
        <v>6.2956466674804688</v>
      </c>
      <c r="AY58" s="28">
        <f>AY26</f>
        <v>4.1779532432556152</v>
      </c>
      <c r="AZ58" s="28"/>
      <c r="BA58" s="28"/>
      <c r="BB58" s="25">
        <v>2.4856562219064799</v>
      </c>
      <c r="BC58" s="25">
        <v>4.4313877700821998</v>
      </c>
      <c r="BD58" s="25">
        <v>0.58683998023211004</v>
      </c>
      <c r="BE58" s="25">
        <v>2.4831589725377099</v>
      </c>
      <c r="BF58" s="25">
        <v>2.85860873137822</v>
      </c>
      <c r="BG58" s="25">
        <v>0.27316549345797603</v>
      </c>
      <c r="BH58" s="28"/>
      <c r="BI58" s="28"/>
      <c r="BJ58" s="28"/>
      <c r="BK58" s="28"/>
      <c r="BL58" s="20">
        <f t="shared" si="16"/>
        <v>2.0035153776407242</v>
      </c>
      <c r="BM58" s="20">
        <f t="shared" si="17"/>
        <v>1.2403294891119003</v>
      </c>
      <c r="BN58" s="20">
        <f t="shared" si="18"/>
        <v>0.876583531498909</v>
      </c>
      <c r="BP58" s="20">
        <v>2.12495509710436</v>
      </c>
      <c r="BQ58" s="20">
        <v>1.8132424359138499</v>
      </c>
      <c r="BR58" s="20">
        <v>1.87051185150987</v>
      </c>
      <c r="BS58" s="20">
        <v>1.05967187659746</v>
      </c>
      <c r="BT58" s="20">
        <v>2.5</v>
      </c>
      <c r="BV58" s="20">
        <v>112.3</v>
      </c>
      <c r="BW58" s="20">
        <v>2.5</v>
      </c>
      <c r="BX58" s="20">
        <v>0.22</v>
      </c>
      <c r="BY58" s="20">
        <v>0.08</v>
      </c>
      <c r="BZ58" s="20">
        <v>1.7</v>
      </c>
      <c r="CA58" s="20">
        <v>1.5</v>
      </c>
      <c r="CB58" s="20">
        <v>7.1</v>
      </c>
      <c r="CC58" s="20">
        <v>0.73</v>
      </c>
      <c r="CD58" s="20">
        <v>0.78</v>
      </c>
      <c r="CE58" s="20">
        <v>0.24</v>
      </c>
      <c r="CF58" s="20">
        <v>5</v>
      </c>
      <c r="CG58" s="20">
        <v>3</v>
      </c>
      <c r="CH58" s="20">
        <v>0.81200000000000006</v>
      </c>
      <c r="CI58" s="20">
        <v>0.63200000000000001</v>
      </c>
    </row>
    <row r="59" spans="1:87" x14ac:dyDescent="0.2">
      <c r="A59" s="302"/>
      <c r="B59" s="20">
        <v>1400</v>
      </c>
      <c r="D59" s="25">
        <v>5.4653307683127199</v>
      </c>
      <c r="E59" s="25">
        <v>94.235340903145897</v>
      </c>
      <c r="F59" s="25">
        <v>47.880558818301701</v>
      </c>
      <c r="G59" s="25">
        <v>0.173682648174629</v>
      </c>
      <c r="H59" s="28"/>
      <c r="I59" s="28">
        <f t="shared" ref="I59:AY64" si="19">I27</f>
        <v>0.83488953113555908</v>
      </c>
      <c r="J59" s="28">
        <f t="shared" si="19"/>
        <v>1.4757349491119385</v>
      </c>
      <c r="K59" s="28">
        <f t="shared" si="19"/>
        <v>1.2545115947723389</v>
      </c>
      <c r="L59" s="28">
        <f t="shared" si="19"/>
        <v>1.0332882404327393</v>
      </c>
      <c r="M59" s="28">
        <f t="shared" si="19"/>
        <v>0.92847633361816406</v>
      </c>
      <c r="N59" s="28">
        <f t="shared" si="19"/>
        <v>0.82366442680358887</v>
      </c>
      <c r="O59" s="28">
        <f t="shared" si="19"/>
        <v>1.7180577516555786</v>
      </c>
      <c r="P59" s="28">
        <f t="shared" si="19"/>
        <v>1.5772600173950195</v>
      </c>
      <c r="Q59" s="28">
        <f t="shared" si="19"/>
        <v>1.4364622831344604</v>
      </c>
      <c r="R59" s="28">
        <f t="shared" si="19"/>
        <v>0.99371099472045898</v>
      </c>
      <c r="S59" s="28">
        <f t="shared" si="19"/>
        <v>1.6186068060000001</v>
      </c>
      <c r="T59" s="28">
        <f t="shared" si="19"/>
        <v>1.5113477710000001</v>
      </c>
      <c r="U59" s="28">
        <f t="shared" si="19"/>
        <v>2.5388100150000001</v>
      </c>
      <c r="V59" s="28">
        <f t="shared" si="19"/>
        <v>1.8312162160000001</v>
      </c>
      <c r="W59" s="28">
        <f t="shared" si="19"/>
        <v>1.5902502540000001</v>
      </c>
      <c r="X59" s="28">
        <f t="shared" si="19"/>
        <v>2.4548704624176025</v>
      </c>
      <c r="Y59" s="28">
        <f t="shared" si="19"/>
        <v>2.158076286315918</v>
      </c>
      <c r="Z59" s="28">
        <f t="shared" si="19"/>
        <v>1.8612821102142334</v>
      </c>
      <c r="AA59" s="28">
        <f t="shared" si="19"/>
        <v>1.6486430168151855</v>
      </c>
      <c r="AB59" s="28">
        <f t="shared" si="19"/>
        <v>1.2564356329999999</v>
      </c>
      <c r="AC59" s="28">
        <f t="shared" si="19"/>
        <v>1.7582454679999999</v>
      </c>
      <c r="AD59" s="28">
        <f t="shared" si="19"/>
        <v>2.1122512819999999</v>
      </c>
      <c r="AE59" s="28">
        <f t="shared" si="19"/>
        <v>3.2551968097686768</v>
      </c>
      <c r="AF59" s="28">
        <f t="shared" si="19"/>
        <v>2.5350232124328613</v>
      </c>
      <c r="AG59" s="28">
        <f t="shared" si="19"/>
        <v>1.8148496150970459</v>
      </c>
      <c r="AH59" s="28">
        <f t="shared" si="19"/>
        <v>3.3287558559999999</v>
      </c>
      <c r="AI59" s="28">
        <f t="shared" si="19"/>
        <v>2.6135368350000001</v>
      </c>
      <c r="AJ59" s="28">
        <f t="shared" si="19"/>
        <v>2.4515464310000001</v>
      </c>
      <c r="AK59" s="28">
        <f t="shared" si="19"/>
        <v>2.9414551260000001</v>
      </c>
      <c r="AL59" s="28">
        <f t="shared" si="19"/>
        <v>4.4556708335876465</v>
      </c>
      <c r="AM59" s="28">
        <f t="shared" si="19"/>
        <v>4.0916123390197754</v>
      </c>
      <c r="AN59" s="28">
        <f t="shared" si="19"/>
        <v>3.7275538444519043</v>
      </c>
      <c r="AO59" s="28">
        <f t="shared" si="19"/>
        <v>3.0480468273162842</v>
      </c>
      <c r="AP59" s="28">
        <f t="shared" si="19"/>
        <v>2.3685398101806641</v>
      </c>
      <c r="AQ59" s="28">
        <f t="shared" si="19"/>
        <v>4.7135453219999999</v>
      </c>
      <c r="AR59" s="28">
        <f t="shared" si="19"/>
        <v>4.0205545430000003</v>
      </c>
      <c r="AS59" s="28">
        <f t="shared" si="19"/>
        <v>3.3772270679999998</v>
      </c>
      <c r="AT59" s="30">
        <f t="shared" si="19"/>
        <v>4.3290658000000004</v>
      </c>
      <c r="AU59" s="28">
        <f t="shared" si="19"/>
        <v>5.1548442840576172</v>
      </c>
      <c r="AV59" s="28">
        <f t="shared" si="19"/>
        <v>4.8888130187988281</v>
      </c>
      <c r="AW59" s="28">
        <f t="shared" si="19"/>
        <v>4.6227817535400391</v>
      </c>
      <c r="AX59" s="28">
        <f t="shared" si="19"/>
        <v>4.0690159797668457</v>
      </c>
      <c r="AY59" s="28">
        <f t="shared" si="19"/>
        <v>2.5350232124328613</v>
      </c>
      <c r="AZ59" s="28"/>
      <c r="BA59" s="28"/>
      <c r="BB59" s="25">
        <v>3.3350535938789201</v>
      </c>
      <c r="BC59" s="25">
        <v>3.9989604731812598</v>
      </c>
      <c r="BD59" s="25">
        <v>0</v>
      </c>
      <c r="BE59" s="25">
        <v>2.4936251074523001</v>
      </c>
      <c r="BF59" s="25">
        <v>1.63175841788891</v>
      </c>
      <c r="BG59" s="25">
        <v>0</v>
      </c>
      <c r="BH59" s="28"/>
      <c r="BI59" s="28"/>
      <c r="BJ59" s="28"/>
      <c r="BK59" s="28"/>
      <c r="BL59" s="20">
        <f t="shared" si="16"/>
        <v>1.6574770510196686</v>
      </c>
      <c r="BM59" s="20">
        <f t="shared" si="17"/>
        <v>1.3356687724590302</v>
      </c>
      <c r="BN59" s="20">
        <f t="shared" si="18"/>
        <v>0.95119935274124146</v>
      </c>
      <c r="BP59" s="20">
        <v>2.18191756981581</v>
      </c>
      <c r="BQ59" s="20">
        <v>1.87070781953554</v>
      </c>
      <c r="BR59" s="20">
        <v>1.87579150712029</v>
      </c>
      <c r="BS59" s="20">
        <v>1.3065650713922801</v>
      </c>
      <c r="BT59" s="20">
        <v>2.7</v>
      </c>
      <c r="BV59" s="20">
        <v>115.8</v>
      </c>
      <c r="BW59" s="20">
        <v>2.7</v>
      </c>
      <c r="BX59" s="20">
        <v>0.28000000000000003</v>
      </c>
      <c r="BY59" s="20">
        <v>0.15</v>
      </c>
      <c r="BZ59" s="20">
        <v>1.9</v>
      </c>
      <c r="CA59" s="20">
        <v>1.3</v>
      </c>
      <c r="CB59" s="20">
        <v>6.7</v>
      </c>
      <c r="CC59" s="20">
        <v>0.67</v>
      </c>
      <c r="CD59" s="20">
        <v>0.72</v>
      </c>
      <c r="CE59" s="20">
        <v>0.26</v>
      </c>
      <c r="CF59" s="20">
        <v>3.6</v>
      </c>
      <c r="CG59" s="20">
        <v>2.1</v>
      </c>
      <c r="CH59" s="20">
        <v>0.45600000000000002</v>
      </c>
      <c r="CI59" s="20">
        <v>0.371</v>
      </c>
    </row>
    <row r="60" spans="1:87" x14ac:dyDescent="0.2">
      <c r="A60" s="302"/>
      <c r="B60" s="20">
        <v>1800</v>
      </c>
      <c r="D60" s="25">
        <v>10.362844806658799</v>
      </c>
      <c r="E60" s="25">
        <v>79.985343982486597</v>
      </c>
      <c r="F60" s="25">
        <v>17.075270328971602</v>
      </c>
      <c r="G60" s="25">
        <v>0.63379282931287695</v>
      </c>
      <c r="H60" s="28"/>
      <c r="I60" s="28">
        <f t="shared" si="19"/>
        <v>1.1355129480361938</v>
      </c>
      <c r="J60" s="28">
        <f t="shared" si="19"/>
        <v>1.5446358919143677</v>
      </c>
      <c r="K60" s="28">
        <f t="shared" si="19"/>
        <v>1.4012398719787598</v>
      </c>
      <c r="L60" s="28">
        <f t="shared" si="19"/>
        <v>1.2578438520431519</v>
      </c>
      <c r="M60" s="28">
        <f t="shared" si="19"/>
        <v>1.3877164125442505</v>
      </c>
      <c r="N60" s="28">
        <f t="shared" si="19"/>
        <v>1.5175889730453491</v>
      </c>
      <c r="O60" s="28">
        <f t="shared" si="19"/>
        <v>2.03592848777771</v>
      </c>
      <c r="P60" s="28">
        <f t="shared" si="19"/>
        <v>1.8050248622894287</v>
      </c>
      <c r="Q60" s="28">
        <f t="shared" si="19"/>
        <v>1.5741212368011475</v>
      </c>
      <c r="R60" s="28">
        <f t="shared" si="19"/>
        <v>1.4996916055679321</v>
      </c>
      <c r="S60" s="28">
        <f t="shared" si="19"/>
        <v>1.8582464460000001</v>
      </c>
      <c r="T60" s="28">
        <f t="shared" si="19"/>
        <v>1.647918105</v>
      </c>
      <c r="U60" s="28">
        <f t="shared" si="19"/>
        <v>2.0221619610000001</v>
      </c>
      <c r="V60" s="28">
        <f t="shared" si="19"/>
        <v>1.991808534</v>
      </c>
      <c r="W60" s="28">
        <f t="shared" si="19"/>
        <v>1.643203974</v>
      </c>
      <c r="X60" s="28">
        <f t="shared" si="19"/>
        <v>2.0872712135314941</v>
      </c>
      <c r="Y60" s="28">
        <f t="shared" si="19"/>
        <v>2.0532894134521484</v>
      </c>
      <c r="Z60" s="28">
        <f t="shared" si="19"/>
        <v>2.0193076133728027</v>
      </c>
      <c r="AA60" s="28">
        <f t="shared" si="19"/>
        <v>1.6522374153137207</v>
      </c>
      <c r="AB60" s="28">
        <f t="shared" si="19"/>
        <v>1.5822840929999999</v>
      </c>
      <c r="AC60" s="28">
        <f t="shared" si="19"/>
        <v>1.7210692169999999</v>
      </c>
      <c r="AD60" s="28">
        <f t="shared" si="19"/>
        <v>2.1220173839999998</v>
      </c>
      <c r="AE60" s="28">
        <f t="shared" si="19"/>
        <v>2.4175052642822266</v>
      </c>
      <c r="AF60" s="28">
        <f t="shared" si="19"/>
        <v>2.3464875221252441</v>
      </c>
      <c r="AG60" s="28">
        <f t="shared" si="19"/>
        <v>2.2754697799682617</v>
      </c>
      <c r="AH60" s="28">
        <f t="shared" si="19"/>
        <v>2.437362432</v>
      </c>
      <c r="AI60" s="28">
        <f t="shared" si="19"/>
        <v>2.370738029</v>
      </c>
      <c r="AJ60" s="28">
        <f t="shared" si="19"/>
        <v>2.1103868480000001</v>
      </c>
      <c r="AK60" s="28">
        <f t="shared" si="19"/>
        <v>2.4723772999999998</v>
      </c>
      <c r="AL60" s="28">
        <f t="shared" si="19"/>
        <v>2.380723237991333</v>
      </c>
      <c r="AM60" s="28">
        <f t="shared" si="19"/>
        <v>2.4659743309020996</v>
      </c>
      <c r="AN60" s="28">
        <f t="shared" si="19"/>
        <v>2.5512254238128662</v>
      </c>
      <c r="AO60" s="28">
        <f t="shared" si="19"/>
        <v>2.5059185028076172</v>
      </c>
      <c r="AP60" s="28">
        <f t="shared" si="19"/>
        <v>2.4606115818023682</v>
      </c>
      <c r="AQ60" s="28">
        <f t="shared" si="19"/>
        <v>2.3504328729999999</v>
      </c>
      <c r="AR60" s="28">
        <f t="shared" si="19"/>
        <v>2.6293694969999999</v>
      </c>
      <c r="AS60" s="28">
        <f t="shared" si="19"/>
        <v>2.6111903189999999</v>
      </c>
      <c r="AT60" s="30">
        <f t="shared" si="19"/>
        <v>2.6765296460000001</v>
      </c>
      <c r="AU60" s="28">
        <f t="shared" si="19"/>
        <v>2.4502198696136475</v>
      </c>
      <c r="AV60" s="28">
        <f t="shared" si="19"/>
        <v>2.5847179889678955</v>
      </c>
      <c r="AW60" s="28">
        <f t="shared" si="19"/>
        <v>2.7192161083221436</v>
      </c>
      <c r="AX60" s="28">
        <f t="shared" si="19"/>
        <v>2.8134806156158447</v>
      </c>
      <c r="AY60" s="28">
        <f t="shared" si="19"/>
        <v>2.3464875221252441</v>
      </c>
      <c r="AZ60" s="28"/>
      <c r="BA60" s="28"/>
      <c r="BB60" s="25">
        <v>1.5317966429312899</v>
      </c>
      <c r="BC60" s="25">
        <v>2.1693649518651701</v>
      </c>
      <c r="BD60" s="25">
        <v>0.191532738011508</v>
      </c>
      <c r="BE60" s="25">
        <v>2.4472121118732302</v>
      </c>
      <c r="BF60" s="25">
        <v>1.00378073620915</v>
      </c>
      <c r="BG60" s="25">
        <v>0.17260296187970001</v>
      </c>
      <c r="BH60" s="28"/>
      <c r="BI60" s="28"/>
      <c r="BJ60" s="28"/>
      <c r="BK60" s="28"/>
      <c r="BL60" s="20">
        <f t="shared" si="16"/>
        <v>1.9131053388118744</v>
      </c>
      <c r="BM60" s="20">
        <f t="shared" si="17"/>
        <v>1.4950518906116486</v>
      </c>
      <c r="BN60" s="20">
        <f t="shared" si="18"/>
        <v>1.5041659474372864</v>
      </c>
      <c r="BP60" s="20">
        <v>2.1745892900355202</v>
      </c>
      <c r="BQ60" s="20">
        <v>1.92469745320848</v>
      </c>
      <c r="BR60" s="20">
        <v>1.9779641805752799</v>
      </c>
      <c r="BS60" s="20">
        <v>1.7865077009003201</v>
      </c>
      <c r="BT60" s="20">
        <v>2.4</v>
      </c>
      <c r="BV60" s="20">
        <v>88.5</v>
      </c>
      <c r="BW60" s="20">
        <v>2.4</v>
      </c>
      <c r="BX60" s="20">
        <v>0.56000000000000005</v>
      </c>
      <c r="BY60" s="20">
        <v>0.54</v>
      </c>
      <c r="BZ60" s="20">
        <v>1.6</v>
      </c>
      <c r="CA60" s="20">
        <v>1.4</v>
      </c>
      <c r="CB60" s="20">
        <v>6.4</v>
      </c>
      <c r="CC60" s="20">
        <v>0.76</v>
      </c>
      <c r="CD60" s="20">
        <v>0.79</v>
      </c>
      <c r="CE60" s="20">
        <v>0.24</v>
      </c>
      <c r="CF60" s="20">
        <v>2</v>
      </c>
      <c r="CG60" s="20">
        <v>1.2</v>
      </c>
      <c r="CH60" s="20">
        <v>0.50800000000000001</v>
      </c>
      <c r="CI60" s="20">
        <v>0.49199999999999999</v>
      </c>
    </row>
    <row r="61" spans="1:87" x14ac:dyDescent="0.2">
      <c r="A61" s="302"/>
      <c r="B61" s="20">
        <v>2200</v>
      </c>
      <c r="D61" s="25">
        <v>11.7536048866453</v>
      </c>
      <c r="E61" s="25">
        <v>65.259995601290697</v>
      </c>
      <c r="F61" s="25">
        <v>9.4325556731206994</v>
      </c>
      <c r="G61" s="25">
        <v>0.63666971762975499</v>
      </c>
      <c r="H61" s="28"/>
      <c r="I61" s="28">
        <f t="shared" si="19"/>
        <v>0.66573542356491089</v>
      </c>
      <c r="J61" s="28">
        <f t="shared" si="19"/>
        <v>1.5237828493118286</v>
      </c>
      <c r="K61" s="28">
        <f t="shared" si="19"/>
        <v>1.5469114780426025</v>
      </c>
      <c r="L61" s="28">
        <f t="shared" si="19"/>
        <v>1.5700401067733765</v>
      </c>
      <c r="M61" s="28">
        <f t="shared" si="19"/>
        <v>0.81245160102844238</v>
      </c>
      <c r="N61" s="28">
        <f t="shared" si="19"/>
        <v>5.4863095283508301E-2</v>
      </c>
      <c r="O61" s="28">
        <f t="shared" si="19"/>
        <v>2.0296633243560791</v>
      </c>
      <c r="P61" s="28">
        <f t="shared" si="19"/>
        <v>1.9162042140960693</v>
      </c>
      <c r="Q61" s="28">
        <f t="shared" si="19"/>
        <v>1.8027451038360596</v>
      </c>
      <c r="R61" s="28">
        <f t="shared" si="19"/>
        <v>1.9006665945053101</v>
      </c>
      <c r="S61" s="28">
        <f t="shared" si="19"/>
        <v>2.0823817249999999</v>
      </c>
      <c r="T61" s="28">
        <f t="shared" si="19"/>
        <v>1.852508187</v>
      </c>
      <c r="U61" s="28">
        <f t="shared" si="19"/>
        <v>2.1821286679999998</v>
      </c>
      <c r="V61" s="28">
        <f t="shared" si="19"/>
        <v>2.1508157250000002</v>
      </c>
      <c r="W61" s="28">
        <f t="shared" si="19"/>
        <v>2.1456143860000001</v>
      </c>
      <c r="X61" s="28">
        <f t="shared" si="19"/>
        <v>2.3241326808929443</v>
      </c>
      <c r="Y61" s="28">
        <f t="shared" si="19"/>
        <v>2.2617697715759277</v>
      </c>
      <c r="Z61" s="28">
        <f t="shared" si="19"/>
        <v>2.1994068622589111</v>
      </c>
      <c r="AA61" s="28">
        <f t="shared" si="19"/>
        <v>2.1730256080627441</v>
      </c>
      <c r="AB61" s="28">
        <f t="shared" si="19"/>
        <v>2.1454877849999998</v>
      </c>
      <c r="AC61" s="28">
        <f t="shared" si="19"/>
        <v>2.2237482069999999</v>
      </c>
      <c r="AD61" s="28">
        <f t="shared" si="19"/>
        <v>2.4029026029999998</v>
      </c>
      <c r="AE61" s="28">
        <f t="shared" si="19"/>
        <v>2.5173685550689697</v>
      </c>
      <c r="AF61" s="28">
        <f t="shared" si="19"/>
        <v>2.5725595951080322</v>
      </c>
      <c r="AG61" s="28">
        <f t="shared" si="19"/>
        <v>2.6277506351470947</v>
      </c>
      <c r="AH61" s="28">
        <f t="shared" si="19"/>
        <v>2.5287907120000002</v>
      </c>
      <c r="AI61" s="28">
        <f t="shared" si="19"/>
        <v>2.5909650329999998</v>
      </c>
      <c r="AJ61" s="28">
        <f t="shared" si="19"/>
        <v>2.4632012840000002</v>
      </c>
      <c r="AK61" s="28">
        <f t="shared" si="19"/>
        <v>2.6454446319999998</v>
      </c>
      <c r="AL61" s="28">
        <f t="shared" si="19"/>
        <v>2.4744088649749756</v>
      </c>
      <c r="AM61" s="28">
        <f t="shared" si="19"/>
        <v>2.5332684516906738</v>
      </c>
      <c r="AN61" s="28">
        <f t="shared" si="19"/>
        <v>2.5921280384063721</v>
      </c>
      <c r="AO61" s="28">
        <f t="shared" si="19"/>
        <v>2.6451129913330078</v>
      </c>
      <c r="AP61" s="28">
        <f t="shared" si="19"/>
        <v>2.6980979442596436</v>
      </c>
      <c r="AQ61" s="28">
        <f t="shared" si="19"/>
        <v>2.4616062639999998</v>
      </c>
      <c r="AR61" s="28">
        <f t="shared" si="19"/>
        <v>2.6413469310000002</v>
      </c>
      <c r="AS61" s="28">
        <f t="shared" si="19"/>
        <v>2.690817595</v>
      </c>
      <c r="AT61" s="30">
        <f t="shared" si="19"/>
        <v>2.6805996890000001</v>
      </c>
      <c r="AU61" s="28">
        <f t="shared" si="19"/>
        <v>2.5773096084594727</v>
      </c>
      <c r="AV61" s="28">
        <f t="shared" si="19"/>
        <v>2.6469132900238037</v>
      </c>
      <c r="AW61" s="28">
        <f t="shared" si="19"/>
        <v>2.7165169715881348</v>
      </c>
      <c r="AX61" s="28">
        <f t="shared" si="19"/>
        <v>2.7861616611480713</v>
      </c>
      <c r="AY61" s="28">
        <f t="shared" si="19"/>
        <v>2.5725595951080322</v>
      </c>
      <c r="AZ61" s="28"/>
      <c r="BA61" s="28"/>
      <c r="BB61" s="25">
        <v>1.7774154271629501</v>
      </c>
      <c r="BC61" s="25">
        <v>2.4233172953853099</v>
      </c>
      <c r="BD61" s="25">
        <v>0</v>
      </c>
      <c r="BE61" s="25">
        <v>0.30467354877451802</v>
      </c>
      <c r="BF61" s="25">
        <v>0.58874195209139102</v>
      </c>
      <c r="BG61" s="25">
        <v>0</v>
      </c>
      <c r="BH61" s="28"/>
      <c r="BI61" s="28"/>
      <c r="BJ61" s="28"/>
      <c r="BK61" s="28"/>
      <c r="BL61" s="20">
        <f t="shared" si="16"/>
        <v>1.9031932055950165</v>
      </c>
      <c r="BM61" s="20">
        <f t="shared" si="17"/>
        <v>1.7445688545703888</v>
      </c>
      <c r="BN61" s="20">
        <f t="shared" si="18"/>
        <v>1.4392157196998596</v>
      </c>
      <c r="BP61" s="20">
        <v>2.1600339878600399</v>
      </c>
      <c r="BQ61" s="20">
        <v>1.9355528041155701</v>
      </c>
      <c r="BR61" s="20">
        <v>2.0603668787220002</v>
      </c>
      <c r="BS61" s="20">
        <v>1.01759673060386</v>
      </c>
      <c r="BT61" s="20">
        <v>1.5</v>
      </c>
      <c r="BV61" s="20">
        <v>64.900000000000006</v>
      </c>
      <c r="BW61" s="20">
        <v>1.5</v>
      </c>
      <c r="BX61" s="20">
        <v>0.88</v>
      </c>
      <c r="BY61" s="20">
        <v>0.88</v>
      </c>
      <c r="BZ61" s="20">
        <v>0.9</v>
      </c>
      <c r="CA61" s="20">
        <v>0.9</v>
      </c>
      <c r="CB61" s="20">
        <v>6.2</v>
      </c>
      <c r="CC61" s="20">
        <v>0.37</v>
      </c>
      <c r="CD61" s="20">
        <v>0.42</v>
      </c>
      <c r="CE61" s="20">
        <v>0.27</v>
      </c>
      <c r="CF61" s="20">
        <v>1.8</v>
      </c>
      <c r="CG61" s="20">
        <v>1.2</v>
      </c>
      <c r="CH61" s="20">
        <v>0.439</v>
      </c>
      <c r="CI61" s="20">
        <v>0.371</v>
      </c>
    </row>
    <row r="62" spans="1:87" x14ac:dyDescent="0.2">
      <c r="A62" s="302"/>
      <c r="B62" s="20">
        <v>2600</v>
      </c>
      <c r="D62" s="25">
        <v>11.7283555394127</v>
      </c>
      <c r="E62" s="25">
        <v>53.952078428722501</v>
      </c>
      <c r="F62" s="25">
        <v>3.59900387275892</v>
      </c>
      <c r="G62" s="25">
        <v>0.60159660999402198</v>
      </c>
      <c r="H62" s="28"/>
      <c r="I62" s="28">
        <f t="shared" si="19"/>
        <v>0.20084458589553833</v>
      </c>
      <c r="J62" s="28">
        <f t="shared" si="19"/>
        <v>0.52061522006988525</v>
      </c>
      <c r="K62" s="28">
        <f t="shared" si="19"/>
        <v>0.64557301998138428</v>
      </c>
      <c r="L62" s="28">
        <f t="shared" si="19"/>
        <v>0.7705308198928833</v>
      </c>
      <c r="M62" s="28">
        <f t="shared" si="19"/>
        <v>0.87967312335968018</v>
      </c>
      <c r="N62" s="28">
        <f t="shared" si="19"/>
        <v>0.98881542682647705</v>
      </c>
      <c r="O62" s="28">
        <f t="shared" si="19"/>
        <v>0.86070698499679565</v>
      </c>
      <c r="P62" s="28">
        <f t="shared" si="19"/>
        <v>0.79845511913299561</v>
      </c>
      <c r="Q62" s="28">
        <f t="shared" si="19"/>
        <v>0.73620325326919556</v>
      </c>
      <c r="R62" s="28">
        <f t="shared" si="19"/>
        <v>0.98870384693145752</v>
      </c>
      <c r="S62" s="28">
        <f t="shared" si="19"/>
        <v>2.2429406639999998</v>
      </c>
      <c r="T62" s="28">
        <f t="shared" si="19"/>
        <v>0.72776943400000005</v>
      </c>
      <c r="U62" s="28">
        <f t="shared" si="19"/>
        <v>2.353134394</v>
      </c>
      <c r="V62" s="28">
        <f t="shared" si="19"/>
        <v>2.374683857</v>
      </c>
      <c r="W62" s="28">
        <f t="shared" si="19"/>
        <v>0.93565237499999998</v>
      </c>
      <c r="X62" s="28">
        <f t="shared" si="19"/>
        <v>2.4888129234313965</v>
      </c>
      <c r="Y62" s="28">
        <f t="shared" si="19"/>
        <v>2.4489707946777344</v>
      </c>
      <c r="Z62" s="28">
        <f t="shared" si="19"/>
        <v>2.4091286659240723</v>
      </c>
      <c r="AA62" s="28">
        <f t="shared" si="19"/>
        <v>0.92950558662414551</v>
      </c>
      <c r="AB62" s="28">
        <f t="shared" si="19"/>
        <v>1.1378467080000001</v>
      </c>
      <c r="AC62" s="28">
        <f t="shared" si="19"/>
        <v>1.0295536519999999</v>
      </c>
      <c r="AD62" s="28">
        <f t="shared" si="19"/>
        <v>2.7692878250000001</v>
      </c>
      <c r="AE62" s="28">
        <f t="shared" si="19"/>
        <v>2.693223237991333</v>
      </c>
      <c r="AF62" s="28">
        <f t="shared" si="19"/>
        <v>2.9691150188446045</v>
      </c>
      <c r="AG62" s="28">
        <f t="shared" si="19"/>
        <v>3.245006799697876</v>
      </c>
      <c r="AH62" s="28">
        <f t="shared" si="19"/>
        <v>2.6999299529999998</v>
      </c>
      <c r="AI62" s="28">
        <f t="shared" si="19"/>
        <v>2.991766691</v>
      </c>
      <c r="AJ62" s="28">
        <f t="shared" si="19"/>
        <v>2.9620230200000002</v>
      </c>
      <c r="AK62" s="28">
        <f t="shared" si="19"/>
        <v>3.0873367790000001</v>
      </c>
      <c r="AL62" s="28">
        <f t="shared" si="19"/>
        <v>2.5565719604492188</v>
      </c>
      <c r="AM62" s="28">
        <f t="shared" si="19"/>
        <v>2.6474118232727051</v>
      </c>
      <c r="AN62" s="28">
        <f t="shared" si="19"/>
        <v>2.7382516860961914</v>
      </c>
      <c r="AO62" s="28">
        <f t="shared" si="19"/>
        <v>3.1185877323150635</v>
      </c>
      <c r="AP62" s="28">
        <f t="shared" si="19"/>
        <v>3.4989237785339355</v>
      </c>
      <c r="AQ62" s="28">
        <f t="shared" si="19"/>
        <v>2.5374619960000002</v>
      </c>
      <c r="AR62" s="28">
        <f t="shared" si="19"/>
        <v>2.7683882710000001</v>
      </c>
      <c r="AS62" s="28">
        <f t="shared" si="19"/>
        <v>3.2068433760000001</v>
      </c>
      <c r="AT62" s="30">
        <f t="shared" si="19"/>
        <v>2.7937126160000001</v>
      </c>
      <c r="AU62" s="28">
        <f t="shared" si="19"/>
        <v>2.6146008968353271</v>
      </c>
      <c r="AV62" s="28">
        <f t="shared" si="19"/>
        <v>2.7158007621765137</v>
      </c>
      <c r="AW62" s="28">
        <f t="shared" si="19"/>
        <v>2.8170006275177002</v>
      </c>
      <c r="AX62" s="28">
        <f t="shared" si="19"/>
        <v>3.2359397411346436</v>
      </c>
      <c r="AY62" s="28">
        <f t="shared" si="19"/>
        <v>2.9691150188446045</v>
      </c>
      <c r="AZ62" s="28"/>
      <c r="BA62" s="28"/>
      <c r="BB62" s="25">
        <v>1.8686711834191001</v>
      </c>
      <c r="BC62" s="25">
        <v>3.01077876626124</v>
      </c>
      <c r="BD62" s="25">
        <v>0</v>
      </c>
      <c r="BE62" s="25">
        <v>0.67457808171791001</v>
      </c>
      <c r="BF62" s="25">
        <v>0.26376796367340499</v>
      </c>
      <c r="BG62" s="25">
        <v>0</v>
      </c>
      <c r="BH62" s="28"/>
      <c r="BI62" s="28"/>
      <c r="BJ62" s="28"/>
      <c r="BK62" s="28"/>
      <c r="BL62" s="20">
        <f t="shared" si="16"/>
        <v>0.77568404376506805</v>
      </c>
      <c r="BM62" s="20">
        <f t="shared" si="17"/>
        <v>0.74478514492511749</v>
      </c>
      <c r="BN62" s="20">
        <f t="shared" si="18"/>
        <v>0.9887317419052124</v>
      </c>
      <c r="BP62" s="20">
        <v>2.0864591964482702</v>
      </c>
      <c r="BQ62" s="20">
        <v>1.96783360454885</v>
      </c>
      <c r="BR62" s="20">
        <v>2.0444422722256701</v>
      </c>
      <c r="BS62" s="20">
        <v>1.02143038940922</v>
      </c>
      <c r="BT62" s="20">
        <v>1.1000000000000001</v>
      </c>
      <c r="BV62" s="20">
        <v>49.2</v>
      </c>
      <c r="BW62" s="20">
        <v>1.1000000000000001</v>
      </c>
      <c r="BX62" s="20">
        <v>0.98</v>
      </c>
      <c r="BY62" s="20">
        <v>0.95</v>
      </c>
      <c r="BZ62" s="20">
        <v>0.7</v>
      </c>
      <c r="CA62" s="20">
        <v>0.1</v>
      </c>
      <c r="CB62" s="20">
        <v>6</v>
      </c>
      <c r="CC62" s="20">
        <v>0.27</v>
      </c>
      <c r="CD62" s="20">
        <v>0.28000000000000003</v>
      </c>
      <c r="CE62" s="20">
        <v>0.31</v>
      </c>
      <c r="CF62" s="20">
        <v>1.4</v>
      </c>
      <c r="CG62" s="20">
        <v>0.9</v>
      </c>
      <c r="CH62" s="20">
        <v>0.45400000000000001</v>
      </c>
      <c r="CI62" s="20">
        <v>0.38200000000000001</v>
      </c>
    </row>
    <row r="63" spans="1:87" x14ac:dyDescent="0.2">
      <c r="A63" s="302"/>
      <c r="B63" s="20">
        <v>3000</v>
      </c>
      <c r="D63" s="25">
        <v>9.0327112311408602</v>
      </c>
      <c r="E63" s="25">
        <v>39.9630708035968</v>
      </c>
      <c r="F63" s="25">
        <v>2.47647113498404</v>
      </c>
      <c r="G63" s="25">
        <v>0.60447406623974498</v>
      </c>
      <c r="H63" s="28"/>
      <c r="I63" s="28">
        <f t="shared" si="19"/>
        <v>0.20616596937179565</v>
      </c>
      <c r="J63" s="28">
        <f t="shared" si="19"/>
        <v>0.77539926767349243</v>
      </c>
      <c r="K63" s="28">
        <f t="shared" si="19"/>
        <v>0.77766025066375732</v>
      </c>
      <c r="L63" s="28">
        <f t="shared" si="19"/>
        <v>0.77992123365402222</v>
      </c>
      <c r="M63" s="28">
        <f t="shared" si="19"/>
        <v>0.28880962729454041</v>
      </c>
      <c r="N63" s="28">
        <f t="shared" si="19"/>
        <v>-0.20230197906494141</v>
      </c>
      <c r="O63" s="28">
        <f t="shared" si="19"/>
        <v>0.65528267621994019</v>
      </c>
      <c r="P63" s="28">
        <f t="shared" si="19"/>
        <v>0.78669154644012451</v>
      </c>
      <c r="Q63" s="28">
        <f t="shared" si="19"/>
        <v>0.91810041666030884</v>
      </c>
      <c r="R63" s="28">
        <f t="shared" si="19"/>
        <v>1.0132724046707153</v>
      </c>
      <c r="S63" s="28">
        <f t="shared" si="19"/>
        <v>0.80365568399999998</v>
      </c>
      <c r="T63" s="28">
        <f t="shared" si="19"/>
        <v>0.91388297100000004</v>
      </c>
      <c r="U63" s="28">
        <f t="shared" si="19"/>
        <v>0.89487802999999999</v>
      </c>
      <c r="V63" s="28">
        <f t="shared" si="19"/>
        <v>0.89219957599999999</v>
      </c>
      <c r="W63" s="28">
        <f t="shared" si="19"/>
        <v>1.1552879810000001</v>
      </c>
      <c r="X63" s="28">
        <f t="shared" si="19"/>
        <v>0.86424815654754639</v>
      </c>
      <c r="Y63" s="28">
        <f t="shared" si="19"/>
        <v>0.87645518779754639</v>
      </c>
      <c r="Z63" s="28">
        <f t="shared" si="19"/>
        <v>0.88866221904754639</v>
      </c>
      <c r="AA63" s="28">
        <f t="shared" si="19"/>
        <v>1.1534593105316162</v>
      </c>
      <c r="AB63" s="28">
        <f t="shared" si="19"/>
        <v>1.2839829920000001</v>
      </c>
      <c r="AC63" s="28">
        <f t="shared" si="19"/>
        <v>1.148860097</v>
      </c>
      <c r="AD63" s="28">
        <f t="shared" si="19"/>
        <v>1.120376348</v>
      </c>
      <c r="AE63" s="28">
        <f t="shared" si="19"/>
        <v>1.1270737648010254</v>
      </c>
      <c r="AF63" s="28">
        <f t="shared" si="19"/>
        <v>1.0872888565063477</v>
      </c>
      <c r="AG63" s="28">
        <f t="shared" si="19"/>
        <v>1.0475039482116699</v>
      </c>
      <c r="AH63" s="28">
        <f t="shared" si="19"/>
        <v>1.177724481</v>
      </c>
      <c r="AI63" s="28">
        <f t="shared" si="19"/>
        <v>1.083000422</v>
      </c>
      <c r="AJ63" s="28">
        <f t="shared" si="19"/>
        <v>1.29434216</v>
      </c>
      <c r="AK63" s="28">
        <f t="shared" si="19"/>
        <v>1.0692902799999999</v>
      </c>
      <c r="AL63" s="28">
        <f t="shared" si="19"/>
        <v>2.4901597499847412</v>
      </c>
      <c r="AM63" s="28">
        <f t="shared" si="19"/>
        <v>1.9910467863082886</v>
      </c>
      <c r="AN63" s="28">
        <f t="shared" si="19"/>
        <v>1.4919338226318359</v>
      </c>
      <c r="AO63" s="28">
        <f t="shared" si="19"/>
        <v>1.0789084434509277</v>
      </c>
      <c r="AP63" s="28">
        <f t="shared" si="19"/>
        <v>0.66588306427001953</v>
      </c>
      <c r="AQ63" s="28">
        <f t="shared" si="19"/>
        <v>2.0618841649999999</v>
      </c>
      <c r="AR63" s="28">
        <f t="shared" si="19"/>
        <v>1.9490298029999999</v>
      </c>
      <c r="AS63" s="28">
        <f t="shared" si="19"/>
        <v>1.200058222</v>
      </c>
      <c r="AT63" s="30">
        <f t="shared" si="19"/>
        <v>2.0170114039999998</v>
      </c>
      <c r="AU63" s="28">
        <f t="shared" si="19"/>
        <v>2.1366486549377441</v>
      </c>
      <c r="AV63" s="28">
        <f t="shared" si="19"/>
        <v>2.1107380390167236</v>
      </c>
      <c r="AW63" s="28">
        <f t="shared" si="19"/>
        <v>2.0848274230957031</v>
      </c>
      <c r="AX63" s="28">
        <f t="shared" si="19"/>
        <v>1.597833514213562</v>
      </c>
      <c r="AY63" s="28">
        <f t="shared" si="19"/>
        <v>1.0872888565063477</v>
      </c>
      <c r="AZ63" s="28"/>
      <c r="BA63" s="28"/>
      <c r="BB63" s="25">
        <v>1.8878940273132201</v>
      </c>
      <c r="BC63" s="25">
        <v>3.1421804228708301</v>
      </c>
      <c r="BD63" s="25">
        <v>0</v>
      </c>
      <c r="BE63" s="25">
        <v>4.5643742026506798E-2</v>
      </c>
      <c r="BF63" s="25">
        <v>0.14716343622151401</v>
      </c>
      <c r="BG63" s="25">
        <v>0</v>
      </c>
      <c r="BH63" s="28"/>
      <c r="BI63" s="28"/>
      <c r="BJ63" s="28"/>
      <c r="BK63" s="28"/>
      <c r="BL63" s="20">
        <f t="shared" si="16"/>
        <v>0.68531182408332825</v>
      </c>
      <c r="BM63" s="20">
        <f t="shared" si="17"/>
        <v>0.88355562090873718</v>
      </c>
      <c r="BN63" s="20">
        <f t="shared" si="18"/>
        <v>0.70937880873680115</v>
      </c>
      <c r="BP63" s="20">
        <v>2.0201369088118102</v>
      </c>
      <c r="BQ63" s="20">
        <v>1.92937002684866</v>
      </c>
      <c r="BR63" s="20">
        <v>2.0319907580824901</v>
      </c>
      <c r="BS63" s="20">
        <v>0.72363605008448595</v>
      </c>
      <c r="BT63" s="20">
        <v>1</v>
      </c>
      <c r="BV63" s="20">
        <v>37.5</v>
      </c>
      <c r="BW63" s="20">
        <v>1</v>
      </c>
      <c r="BX63" s="20">
        <v>1</v>
      </c>
      <c r="BY63" s="20">
        <v>1.17</v>
      </c>
      <c r="BZ63" s="20">
        <v>0.4</v>
      </c>
      <c r="CA63" s="20">
        <v>0.4</v>
      </c>
      <c r="CB63" s="20">
        <v>5.9</v>
      </c>
      <c r="CC63" s="20">
        <v>0.33</v>
      </c>
      <c r="CD63" s="20">
        <v>0.33</v>
      </c>
      <c r="CE63" s="20">
        <v>0.38</v>
      </c>
      <c r="CF63" s="20">
        <v>1.1000000000000001</v>
      </c>
      <c r="CG63" s="20">
        <v>0.8</v>
      </c>
      <c r="CH63" s="20">
        <v>0.47599999999999998</v>
      </c>
      <c r="CI63" s="20">
        <v>0.39800000000000002</v>
      </c>
    </row>
    <row r="64" spans="1:87" x14ac:dyDescent="0.2">
      <c r="A64" s="302"/>
      <c r="B64" s="20">
        <v>4000</v>
      </c>
      <c r="D64" s="25">
        <v>1.74678896424316</v>
      </c>
      <c r="E64" s="25">
        <v>17.601091844694899</v>
      </c>
      <c r="F64" s="25">
        <v>0.94140778263608704</v>
      </c>
      <c r="G64" s="25">
        <v>0</v>
      </c>
      <c r="H64" s="28"/>
      <c r="I64" s="28">
        <f t="shared" si="19"/>
        <v>0.17643159627914429</v>
      </c>
      <c r="J64" s="28">
        <f t="shared" si="19"/>
        <v>0.39199885725975037</v>
      </c>
      <c r="K64" s="28">
        <f t="shared" si="19"/>
        <v>0.35625836253166199</v>
      </c>
      <c r="L64" s="28">
        <f t="shared" si="19"/>
        <v>0.32051786780357361</v>
      </c>
      <c r="M64" s="28">
        <f t="shared" si="19"/>
        <v>0.39682060480117798</v>
      </c>
      <c r="N64" s="28">
        <f t="shared" si="19"/>
        <v>0.47312334179878235</v>
      </c>
      <c r="O64" s="28">
        <f t="shared" si="19"/>
        <v>0.10461720824241638</v>
      </c>
      <c r="P64" s="28">
        <f t="shared" si="19"/>
        <v>0.26013103127479553</v>
      </c>
      <c r="Q64" s="28">
        <f t="shared" si="19"/>
        <v>0.41564485430717468</v>
      </c>
      <c r="R64" s="28">
        <f t="shared" si="19"/>
        <v>0.57603937387466431</v>
      </c>
      <c r="S64" s="28">
        <f t="shared" si="19"/>
        <v>0.52531540399999999</v>
      </c>
      <c r="T64" s="28">
        <f t="shared" si="19"/>
        <v>0.395318061</v>
      </c>
      <c r="U64" s="28">
        <f t="shared" si="19"/>
        <v>0.92005497199999997</v>
      </c>
      <c r="V64" s="28">
        <f t="shared" si="19"/>
        <v>0.45920407800000002</v>
      </c>
      <c r="W64" s="28">
        <f t="shared" si="19"/>
        <v>0.53356021600000003</v>
      </c>
      <c r="X64" s="28">
        <f t="shared" si="19"/>
        <v>0.97765660285949707</v>
      </c>
      <c r="Y64" s="28">
        <f t="shared" si="19"/>
        <v>0.74317723512649536</v>
      </c>
      <c r="Z64" s="28">
        <f t="shared" si="19"/>
        <v>0.50869786739349365</v>
      </c>
      <c r="AA64" s="28">
        <f t="shared" si="19"/>
        <v>0.53002619743347168</v>
      </c>
      <c r="AB64" s="28">
        <f t="shared" si="19"/>
        <v>0.61884951600000004</v>
      </c>
      <c r="AC64" s="28">
        <f t="shared" si="19"/>
        <v>0.522964239</v>
      </c>
      <c r="AD64" s="28">
        <f t="shared" si="19"/>
        <v>0.67507946500000005</v>
      </c>
      <c r="AE64" s="28">
        <f t="shared" si="19"/>
        <v>1.1594498157501221</v>
      </c>
      <c r="AF64" s="28">
        <f t="shared" si="19"/>
        <v>0.99423795938491821</v>
      </c>
      <c r="AG64" s="28">
        <f t="shared" si="19"/>
        <v>0.82902610301971436</v>
      </c>
      <c r="AH64" s="28">
        <f t="shared" si="19"/>
        <v>1.1692762370000001</v>
      </c>
      <c r="AI64" s="28">
        <f t="shared" si="19"/>
        <v>1.0397534369999999</v>
      </c>
      <c r="AJ64" s="28">
        <f t="shared" si="19"/>
        <v>1.106611609</v>
      </c>
      <c r="AK64" s="28">
        <f t="shared" si="19"/>
        <v>1.170822263</v>
      </c>
      <c r="AL64" s="28">
        <f t="shared" si="19"/>
        <v>0.74157404899597168</v>
      </c>
      <c r="AM64" s="28">
        <f t="shared" si="19"/>
        <v>0.98541176319122314</v>
      </c>
      <c r="AN64" s="28">
        <f t="shared" si="19"/>
        <v>1.2292494773864746</v>
      </c>
      <c r="AO64" s="28">
        <f t="shared" si="19"/>
        <v>1.1769518852233887</v>
      </c>
      <c r="AP64" s="28">
        <f t="shared" si="19"/>
        <v>1.1246542930603027</v>
      </c>
      <c r="AQ64" s="28">
        <f t="shared" si="19"/>
        <v>1.5087770220000001</v>
      </c>
      <c r="AR64" s="28">
        <f t="shared" si="19"/>
        <v>1.1965608599999999</v>
      </c>
      <c r="AS64" s="28">
        <f t="shared" si="19"/>
        <v>1.2073819640000001</v>
      </c>
      <c r="AT64" s="30">
        <f t="shared" si="19"/>
        <v>1.011641741</v>
      </c>
      <c r="AU64" s="28">
        <f t="shared" si="19"/>
        <v>1.9660511016845703</v>
      </c>
      <c r="AV64" s="28">
        <f t="shared" si="19"/>
        <v>1.6980559825897217</v>
      </c>
      <c r="AW64" s="28">
        <f>AW32</f>
        <v>1.430060863494873</v>
      </c>
      <c r="AX64" s="28">
        <f>AX32</f>
        <v>1.3126124143600464</v>
      </c>
      <c r="AY64" s="28">
        <f>AY32</f>
        <v>0.99423795938491821</v>
      </c>
      <c r="AZ64" s="28"/>
      <c r="BA64" s="28"/>
      <c r="BB64" s="25">
        <v>2.0068785123436501</v>
      </c>
      <c r="BC64" s="25">
        <v>2.8796752860837498</v>
      </c>
      <c r="BD64" s="25">
        <v>0.52875973523898601</v>
      </c>
      <c r="BE64" s="25">
        <v>0</v>
      </c>
      <c r="BF64" s="25">
        <v>0</v>
      </c>
      <c r="BG64" s="25">
        <v>0</v>
      </c>
      <c r="BH64" s="28"/>
      <c r="BI64" s="28"/>
      <c r="BJ64" s="28"/>
      <c r="BK64" s="28"/>
      <c r="BL64" s="20">
        <f t="shared" si="16"/>
        <v>0.17646262049674988</v>
      </c>
      <c r="BM64" s="20">
        <f t="shared" si="17"/>
        <v>0.39186310768127441</v>
      </c>
      <c r="BN64" s="20">
        <f t="shared" si="18"/>
        <v>0.55031036585569382</v>
      </c>
      <c r="BP64" s="20">
        <v>2.1742957680024602</v>
      </c>
      <c r="BQ64" s="20">
        <v>1.98657588606332</v>
      </c>
      <c r="BR64" s="20">
        <v>2.0915630145073099</v>
      </c>
      <c r="BS64" s="20">
        <v>0.84422345022860201</v>
      </c>
      <c r="BT64" s="20">
        <v>1</v>
      </c>
      <c r="BV64" s="20">
        <v>22.4</v>
      </c>
      <c r="BW64" s="20">
        <v>1</v>
      </c>
      <c r="BX64" s="20">
        <v>1.19</v>
      </c>
      <c r="BY64" s="20">
        <v>1.23</v>
      </c>
      <c r="BZ64" s="20">
        <v>0.3</v>
      </c>
      <c r="CA64" s="20">
        <v>0.3</v>
      </c>
      <c r="CB64" s="20">
        <v>5.9</v>
      </c>
      <c r="CC64" s="20">
        <v>0.43</v>
      </c>
      <c r="CD64" s="20">
        <v>0.44</v>
      </c>
      <c r="CE64" s="20">
        <v>0.31</v>
      </c>
      <c r="CF64" s="20">
        <v>0.8</v>
      </c>
      <c r="CG64" s="20">
        <v>0.5</v>
      </c>
      <c r="CH64" s="20">
        <v>0.48299999999999998</v>
      </c>
      <c r="CI64" s="20">
        <v>0.38200000000000001</v>
      </c>
    </row>
    <row r="65" spans="1:87" x14ac:dyDescent="0.2">
      <c r="A65" s="302"/>
      <c r="B65" s="20">
        <v>6000</v>
      </c>
      <c r="D65" s="25">
        <v>1.21352008425054</v>
      </c>
      <c r="E65" s="25">
        <v>8.4970386187235505</v>
      </c>
      <c r="F65" s="25">
        <v>0</v>
      </c>
      <c r="G65" s="25">
        <v>0</v>
      </c>
      <c r="H65" s="28"/>
      <c r="I65" s="28">
        <f t="shared" ref="I65:AY67" si="20">I33</f>
        <v>0.21385881304740906</v>
      </c>
      <c r="J65" s="28">
        <f t="shared" si="20"/>
        <v>0.3331153392791748</v>
      </c>
      <c r="K65" s="28">
        <f t="shared" si="20"/>
        <v>0.34963428974151611</v>
      </c>
      <c r="L65" s="28">
        <f t="shared" si="20"/>
        <v>0.36615324020385742</v>
      </c>
      <c r="M65" s="28">
        <f t="shared" si="20"/>
        <v>0.49862241744995117</v>
      </c>
      <c r="N65" s="28">
        <f t="shared" si="20"/>
        <v>0.63109159469604492</v>
      </c>
      <c r="O65" s="28">
        <f t="shared" si="20"/>
        <v>0.43578994274139404</v>
      </c>
      <c r="P65" s="28">
        <f t="shared" si="20"/>
        <v>0.46575656533241272</v>
      </c>
      <c r="Q65" s="28">
        <f t="shared" si="20"/>
        <v>0.4957231879234314</v>
      </c>
      <c r="R65" s="28">
        <f t="shared" si="20"/>
        <v>0.62550193071365356</v>
      </c>
      <c r="S65" s="28">
        <f t="shared" si="20"/>
        <v>0.48453044899999997</v>
      </c>
      <c r="T65" s="28">
        <f t="shared" si="20"/>
        <v>0.51897245599999997</v>
      </c>
      <c r="U65" s="28">
        <f t="shared" si="20"/>
        <v>0.57709503200000001</v>
      </c>
      <c r="V65" s="28">
        <f t="shared" si="20"/>
        <v>0.63108980699999995</v>
      </c>
      <c r="W65" s="28">
        <f t="shared" si="20"/>
        <v>0.76634752799999994</v>
      </c>
      <c r="X65" s="28">
        <f t="shared" si="20"/>
        <v>0.56819498538970947</v>
      </c>
      <c r="Y65" s="28">
        <f t="shared" si="20"/>
        <v>0.60350322723388672</v>
      </c>
      <c r="Z65" s="28">
        <f t="shared" si="20"/>
        <v>0.63881146907806396</v>
      </c>
      <c r="AA65" s="28">
        <f t="shared" si="20"/>
        <v>0.78605085611343384</v>
      </c>
      <c r="AB65" s="28">
        <f t="shared" si="20"/>
        <v>0.91291010399999994</v>
      </c>
      <c r="AC65" s="28">
        <f t="shared" si="20"/>
        <v>0.80866068599999996</v>
      </c>
      <c r="AD65" s="28">
        <f t="shared" si="20"/>
        <v>0.88369232399999997</v>
      </c>
      <c r="AE65" s="28">
        <f t="shared" si="20"/>
        <v>0.8072088360786438</v>
      </c>
      <c r="AF65" s="28">
        <f t="shared" si="20"/>
        <v>0.93895214796066284</v>
      </c>
      <c r="AG65" s="28">
        <f t="shared" si="20"/>
        <v>1.0706954598426819</v>
      </c>
      <c r="AH65" s="28">
        <f t="shared" si="20"/>
        <v>0.80038809799999999</v>
      </c>
      <c r="AI65" s="28">
        <f t="shared" si="20"/>
        <v>0.93453460899999996</v>
      </c>
      <c r="AJ65" s="28">
        <f t="shared" si="20"/>
        <v>1.073271155</v>
      </c>
      <c r="AK65" s="28">
        <f t="shared" si="20"/>
        <v>0.96736735100000004</v>
      </c>
      <c r="AL65" s="28">
        <f t="shared" si="20"/>
        <v>0.75563329458236694</v>
      </c>
      <c r="AM65" s="28">
        <f t="shared" si="20"/>
        <v>0.81338179111480713</v>
      </c>
      <c r="AN65" s="28">
        <f t="shared" si="20"/>
        <v>0.87113028764724731</v>
      </c>
      <c r="AO65" s="28">
        <f t="shared" si="20"/>
        <v>0.97556215524673462</v>
      </c>
      <c r="AP65" s="28">
        <f t="shared" si="20"/>
        <v>1.0799940228462219</v>
      </c>
      <c r="AQ65" s="28">
        <f t="shared" si="20"/>
        <v>0.86569923199999999</v>
      </c>
      <c r="AR65" s="28">
        <f t="shared" si="20"/>
        <v>0.90945923299999998</v>
      </c>
      <c r="AS65" s="28">
        <f t="shared" si="20"/>
        <v>1.0209161040000001</v>
      </c>
      <c r="AT65" s="30">
        <f t="shared" si="20"/>
        <v>0.94311726100000004</v>
      </c>
      <c r="AU65" s="28">
        <f t="shared" si="20"/>
        <v>0.85938316583633423</v>
      </c>
      <c r="AV65" s="28">
        <f t="shared" si="20"/>
        <v>0.91408884525299072</v>
      </c>
      <c r="AW65" s="28">
        <f t="shared" si="20"/>
        <v>0.96879452466964722</v>
      </c>
      <c r="AX65" s="28">
        <f t="shared" si="20"/>
        <v>1.094901442527771</v>
      </c>
      <c r="AY65" s="28">
        <f t="shared" si="20"/>
        <v>0.93895214796066284</v>
      </c>
      <c r="AZ65" s="28"/>
      <c r="BA65" s="28"/>
      <c r="BB65" s="25">
        <v>0.75772648235999995</v>
      </c>
      <c r="BC65" s="25">
        <v>2.88200016989718</v>
      </c>
      <c r="BD65" s="25">
        <v>0</v>
      </c>
      <c r="BE65" s="25">
        <v>8.2395073024088702E-2</v>
      </c>
      <c r="BF65" s="25">
        <v>0</v>
      </c>
      <c r="BG65" s="25">
        <v>0</v>
      </c>
      <c r="BH65" s="28"/>
      <c r="BI65" s="28"/>
      <c r="BJ65" s="28"/>
      <c r="BK65" s="28"/>
      <c r="BL65" s="20">
        <f t="shared" si="16"/>
        <v>0.41012129187583923</v>
      </c>
      <c r="BM65" s="20">
        <f t="shared" si="17"/>
        <v>0.4633307009935379</v>
      </c>
      <c r="BN65" s="20">
        <f t="shared" si="18"/>
        <v>0.6268993467092514</v>
      </c>
      <c r="BP65" s="20">
        <v>2.1464886435131101</v>
      </c>
      <c r="BQ65" s="20">
        <v>2.06623162005108</v>
      </c>
      <c r="BR65" s="20">
        <v>2.16882806813175</v>
      </c>
      <c r="BS65" s="20">
        <v>1.0220056203899099</v>
      </c>
      <c r="BT65" s="20">
        <v>0.5</v>
      </c>
      <c r="BV65" s="20">
        <v>10.199999999999999</v>
      </c>
      <c r="BW65" s="20">
        <v>0.5</v>
      </c>
      <c r="BX65" s="20">
        <v>1.31</v>
      </c>
      <c r="BY65" s="20">
        <v>1.36</v>
      </c>
      <c r="BZ65" s="20">
        <v>0.6</v>
      </c>
      <c r="CA65" s="20">
        <v>0.1</v>
      </c>
      <c r="CB65" s="20">
        <v>5.7</v>
      </c>
      <c r="CC65" s="20">
        <v>0.82</v>
      </c>
      <c r="CD65" s="20">
        <v>0.8</v>
      </c>
      <c r="CE65" s="20">
        <v>0.42</v>
      </c>
      <c r="CF65" s="20">
        <v>0.5</v>
      </c>
      <c r="CG65" s="20">
        <v>0.4</v>
      </c>
      <c r="CH65" s="20">
        <v>0.40400000000000003</v>
      </c>
      <c r="CI65" s="20">
        <v>0.31</v>
      </c>
    </row>
    <row r="66" spans="1:87" x14ac:dyDescent="0.2">
      <c r="A66" s="302"/>
      <c r="B66" s="20">
        <v>8000</v>
      </c>
      <c r="D66" s="25">
        <v>0.57844591445866</v>
      </c>
      <c r="E66" s="25">
        <v>4.0612707816419098</v>
      </c>
      <c r="F66" s="25">
        <v>0</v>
      </c>
      <c r="G66" s="25">
        <v>0</v>
      </c>
      <c r="H66" s="28"/>
      <c r="I66" s="28">
        <f t="shared" si="20"/>
        <v>0.23110458254814148</v>
      </c>
      <c r="J66" s="28">
        <f t="shared" si="20"/>
        <v>0.39162755012512207</v>
      </c>
      <c r="K66" s="28">
        <f t="shared" si="20"/>
        <v>0.408407062292099</v>
      </c>
      <c r="L66" s="28">
        <f t="shared" si="20"/>
        <v>0.42518657445907593</v>
      </c>
      <c r="M66" s="28">
        <f t="shared" si="20"/>
        <v>0.55237400531768799</v>
      </c>
      <c r="N66" s="28">
        <f t="shared" si="20"/>
        <v>0.67956143617630005</v>
      </c>
      <c r="O66" s="28">
        <f t="shared" si="20"/>
        <v>0.47667610645294189</v>
      </c>
      <c r="P66" s="28">
        <f t="shared" si="20"/>
        <v>0.51920396089553833</v>
      </c>
      <c r="Q66" s="28">
        <f t="shared" si="20"/>
        <v>0.56173181533813477</v>
      </c>
      <c r="R66" s="28">
        <f t="shared" si="20"/>
        <v>0.752288818359375</v>
      </c>
      <c r="S66" s="28">
        <f t="shared" si="20"/>
        <v>0.51581871499999998</v>
      </c>
      <c r="T66" s="28">
        <f t="shared" si="20"/>
        <v>0.59249180599999995</v>
      </c>
      <c r="U66" s="28">
        <f t="shared" si="20"/>
        <v>0.62048196799999999</v>
      </c>
      <c r="V66" s="28">
        <f t="shared" si="20"/>
        <v>0.71672689899999997</v>
      </c>
      <c r="W66" s="28">
        <f t="shared" si="20"/>
        <v>0.91020321800000004</v>
      </c>
      <c r="X66" s="28">
        <f t="shared" si="20"/>
        <v>0.60353010892868042</v>
      </c>
      <c r="Y66" s="28">
        <f t="shared" si="20"/>
        <v>0.66825157403945923</v>
      </c>
      <c r="Z66" s="28">
        <f t="shared" si="20"/>
        <v>0.73297303915023804</v>
      </c>
      <c r="AA66" s="28">
        <f t="shared" si="20"/>
        <v>0.92491382360458374</v>
      </c>
      <c r="AB66" s="28">
        <f t="shared" si="20"/>
        <v>1.092821598</v>
      </c>
      <c r="AC66" s="28">
        <f t="shared" si="20"/>
        <v>0.95341539399999997</v>
      </c>
      <c r="AD66" s="28">
        <f t="shared" si="20"/>
        <v>1.0412660840000001</v>
      </c>
      <c r="AE66" s="28">
        <f t="shared" si="20"/>
        <v>0.86925947666168213</v>
      </c>
      <c r="AF66" s="28">
        <f t="shared" si="20"/>
        <v>1.1260197162628174</v>
      </c>
      <c r="AG66" s="28">
        <f t="shared" si="20"/>
        <v>1.3827799558639526</v>
      </c>
      <c r="AH66" s="28">
        <f t="shared" si="20"/>
        <v>0.87922781699999997</v>
      </c>
      <c r="AI66" s="28">
        <f t="shared" si="20"/>
        <v>1.141190648</v>
      </c>
      <c r="AJ66" s="28">
        <f t="shared" si="20"/>
        <v>1.3277829889999999</v>
      </c>
      <c r="AK66" s="28">
        <f t="shared" si="20"/>
        <v>1.194533348</v>
      </c>
      <c r="AL66" s="28">
        <f t="shared" si="20"/>
        <v>0.74799877405166626</v>
      </c>
      <c r="AM66" s="28">
        <f t="shared" si="20"/>
        <v>0.83210277557373047</v>
      </c>
      <c r="AN66" s="28">
        <f t="shared" si="20"/>
        <v>0.91620677709579468</v>
      </c>
      <c r="AO66" s="28">
        <f t="shared" si="20"/>
        <v>1.2158737182617188</v>
      </c>
      <c r="AP66" s="28">
        <f t="shared" si="20"/>
        <v>1.5155406594276428</v>
      </c>
      <c r="AQ66" s="28">
        <f t="shared" si="20"/>
        <v>0.81198203599999996</v>
      </c>
      <c r="AR66" s="28">
        <f t="shared" si="20"/>
        <v>0.933803618</v>
      </c>
      <c r="AS66" s="28">
        <f t="shared" si="20"/>
        <v>1.288679838</v>
      </c>
      <c r="AT66" s="30">
        <f t="shared" si="20"/>
        <v>0.96706449999999999</v>
      </c>
      <c r="AU66" s="28">
        <f t="shared" si="20"/>
        <v>0.8051413893699646</v>
      </c>
      <c r="AV66" s="28">
        <f t="shared" si="20"/>
        <v>0.89803928136825562</v>
      </c>
      <c r="AW66" s="28">
        <f t="shared" si="20"/>
        <v>0.99093717336654663</v>
      </c>
      <c r="AX66" s="28">
        <f t="shared" si="20"/>
        <v>1.3637007474899292</v>
      </c>
      <c r="AY66" s="28">
        <f t="shared" si="20"/>
        <v>1.1260197162628174</v>
      </c>
      <c r="AZ66" s="28"/>
      <c r="BA66" s="28"/>
      <c r="BB66" s="25">
        <v>0.277217369747639</v>
      </c>
      <c r="BC66" s="25">
        <v>1.23567777765572</v>
      </c>
      <c r="BD66" s="25">
        <v>0</v>
      </c>
      <c r="BE66" s="25">
        <v>1.33843266936739</v>
      </c>
      <c r="BF66" s="25">
        <v>0</v>
      </c>
      <c r="BG66" s="25">
        <v>0.67080154561246597</v>
      </c>
      <c r="BH66" s="28"/>
      <c r="BI66" s="28"/>
      <c r="BJ66" s="28"/>
      <c r="BK66" s="28"/>
      <c r="BL66" s="20">
        <f t="shared" si="16"/>
        <v>0.45541396737098694</v>
      </c>
      <c r="BM66" s="20">
        <f t="shared" si="17"/>
        <v>0.52759550511837006</v>
      </c>
      <c r="BN66" s="20">
        <f t="shared" si="18"/>
        <v>0.73410697281360626</v>
      </c>
      <c r="BT66" s="20">
        <v>0</v>
      </c>
      <c r="BV66" s="20">
        <v>7.2</v>
      </c>
      <c r="BW66" s="20">
        <v>0</v>
      </c>
      <c r="BX66" s="20">
        <v>1.42</v>
      </c>
      <c r="BY66" s="20">
        <v>1.53</v>
      </c>
      <c r="BZ66" s="20">
        <v>0.3</v>
      </c>
      <c r="CA66" s="20">
        <v>0.1</v>
      </c>
      <c r="CB66" s="20">
        <v>0</v>
      </c>
      <c r="CC66" s="20">
        <v>0.94</v>
      </c>
      <c r="CD66" s="20">
        <v>0.93</v>
      </c>
      <c r="CE66" s="20">
        <v>0.44</v>
      </c>
      <c r="CF66" s="20">
        <v>0.4</v>
      </c>
      <c r="CG66" s="20">
        <v>0.3</v>
      </c>
      <c r="CH66" s="20">
        <v>0.41799999999999998</v>
      </c>
      <c r="CI66" s="20">
        <v>0.30599999999999999</v>
      </c>
    </row>
    <row r="67" spans="1:87" x14ac:dyDescent="0.2">
      <c r="A67" s="302"/>
      <c r="B67" s="20">
        <v>10000</v>
      </c>
      <c r="D67" s="25">
        <v>0.17749448437243701</v>
      </c>
      <c r="E67" s="25">
        <v>2.2303214910484499</v>
      </c>
      <c r="F67" s="25">
        <v>0</v>
      </c>
      <c r="G67" s="25">
        <v>0</v>
      </c>
      <c r="H67" s="28"/>
      <c r="I67" s="28">
        <f t="shared" si="20"/>
        <v>0.26411652565002441</v>
      </c>
      <c r="J67" s="28">
        <f t="shared" si="20"/>
        <v>0.36888182163238525</v>
      </c>
      <c r="K67" s="28">
        <f t="shared" si="20"/>
        <v>0.408191978931427</v>
      </c>
      <c r="L67" s="28">
        <f t="shared" si="20"/>
        <v>0.44750213623046875</v>
      </c>
      <c r="M67" s="28">
        <f t="shared" si="20"/>
        <v>0.57188123464584351</v>
      </c>
      <c r="N67" s="28">
        <f t="shared" si="20"/>
        <v>0.69626033306121826</v>
      </c>
      <c r="O67" s="28">
        <f t="shared" si="20"/>
        <v>0.48825764656066895</v>
      </c>
      <c r="P67" s="28">
        <f t="shared" si="20"/>
        <v>0.56132835149765015</v>
      </c>
      <c r="Q67" s="28">
        <f t="shared" si="20"/>
        <v>0.63439905643463135</v>
      </c>
      <c r="R67" s="28">
        <f t="shared" si="20"/>
        <v>0.85458469390869141</v>
      </c>
      <c r="S67" s="28">
        <f t="shared" si="20"/>
        <v>0.549575865</v>
      </c>
      <c r="T67" s="28">
        <f t="shared" si="20"/>
        <v>0.67686486199999996</v>
      </c>
      <c r="U67" s="28">
        <f t="shared" si="20"/>
        <v>0.65523117799999997</v>
      </c>
      <c r="V67" s="28">
        <f t="shared" si="20"/>
        <v>0.80138373399999996</v>
      </c>
      <c r="W67" s="28">
        <f t="shared" si="20"/>
        <v>1.0427561999999999</v>
      </c>
      <c r="X67" s="28">
        <f t="shared" si="20"/>
        <v>0.65366059541702271</v>
      </c>
      <c r="Y67" s="28">
        <f t="shared" si="20"/>
        <v>0.73751473426818848</v>
      </c>
      <c r="Z67" s="28">
        <f t="shared" si="20"/>
        <v>0.82136887311935425</v>
      </c>
      <c r="AA67" s="28">
        <f t="shared" si="20"/>
        <v>1.0618700981140137</v>
      </c>
      <c r="AB67" s="28">
        <f t="shared" si="20"/>
        <v>1.2315765620000001</v>
      </c>
      <c r="AC67" s="28">
        <f t="shared" si="20"/>
        <v>1.0989929439999999</v>
      </c>
      <c r="AD67" s="28">
        <f t="shared" si="20"/>
        <v>1.24360168</v>
      </c>
      <c r="AE67" s="28">
        <f t="shared" si="20"/>
        <v>0.99520677328109741</v>
      </c>
      <c r="AF67" s="28">
        <f t="shared" si="20"/>
        <v>1.3865997791290283</v>
      </c>
      <c r="AG67" s="28">
        <f t="shared" si="20"/>
        <v>1.7779927849769592</v>
      </c>
      <c r="AH67" s="28">
        <f t="shared" si="20"/>
        <v>0.99866038599999996</v>
      </c>
      <c r="AI67" s="28">
        <f t="shared" si="20"/>
        <v>1.402879596</v>
      </c>
      <c r="AJ67" s="28">
        <f t="shared" si="20"/>
        <v>1.64291513</v>
      </c>
      <c r="AK67" s="28">
        <f t="shared" si="20"/>
        <v>1.470005512</v>
      </c>
      <c r="AL67" s="28">
        <f t="shared" si="20"/>
        <v>0.74581468105316162</v>
      </c>
      <c r="AM67" s="28">
        <f t="shared" si="20"/>
        <v>0.91149896383285522</v>
      </c>
      <c r="AN67" s="28">
        <f t="shared" si="20"/>
        <v>1.0771832466125488</v>
      </c>
      <c r="AO67" s="28">
        <f t="shared" si="20"/>
        <v>1.4896657466888428</v>
      </c>
      <c r="AP67" s="28">
        <f t="shared" si="20"/>
        <v>1.9021482467651367</v>
      </c>
      <c r="AQ67" s="28">
        <f t="shared" si="20"/>
        <v>0.83660888700000002</v>
      </c>
      <c r="AR67" s="28">
        <f t="shared" si="20"/>
        <v>1.1449061629999999</v>
      </c>
      <c r="AS67" s="28">
        <f t="shared" si="20"/>
        <v>1.5614173410000001</v>
      </c>
      <c r="AT67" s="30">
        <f t="shared" si="20"/>
        <v>1.184032559</v>
      </c>
      <c r="AU67" s="28">
        <f t="shared" si="20"/>
        <v>0.79566550254821777</v>
      </c>
      <c r="AV67" s="28">
        <f t="shared" si="20"/>
        <v>1.001649022102356</v>
      </c>
      <c r="AW67" s="28">
        <f t="shared" si="20"/>
        <v>1.2076325416564941</v>
      </c>
      <c r="AX67" s="28">
        <f t="shared" si="20"/>
        <v>1.6964575052261353</v>
      </c>
      <c r="AY67" s="28">
        <f t="shared" si="20"/>
        <v>1.3865997791290283</v>
      </c>
      <c r="AZ67" s="28"/>
      <c r="BA67" s="28"/>
      <c r="BB67" s="25">
        <v>5.6340105091358103E-2</v>
      </c>
      <c r="BC67" s="25">
        <v>0.50381116610582199</v>
      </c>
      <c r="BD67" s="25">
        <v>0</v>
      </c>
      <c r="BE67" s="25">
        <v>2.74404237222917</v>
      </c>
      <c r="BF67" s="25">
        <v>0</v>
      </c>
      <c r="BG67" s="25">
        <v>0</v>
      </c>
      <c r="BH67" s="28"/>
      <c r="BI67" s="28"/>
      <c r="BJ67" s="28"/>
      <c r="BK67" s="28"/>
      <c r="BL67" s="20">
        <f t="shared" si="16"/>
        <v>0.45841369032859802</v>
      </c>
      <c r="BM67" s="20">
        <f t="shared" si="17"/>
        <v>0.5876748263835907</v>
      </c>
      <c r="BN67" s="20">
        <f t="shared" si="18"/>
        <v>0.81500360369682312</v>
      </c>
      <c r="BT67" s="20">
        <v>0</v>
      </c>
      <c r="BV67" s="20">
        <v>5</v>
      </c>
      <c r="BW67" s="20">
        <v>0</v>
      </c>
      <c r="BX67" s="20">
        <v>1.54</v>
      </c>
      <c r="BY67" s="20">
        <v>1.63</v>
      </c>
      <c r="BZ67" s="20">
        <v>0.2</v>
      </c>
      <c r="CA67" s="20">
        <v>0.1</v>
      </c>
      <c r="CB67" s="20">
        <v>0</v>
      </c>
      <c r="CC67" s="20">
        <v>0.99</v>
      </c>
      <c r="CD67" s="20">
        <v>0.99</v>
      </c>
      <c r="CE67" s="20">
        <v>0.46</v>
      </c>
      <c r="CF67" s="20">
        <v>0.4</v>
      </c>
      <c r="CG67" s="20">
        <v>0.3</v>
      </c>
      <c r="CH67" s="20">
        <v>0.47599999999999998</v>
      </c>
      <c r="CI67" s="20">
        <v>0.32200000000000001</v>
      </c>
    </row>
    <row r="68" spans="1:87" x14ac:dyDescent="0.2">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c r="AN68" s="28"/>
      <c r="AO68" s="28"/>
      <c r="AP68" s="28"/>
      <c r="AQ68" s="28"/>
      <c r="AR68" s="28"/>
      <c r="AS68" s="28"/>
      <c r="AU68" s="28"/>
      <c r="AV68" s="28"/>
      <c r="AW68" s="28"/>
      <c r="AX68" s="28"/>
      <c r="AY68" s="28"/>
      <c r="AZ68" s="28"/>
      <c r="BA68" s="28"/>
      <c r="BB68" s="28"/>
      <c r="BC68" s="28"/>
      <c r="BD68" s="28"/>
      <c r="BE68" s="28"/>
      <c r="BF68" s="28"/>
      <c r="BG68" s="28"/>
      <c r="BH68" s="28"/>
      <c r="BI68" s="28"/>
    </row>
    <row r="69" spans="1:87" x14ac:dyDescent="0.2">
      <c r="A69" s="302" t="s">
        <v>169</v>
      </c>
      <c r="B69" s="20">
        <v>200</v>
      </c>
      <c r="D69" s="28"/>
      <c r="E69" s="25">
        <v>208.43457727428799</v>
      </c>
      <c r="F69" s="25">
        <v>253.948088103922</v>
      </c>
      <c r="G69" s="25">
        <v>73.264503669448402</v>
      </c>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c r="AN69" s="28"/>
      <c r="AO69" s="28"/>
      <c r="AP69" s="28"/>
      <c r="AQ69" s="28"/>
      <c r="AR69" s="28"/>
      <c r="AS69" s="28"/>
      <c r="AU69" s="28"/>
      <c r="AV69" s="28"/>
      <c r="AW69" s="28"/>
      <c r="AX69" s="28"/>
      <c r="AY69" s="28"/>
      <c r="AZ69" s="28"/>
      <c r="BA69" s="28"/>
      <c r="BB69" s="28"/>
      <c r="BC69" s="28"/>
      <c r="BD69" s="28"/>
      <c r="BE69" s="28"/>
      <c r="BF69" s="28"/>
      <c r="BG69" s="28"/>
      <c r="BH69" s="28"/>
      <c r="BI69" s="28"/>
      <c r="BV69" s="20">
        <v>81.8</v>
      </c>
    </row>
    <row r="70" spans="1:87" x14ac:dyDescent="0.2">
      <c r="A70" s="302"/>
      <c r="B70" s="20">
        <v>400</v>
      </c>
      <c r="D70" s="28"/>
      <c r="E70" s="25">
        <v>129.38235264640201</v>
      </c>
      <c r="F70" s="25">
        <v>84.819345809096106</v>
      </c>
      <c r="G70" s="25">
        <v>9.9434484959469405</v>
      </c>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c r="AK70" s="28"/>
      <c r="AL70" s="28"/>
      <c r="AM70" s="28"/>
      <c r="AN70" s="28"/>
      <c r="AO70" s="28"/>
      <c r="AP70" s="28"/>
      <c r="AQ70" s="28"/>
      <c r="AR70" s="28"/>
      <c r="AS70" s="28"/>
      <c r="AU70" s="28"/>
      <c r="AV70" s="28"/>
      <c r="AW70" s="28"/>
      <c r="AX70" s="28"/>
      <c r="AY70" s="28"/>
      <c r="AZ70" s="28"/>
      <c r="BA70" s="28"/>
      <c r="BB70" s="28"/>
      <c r="BC70" s="28"/>
      <c r="BD70" s="28"/>
      <c r="BE70" s="28"/>
      <c r="BF70" s="28"/>
      <c r="BG70" s="28"/>
      <c r="BH70" s="28"/>
      <c r="BI70" s="28"/>
      <c r="BV70" s="20">
        <v>86.9</v>
      </c>
    </row>
    <row r="71" spans="1:87" x14ac:dyDescent="0.2">
      <c r="A71" s="302"/>
      <c r="B71" s="20">
        <v>600</v>
      </c>
      <c r="D71" s="28"/>
      <c r="E71" s="25">
        <v>57.0317695008466</v>
      </c>
      <c r="F71" s="25">
        <v>26.157564670695301</v>
      </c>
      <c r="G71" s="25">
        <v>5.3439204522003196</v>
      </c>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c r="AJ71" s="28"/>
      <c r="AK71" s="28"/>
      <c r="AL71" s="28"/>
      <c r="AM71" s="28"/>
      <c r="AN71" s="28"/>
      <c r="AO71" s="28"/>
      <c r="AP71" s="28"/>
      <c r="AQ71" s="28"/>
      <c r="AR71" s="28"/>
      <c r="AS71" s="28"/>
      <c r="AU71" s="28"/>
      <c r="AV71" s="28"/>
      <c r="AW71" s="28"/>
      <c r="AX71" s="28"/>
      <c r="AY71" s="28"/>
      <c r="AZ71" s="28"/>
      <c r="BA71" s="28"/>
      <c r="BB71" s="28"/>
      <c r="BC71" s="28"/>
      <c r="BD71" s="28"/>
      <c r="BE71" s="28"/>
      <c r="BF71" s="28"/>
      <c r="BG71" s="28"/>
      <c r="BH71" s="28"/>
      <c r="BI71" s="28"/>
      <c r="BV71" s="20">
        <v>75</v>
      </c>
    </row>
    <row r="72" spans="1:87" x14ac:dyDescent="0.2">
      <c r="A72" s="302"/>
      <c r="B72" s="20">
        <v>800</v>
      </c>
      <c r="D72" s="28"/>
      <c r="E72" s="25">
        <v>39.020275580102002</v>
      </c>
      <c r="F72" s="25">
        <v>13.4501468991623</v>
      </c>
      <c r="G72" s="25">
        <v>4.0342124945059501</v>
      </c>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c r="AK72" s="28"/>
      <c r="AL72" s="28"/>
      <c r="AM72" s="28"/>
      <c r="AN72" s="28"/>
      <c r="AO72" s="28"/>
      <c r="AP72" s="28"/>
      <c r="AQ72" s="28"/>
      <c r="AR72" s="28"/>
      <c r="AS72" s="28"/>
      <c r="AU72" s="28"/>
      <c r="AV72" s="28"/>
      <c r="AW72" s="28"/>
      <c r="AX72" s="28"/>
      <c r="AY72" s="28"/>
      <c r="AZ72" s="28"/>
      <c r="BA72" s="28"/>
      <c r="BB72" s="28"/>
      <c r="BC72" s="28"/>
      <c r="BD72" s="28"/>
      <c r="BE72" s="28"/>
      <c r="BF72" s="28"/>
      <c r="BG72" s="28"/>
      <c r="BH72" s="28"/>
      <c r="BI72" s="28"/>
      <c r="BV72" s="20">
        <v>77.2</v>
      </c>
    </row>
    <row r="73" spans="1:87" x14ac:dyDescent="0.2">
      <c r="A73" s="302"/>
      <c r="B73" s="20">
        <v>1000</v>
      </c>
      <c r="D73" s="28"/>
      <c r="E73" s="25">
        <v>6.8765550960193904</v>
      </c>
      <c r="F73" s="25">
        <v>3.4481068455443</v>
      </c>
      <c r="G73" s="25">
        <v>2.6663551619263699</v>
      </c>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8"/>
      <c r="AL73" s="28"/>
      <c r="AM73" s="28"/>
      <c r="AN73" s="28"/>
      <c r="AO73" s="28"/>
      <c r="AP73" s="28"/>
      <c r="AQ73" s="28"/>
      <c r="AR73" s="28"/>
      <c r="AS73" s="28"/>
      <c r="AU73" s="28"/>
      <c r="AV73" s="28"/>
      <c r="AW73" s="28"/>
      <c r="AX73" s="28"/>
      <c r="AY73" s="28"/>
      <c r="AZ73" s="28"/>
      <c r="BA73" s="28"/>
      <c r="BB73" s="28"/>
      <c r="BC73" s="28"/>
      <c r="BD73" s="28"/>
      <c r="BE73" s="28"/>
      <c r="BF73" s="28"/>
      <c r="BG73" s="28"/>
      <c r="BH73" s="28"/>
      <c r="BI73" s="28"/>
      <c r="BV73" s="20">
        <v>67.3</v>
      </c>
    </row>
    <row r="74" spans="1:87" x14ac:dyDescent="0.2">
      <c r="A74" s="302"/>
      <c r="B74" s="20">
        <v>1200</v>
      </c>
      <c r="D74" s="28"/>
      <c r="E74" s="25">
        <v>0.96517828711336395</v>
      </c>
      <c r="F74" s="25">
        <v>0.91595777006469603</v>
      </c>
      <c r="G74" s="25">
        <v>1.9111020629792801</v>
      </c>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28"/>
      <c r="AS74" s="28"/>
      <c r="AU74" s="28"/>
      <c r="AV74" s="28"/>
      <c r="AW74" s="28"/>
      <c r="AX74" s="28"/>
      <c r="AY74" s="28"/>
      <c r="AZ74" s="28"/>
      <c r="BA74" s="28"/>
      <c r="BB74" s="28"/>
      <c r="BC74" s="28"/>
      <c r="BD74" s="28"/>
      <c r="BE74" s="28"/>
      <c r="BF74" s="28"/>
      <c r="BG74" s="28"/>
      <c r="BH74" s="28"/>
      <c r="BI74" s="28"/>
      <c r="BV74" s="20">
        <v>54.8</v>
      </c>
    </row>
    <row r="75" spans="1:87" x14ac:dyDescent="0.2">
      <c r="A75" s="302"/>
      <c r="B75" s="20">
        <v>1400</v>
      </c>
      <c r="D75" s="28"/>
      <c r="E75" s="25">
        <v>0</v>
      </c>
      <c r="F75" s="25">
        <v>0.36049111614574902</v>
      </c>
      <c r="G75" s="25">
        <v>1.3927609470591</v>
      </c>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c r="AN75" s="28"/>
      <c r="AO75" s="28"/>
      <c r="AP75" s="28"/>
      <c r="AQ75" s="28"/>
      <c r="AR75" s="28"/>
      <c r="AS75" s="28"/>
      <c r="AU75" s="28"/>
      <c r="AV75" s="28"/>
      <c r="AW75" s="28"/>
      <c r="AX75" s="28"/>
      <c r="AY75" s="28"/>
      <c r="AZ75" s="28"/>
      <c r="BA75" s="28"/>
      <c r="BB75" s="28"/>
      <c r="BC75" s="28"/>
      <c r="BD75" s="28"/>
      <c r="BE75" s="28"/>
      <c r="BF75" s="28"/>
      <c r="BG75" s="28"/>
      <c r="BH75" s="28"/>
      <c r="BI75" s="28"/>
      <c r="BV75" s="20">
        <v>39.799999999999997</v>
      </c>
    </row>
    <row r="76" spans="1:87" x14ac:dyDescent="0.2">
      <c r="A76" s="302"/>
      <c r="B76" s="20">
        <v>1800</v>
      </c>
      <c r="D76" s="28"/>
      <c r="E76" s="25">
        <v>4.0888132555199199</v>
      </c>
      <c r="F76" s="25">
        <v>0.97157607609412699</v>
      </c>
      <c r="G76" s="25">
        <v>0.95129408550483996</v>
      </c>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c r="AN76" s="28"/>
      <c r="AO76" s="28"/>
      <c r="AP76" s="28"/>
      <c r="AQ76" s="28"/>
      <c r="AR76" s="28"/>
      <c r="AS76" s="28"/>
      <c r="AU76" s="28"/>
      <c r="AV76" s="28"/>
      <c r="AW76" s="28"/>
      <c r="AX76" s="28"/>
      <c r="AY76" s="28"/>
      <c r="AZ76" s="28"/>
      <c r="BA76" s="28"/>
      <c r="BB76" s="28"/>
      <c r="BC76" s="28"/>
      <c r="BD76" s="28"/>
      <c r="BE76" s="28"/>
      <c r="BF76" s="28"/>
      <c r="BG76" s="28"/>
      <c r="BH76" s="28"/>
      <c r="BI76" s="28"/>
      <c r="BV76" s="20">
        <v>25.7</v>
      </c>
    </row>
    <row r="77" spans="1:87" x14ac:dyDescent="0.2">
      <c r="A77" s="302"/>
      <c r="B77" s="20">
        <v>2200</v>
      </c>
      <c r="D77" s="28"/>
      <c r="E77" s="25">
        <v>1.5674303848119</v>
      </c>
      <c r="F77" s="25">
        <v>0.16691398292545601</v>
      </c>
      <c r="G77" s="25">
        <v>0.72518003574593104</v>
      </c>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U77" s="28"/>
      <c r="AV77" s="28"/>
      <c r="AW77" s="28"/>
      <c r="AX77" s="28"/>
      <c r="AY77" s="28"/>
      <c r="AZ77" s="28"/>
      <c r="BA77" s="28"/>
      <c r="BB77" s="28"/>
      <c r="BC77" s="28"/>
      <c r="BD77" s="28"/>
      <c r="BE77" s="28"/>
      <c r="BF77" s="28"/>
      <c r="BG77" s="28"/>
      <c r="BH77" s="28"/>
      <c r="BI77" s="28"/>
      <c r="BV77" s="20">
        <v>17.100000000000001</v>
      </c>
    </row>
    <row r="78" spans="1:87" x14ac:dyDescent="0.2">
      <c r="A78" s="302"/>
      <c r="B78" s="20">
        <v>2600</v>
      </c>
      <c r="D78" s="28"/>
      <c r="E78" s="25">
        <v>1.32225625401451</v>
      </c>
      <c r="F78" s="25">
        <v>0.13536166996966301</v>
      </c>
      <c r="G78" s="25">
        <v>0.57614872539373496</v>
      </c>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c r="AU78" s="28"/>
      <c r="AV78" s="28"/>
      <c r="AW78" s="28"/>
      <c r="AX78" s="28"/>
      <c r="AY78" s="28"/>
      <c r="AZ78" s="28"/>
      <c r="BA78" s="28"/>
      <c r="BB78" s="28"/>
      <c r="BC78" s="28"/>
      <c r="BD78" s="28"/>
      <c r="BE78" s="28"/>
      <c r="BF78" s="28"/>
      <c r="BG78" s="28"/>
      <c r="BH78" s="28"/>
      <c r="BI78" s="28"/>
      <c r="BV78" s="20">
        <v>11.4</v>
      </c>
    </row>
    <row r="79" spans="1:87" x14ac:dyDescent="0.2">
      <c r="A79" s="302"/>
      <c r="B79" s="20">
        <v>3000</v>
      </c>
      <c r="D79" s="28"/>
      <c r="E79" s="25">
        <v>1.2378061989943101</v>
      </c>
      <c r="F79" s="25">
        <v>9.0635436745343606E-2</v>
      </c>
      <c r="G79" s="25">
        <v>0.50620335918378301</v>
      </c>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c r="AN79" s="28"/>
      <c r="AO79" s="28"/>
      <c r="AP79" s="28"/>
      <c r="AQ79" s="28"/>
      <c r="AR79" s="28"/>
      <c r="AS79" s="28"/>
      <c r="AU79" s="28"/>
      <c r="AV79" s="28"/>
      <c r="AW79" s="28"/>
      <c r="AX79" s="28"/>
      <c r="AY79" s="28"/>
      <c r="AZ79" s="28"/>
      <c r="BA79" s="28"/>
      <c r="BB79" s="28"/>
      <c r="BC79" s="28"/>
      <c r="BD79" s="28"/>
      <c r="BE79" s="28"/>
      <c r="BF79" s="28"/>
      <c r="BG79" s="28"/>
      <c r="BH79" s="28"/>
      <c r="BI79" s="28"/>
      <c r="BV79" s="20">
        <v>8.6999999999999993</v>
      </c>
    </row>
    <row r="80" spans="1:87" x14ac:dyDescent="0.2">
      <c r="A80" s="302"/>
      <c r="B80" s="20">
        <v>4000</v>
      </c>
      <c r="D80" s="28"/>
      <c r="E80" s="25">
        <v>0</v>
      </c>
      <c r="F80" s="25">
        <v>0</v>
      </c>
      <c r="G80" s="25">
        <v>1.20106366185603E-2</v>
      </c>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c r="AS80" s="28"/>
      <c r="AU80" s="28"/>
      <c r="AV80" s="28"/>
      <c r="AW80" s="28"/>
      <c r="AX80" s="28"/>
      <c r="AY80" s="28"/>
      <c r="AZ80" s="28"/>
      <c r="BA80" s="28"/>
      <c r="BB80" s="28"/>
      <c r="BC80" s="28"/>
      <c r="BD80" s="28"/>
      <c r="BE80" s="28"/>
      <c r="BF80" s="28"/>
      <c r="BG80" s="28"/>
      <c r="BH80" s="28"/>
      <c r="BI80" s="28"/>
      <c r="BV80" s="20">
        <v>4.7</v>
      </c>
    </row>
    <row r="81" spans="1:74" x14ac:dyDescent="0.2">
      <c r="A81" s="302"/>
      <c r="B81" s="20">
        <v>6000</v>
      </c>
      <c r="D81" s="28"/>
      <c r="E81" s="25">
        <v>0</v>
      </c>
      <c r="F81" s="25">
        <v>0</v>
      </c>
      <c r="G81" s="25">
        <v>0</v>
      </c>
      <c r="H81" s="28"/>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c r="AK81" s="28"/>
      <c r="AL81" s="28"/>
      <c r="AM81" s="28"/>
      <c r="AN81" s="28"/>
      <c r="AO81" s="28"/>
      <c r="AP81" s="28"/>
      <c r="AQ81" s="28"/>
      <c r="AR81" s="28"/>
      <c r="AS81" s="28"/>
      <c r="AU81" s="28"/>
      <c r="AV81" s="28"/>
      <c r="AW81" s="28"/>
      <c r="AX81" s="28"/>
      <c r="AY81" s="28"/>
      <c r="AZ81" s="28"/>
      <c r="BA81" s="28"/>
      <c r="BB81" s="28"/>
      <c r="BC81" s="28"/>
      <c r="BD81" s="28"/>
      <c r="BE81" s="28"/>
      <c r="BF81" s="28"/>
      <c r="BG81" s="28"/>
      <c r="BH81" s="28"/>
      <c r="BI81" s="28"/>
      <c r="BV81" s="20">
        <v>3.1</v>
      </c>
    </row>
    <row r="82" spans="1:74" x14ac:dyDescent="0.2">
      <c r="A82" s="302"/>
      <c r="B82" s="20">
        <v>8000</v>
      </c>
      <c r="D82" s="28"/>
      <c r="E82" s="25">
        <v>0</v>
      </c>
      <c r="F82" s="25">
        <v>0</v>
      </c>
      <c r="G82" s="25">
        <v>0</v>
      </c>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8"/>
      <c r="AL82" s="28"/>
      <c r="AM82" s="28"/>
      <c r="AN82" s="28"/>
      <c r="AO82" s="28"/>
      <c r="AP82" s="28"/>
      <c r="AQ82" s="28"/>
      <c r="AR82" s="28"/>
      <c r="AS82" s="28"/>
      <c r="AU82" s="28"/>
      <c r="AV82" s="28"/>
      <c r="AW82" s="28"/>
      <c r="AX82" s="28"/>
      <c r="AY82" s="28"/>
      <c r="AZ82" s="28"/>
      <c r="BA82" s="28"/>
      <c r="BB82" s="28"/>
      <c r="BC82" s="28"/>
      <c r="BD82" s="28"/>
      <c r="BE82" s="28"/>
      <c r="BF82" s="28"/>
      <c r="BG82" s="28"/>
      <c r="BH82" s="28"/>
      <c r="BI82" s="28"/>
      <c r="BV82" s="20">
        <v>1.4</v>
      </c>
    </row>
    <row r="83" spans="1:74" x14ac:dyDescent="0.2">
      <c r="A83" s="302"/>
      <c r="B83" s="20">
        <v>10000</v>
      </c>
      <c r="D83" s="28"/>
      <c r="E83" s="25">
        <v>0</v>
      </c>
      <c r="F83" s="25">
        <v>0</v>
      </c>
      <c r="G83" s="25">
        <v>0</v>
      </c>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c r="AN83" s="28"/>
      <c r="AO83" s="28"/>
      <c r="AP83" s="28"/>
      <c r="AQ83" s="28"/>
      <c r="AR83" s="28"/>
      <c r="AS83" s="28"/>
      <c r="AU83" s="28"/>
      <c r="AV83" s="28"/>
      <c r="AW83" s="28"/>
      <c r="AX83" s="28"/>
      <c r="AY83" s="28"/>
      <c r="AZ83" s="28"/>
      <c r="BA83" s="28"/>
      <c r="BB83" s="28"/>
      <c r="BC83" s="28"/>
      <c r="BD83" s="28"/>
      <c r="BE83" s="28"/>
      <c r="BF83" s="28"/>
      <c r="BG83" s="28"/>
      <c r="BH83" s="28"/>
      <c r="BI83" s="28"/>
      <c r="BV83" s="20">
        <v>0.8</v>
      </c>
    </row>
    <row r="84" spans="1:74" x14ac:dyDescent="0.2">
      <c r="D84" s="28"/>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c r="AN84" s="28"/>
      <c r="AO84" s="28"/>
      <c r="AP84" s="28"/>
      <c r="AQ84" s="28"/>
      <c r="AR84" s="28"/>
      <c r="AS84" s="28"/>
      <c r="AU84" s="28"/>
      <c r="AV84" s="28"/>
      <c r="AW84" s="28"/>
      <c r="AX84" s="28"/>
      <c r="AY84" s="28"/>
      <c r="AZ84" s="28"/>
      <c r="BA84" s="28"/>
      <c r="BB84" s="28"/>
      <c r="BC84" s="28"/>
      <c r="BD84" s="28"/>
      <c r="BE84" s="28"/>
      <c r="BF84" s="28"/>
      <c r="BG84" s="28"/>
      <c r="BH84" s="28"/>
      <c r="BI84" s="28"/>
    </row>
    <row r="85" spans="1:74" x14ac:dyDescent="0.2">
      <c r="A85" s="302" t="s">
        <v>170</v>
      </c>
      <c r="B85" s="20">
        <v>200</v>
      </c>
      <c r="D85" s="28"/>
      <c r="E85" s="25">
        <v>360.38898273230302</v>
      </c>
      <c r="F85" s="25">
        <v>364.42038509188899</v>
      </c>
      <c r="G85" s="25">
        <v>165.171590893889</v>
      </c>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c r="AN85" s="28"/>
      <c r="AO85" s="28"/>
      <c r="AP85" s="28"/>
      <c r="AQ85" s="28"/>
      <c r="AR85" s="28"/>
      <c r="AS85" s="28"/>
      <c r="AU85" s="28"/>
      <c r="AV85" s="28"/>
      <c r="AW85" s="28"/>
      <c r="AX85" s="28"/>
      <c r="AY85" s="28"/>
      <c r="AZ85" s="28"/>
      <c r="BA85" s="28"/>
      <c r="BB85" s="28"/>
      <c r="BC85" s="28"/>
      <c r="BD85" s="28"/>
      <c r="BE85" s="28"/>
      <c r="BF85" s="28"/>
      <c r="BG85" s="28"/>
      <c r="BH85" s="28"/>
      <c r="BI85" s="28"/>
      <c r="BV85" s="20">
        <v>433.7</v>
      </c>
    </row>
    <row r="86" spans="1:74" x14ac:dyDescent="0.2">
      <c r="A86" s="302"/>
      <c r="B86" s="20">
        <v>400</v>
      </c>
      <c r="D86" s="28"/>
      <c r="E86" s="25">
        <v>94.865540685090394</v>
      </c>
      <c r="F86" s="25">
        <v>103.673376684139</v>
      </c>
      <c r="G86" s="25">
        <v>12.1979453514447</v>
      </c>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c r="AS86" s="28"/>
      <c r="AU86" s="28"/>
      <c r="AV86" s="28"/>
      <c r="AW86" s="28"/>
      <c r="AX86" s="28"/>
      <c r="AY86" s="28"/>
      <c r="AZ86" s="28"/>
      <c r="BA86" s="28"/>
      <c r="BB86" s="28"/>
      <c r="BC86" s="28"/>
      <c r="BD86" s="28"/>
      <c r="BE86" s="28"/>
      <c r="BF86" s="28"/>
      <c r="BG86" s="28"/>
      <c r="BH86" s="28"/>
      <c r="BI86" s="28"/>
      <c r="BV86" s="20">
        <v>146.30000000000001</v>
      </c>
    </row>
    <row r="87" spans="1:74" x14ac:dyDescent="0.2">
      <c r="A87" s="302"/>
      <c r="B87" s="20">
        <v>600</v>
      </c>
      <c r="D87" s="28"/>
      <c r="E87" s="25">
        <v>40.449124248787797</v>
      </c>
      <c r="F87" s="25">
        <v>31.110105558743001</v>
      </c>
      <c r="G87" s="25">
        <v>2.1986196963126301</v>
      </c>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c r="AN87" s="28"/>
      <c r="AO87" s="28"/>
      <c r="AP87" s="28"/>
      <c r="AQ87" s="28"/>
      <c r="AR87" s="28"/>
      <c r="AS87" s="28"/>
      <c r="AU87" s="28"/>
      <c r="AV87" s="28"/>
      <c r="AW87" s="28"/>
      <c r="AX87" s="28"/>
      <c r="AY87" s="28"/>
      <c r="AZ87" s="28"/>
      <c r="BA87" s="28"/>
      <c r="BB87" s="28"/>
      <c r="BC87" s="28"/>
      <c r="BD87" s="28"/>
      <c r="BE87" s="28"/>
      <c r="BF87" s="28"/>
      <c r="BG87" s="28"/>
      <c r="BH87" s="28"/>
      <c r="BI87" s="28"/>
      <c r="BV87" s="20">
        <v>60.8</v>
      </c>
    </row>
    <row r="88" spans="1:74" x14ac:dyDescent="0.2">
      <c r="A88" s="302"/>
      <c r="B88" s="20">
        <v>800</v>
      </c>
      <c r="D88" s="28"/>
      <c r="E88" s="25">
        <v>16.6787563911696</v>
      </c>
      <c r="F88" s="25">
        <v>13.4521877465274</v>
      </c>
      <c r="G88" s="25">
        <v>1.34276849448644</v>
      </c>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c r="AP88" s="28"/>
      <c r="AQ88" s="28"/>
      <c r="AR88" s="28"/>
      <c r="AS88" s="28"/>
      <c r="AU88" s="28"/>
      <c r="AV88" s="28"/>
      <c r="AW88" s="28"/>
      <c r="AX88" s="28"/>
      <c r="AY88" s="28"/>
      <c r="AZ88" s="28"/>
      <c r="BA88" s="28"/>
      <c r="BB88" s="28"/>
      <c r="BC88" s="28"/>
      <c r="BD88" s="28"/>
      <c r="BE88" s="28"/>
      <c r="BF88" s="28"/>
      <c r="BG88" s="28"/>
      <c r="BH88" s="28"/>
      <c r="BI88" s="28"/>
      <c r="BV88" s="20">
        <v>30.1</v>
      </c>
    </row>
    <row r="89" spans="1:74" x14ac:dyDescent="0.2">
      <c r="A89" s="302"/>
      <c r="B89" s="20">
        <v>1000</v>
      </c>
      <c r="D89" s="28"/>
      <c r="E89" s="25">
        <v>7.1755248899912498</v>
      </c>
      <c r="F89" s="25">
        <v>6.2327042985124601</v>
      </c>
      <c r="G89" s="25">
        <v>0.81027375575230998</v>
      </c>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U89" s="28"/>
      <c r="AV89" s="28"/>
      <c r="AW89" s="28"/>
      <c r="AX89" s="28"/>
      <c r="AY89" s="28"/>
      <c r="AZ89" s="28"/>
      <c r="BA89" s="28"/>
      <c r="BB89" s="28"/>
      <c r="BC89" s="28"/>
      <c r="BD89" s="28"/>
      <c r="BE89" s="28"/>
      <c r="BF89" s="28"/>
      <c r="BG89" s="28"/>
      <c r="BH89" s="28"/>
      <c r="BI89" s="28"/>
      <c r="BV89" s="20">
        <v>15</v>
      </c>
    </row>
    <row r="90" spans="1:74" x14ac:dyDescent="0.2">
      <c r="A90" s="302"/>
      <c r="B90" s="20">
        <v>1200</v>
      </c>
      <c r="D90" s="28"/>
      <c r="E90" s="25">
        <v>3.0765509914468798</v>
      </c>
      <c r="F90" s="25">
        <v>5.5096790475279498</v>
      </c>
      <c r="G90" s="25">
        <v>0.52561194122135801</v>
      </c>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8"/>
      <c r="AL90" s="28"/>
      <c r="AM90" s="28"/>
      <c r="AN90" s="28"/>
      <c r="AO90" s="28"/>
      <c r="AP90" s="28"/>
      <c r="AQ90" s="28"/>
      <c r="AR90" s="28"/>
      <c r="AS90" s="28"/>
      <c r="AU90" s="28"/>
      <c r="AV90" s="28"/>
      <c r="AW90" s="28"/>
      <c r="AX90" s="28"/>
      <c r="AY90" s="28"/>
      <c r="AZ90" s="28"/>
      <c r="BA90" s="28"/>
      <c r="BB90" s="28"/>
      <c r="BC90" s="28"/>
      <c r="BD90" s="28"/>
      <c r="BE90" s="28"/>
      <c r="BF90" s="28"/>
      <c r="BG90" s="28"/>
      <c r="BH90" s="28"/>
      <c r="BI90" s="28"/>
      <c r="BV90" s="20">
        <v>4.8</v>
      </c>
    </row>
    <row r="91" spans="1:74" x14ac:dyDescent="0.2">
      <c r="A91" s="302"/>
      <c r="B91" s="20">
        <v>1400</v>
      </c>
      <c r="D91" s="28"/>
      <c r="E91" s="25">
        <v>0.82386676981335505</v>
      </c>
      <c r="F91" s="25">
        <v>3.3656424015568698</v>
      </c>
      <c r="G91" s="25">
        <v>0.37311989243666199</v>
      </c>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c r="AN91" s="28"/>
      <c r="AO91" s="28"/>
      <c r="AP91" s="28"/>
      <c r="AQ91" s="28"/>
      <c r="AR91" s="28"/>
      <c r="AS91" s="28"/>
      <c r="AU91" s="28"/>
      <c r="AV91" s="28"/>
      <c r="AW91" s="28"/>
      <c r="AX91" s="28"/>
      <c r="AY91" s="28"/>
      <c r="AZ91" s="28"/>
      <c r="BA91" s="28"/>
      <c r="BB91" s="28"/>
      <c r="BC91" s="28"/>
      <c r="BD91" s="28"/>
      <c r="BE91" s="28"/>
      <c r="BF91" s="28"/>
      <c r="BG91" s="28"/>
      <c r="BH91" s="28"/>
      <c r="BI91" s="28"/>
      <c r="BV91" s="20">
        <v>2.2000000000000002</v>
      </c>
    </row>
    <row r="92" spans="1:74" x14ac:dyDescent="0.2">
      <c r="A92" s="302"/>
      <c r="B92" s="20">
        <v>1800</v>
      </c>
      <c r="D92" s="28"/>
      <c r="E92" s="25">
        <v>2.68458430930189</v>
      </c>
      <c r="F92" s="25">
        <v>0</v>
      </c>
      <c r="G92" s="25">
        <v>0.35056829849753801</v>
      </c>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c r="AN92" s="28"/>
      <c r="AO92" s="28"/>
      <c r="AP92" s="28"/>
      <c r="AQ92" s="28"/>
      <c r="AR92" s="28"/>
      <c r="AS92" s="28"/>
      <c r="AU92" s="28"/>
      <c r="AV92" s="28"/>
      <c r="AW92" s="28"/>
      <c r="AX92" s="28"/>
      <c r="AY92" s="28"/>
      <c r="AZ92" s="28"/>
      <c r="BA92" s="28"/>
      <c r="BB92" s="28"/>
      <c r="BC92" s="28"/>
      <c r="BD92" s="28"/>
      <c r="BE92" s="28"/>
      <c r="BF92" s="28"/>
      <c r="BG92" s="28"/>
      <c r="BH92" s="28"/>
      <c r="BI92" s="28"/>
      <c r="BV92" s="20">
        <v>1.4</v>
      </c>
    </row>
    <row r="93" spans="1:74" x14ac:dyDescent="0.2">
      <c r="A93" s="302"/>
      <c r="B93" s="20">
        <v>2200</v>
      </c>
      <c r="D93" s="28"/>
      <c r="E93" s="25">
        <v>2.1532263279746902</v>
      </c>
      <c r="F93" s="25">
        <v>1.6102199801553401</v>
      </c>
      <c r="G93" s="25">
        <v>0.30924018694038202</v>
      </c>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c r="AN93" s="28"/>
      <c r="AO93" s="28"/>
      <c r="AP93" s="28"/>
      <c r="AQ93" s="28"/>
      <c r="AR93" s="28"/>
      <c r="AS93" s="28"/>
      <c r="AU93" s="28"/>
      <c r="AV93" s="28"/>
      <c r="AW93" s="28"/>
      <c r="AX93" s="28"/>
      <c r="AY93" s="28"/>
      <c r="AZ93" s="28"/>
      <c r="BA93" s="28"/>
      <c r="BB93" s="28"/>
      <c r="BC93" s="28"/>
      <c r="BD93" s="28"/>
      <c r="BE93" s="28"/>
      <c r="BF93" s="28"/>
      <c r="BG93" s="28"/>
      <c r="BH93" s="28"/>
      <c r="BI93" s="28"/>
      <c r="BV93" s="20">
        <v>1.2</v>
      </c>
    </row>
    <row r="94" spans="1:74" x14ac:dyDescent="0.2">
      <c r="A94" s="302"/>
      <c r="B94" s="20">
        <v>2600</v>
      </c>
      <c r="D94" s="28"/>
      <c r="E94" s="25">
        <v>1.210256690192</v>
      </c>
      <c r="F94" s="25">
        <v>2.8551482466649301</v>
      </c>
      <c r="G94" s="25">
        <v>0.25152196112400699</v>
      </c>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c r="AN94" s="28"/>
      <c r="AO94" s="28"/>
      <c r="AP94" s="28"/>
      <c r="AQ94" s="28"/>
      <c r="AR94" s="28"/>
      <c r="AS94" s="28"/>
      <c r="AU94" s="28"/>
      <c r="AV94" s="28"/>
      <c r="AW94" s="28"/>
      <c r="AX94" s="28"/>
      <c r="AY94" s="28"/>
      <c r="AZ94" s="28"/>
      <c r="BA94" s="28"/>
      <c r="BB94" s="28"/>
      <c r="BC94" s="28"/>
      <c r="BD94" s="28"/>
      <c r="BE94" s="28"/>
      <c r="BF94" s="28"/>
      <c r="BG94" s="28"/>
      <c r="BH94" s="28"/>
      <c r="BI94" s="28"/>
      <c r="BV94" s="20">
        <v>0.6</v>
      </c>
    </row>
    <row r="95" spans="1:74" x14ac:dyDescent="0.2">
      <c r="A95" s="302"/>
      <c r="B95" s="20">
        <v>3000</v>
      </c>
      <c r="D95" s="28"/>
      <c r="E95" s="25">
        <v>0.85727325282281297</v>
      </c>
      <c r="F95" s="25">
        <v>1.4246103167320801</v>
      </c>
      <c r="G95" s="25">
        <v>0.23328713440454199</v>
      </c>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8"/>
      <c r="AL95" s="28"/>
      <c r="AM95" s="28"/>
      <c r="AN95" s="28"/>
      <c r="AO95" s="28"/>
      <c r="AP95" s="28"/>
      <c r="AQ95" s="28"/>
      <c r="AR95" s="28"/>
      <c r="AS95" s="28"/>
      <c r="AU95" s="28"/>
      <c r="AV95" s="28"/>
      <c r="AW95" s="28"/>
      <c r="AX95" s="28"/>
      <c r="AY95" s="28"/>
      <c r="AZ95" s="28"/>
      <c r="BA95" s="28"/>
      <c r="BB95" s="28"/>
      <c r="BC95" s="28"/>
      <c r="BD95" s="28"/>
      <c r="BE95" s="28"/>
      <c r="BF95" s="28"/>
      <c r="BG95" s="28"/>
      <c r="BH95" s="28"/>
      <c r="BI95" s="28"/>
      <c r="BV95" s="20">
        <v>0.9</v>
      </c>
    </row>
    <row r="96" spans="1:74" x14ac:dyDescent="0.2">
      <c r="A96" s="302"/>
      <c r="B96" s="20">
        <v>4000</v>
      </c>
      <c r="D96" s="28"/>
      <c r="E96" s="25">
        <v>0</v>
      </c>
      <c r="F96" s="25">
        <v>0</v>
      </c>
      <c r="G96" s="25">
        <v>0</v>
      </c>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c r="AN96" s="28"/>
      <c r="AO96" s="28"/>
      <c r="AP96" s="28"/>
      <c r="AQ96" s="28"/>
      <c r="AR96" s="28"/>
      <c r="AS96" s="28"/>
      <c r="AU96" s="28"/>
      <c r="AV96" s="28"/>
      <c r="AW96" s="28"/>
      <c r="AX96" s="28"/>
      <c r="AY96" s="28"/>
      <c r="AZ96" s="28"/>
      <c r="BA96" s="28"/>
      <c r="BB96" s="28"/>
      <c r="BC96" s="28"/>
      <c r="BD96" s="28"/>
      <c r="BE96" s="28"/>
      <c r="BF96" s="28"/>
      <c r="BG96" s="28"/>
      <c r="BH96" s="28"/>
      <c r="BI96" s="28"/>
      <c r="BV96" s="20">
        <v>0.9</v>
      </c>
    </row>
    <row r="97" spans="1:74" x14ac:dyDescent="0.2">
      <c r="A97" s="302"/>
      <c r="B97" s="20">
        <v>6000</v>
      </c>
      <c r="D97" s="28"/>
      <c r="E97" s="25">
        <v>0</v>
      </c>
      <c r="F97" s="25">
        <v>0</v>
      </c>
      <c r="G97" s="25">
        <v>0</v>
      </c>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c r="AN97" s="28"/>
      <c r="AO97" s="28"/>
      <c r="AP97" s="28"/>
      <c r="AQ97" s="28"/>
      <c r="AR97" s="28"/>
      <c r="AS97" s="28"/>
      <c r="AU97" s="28"/>
      <c r="AV97" s="28"/>
      <c r="AW97" s="28"/>
      <c r="AX97" s="28"/>
      <c r="AY97" s="28"/>
      <c r="AZ97" s="28"/>
      <c r="BA97" s="28"/>
      <c r="BB97" s="28"/>
      <c r="BC97" s="28"/>
      <c r="BD97" s="28"/>
      <c r="BE97" s="28"/>
      <c r="BF97" s="28"/>
      <c r="BG97" s="28"/>
      <c r="BH97" s="28"/>
      <c r="BI97" s="28"/>
      <c r="BV97" s="20">
        <v>1.6</v>
      </c>
    </row>
    <row r="98" spans="1:74" x14ac:dyDescent="0.2">
      <c r="A98" s="302"/>
      <c r="B98" s="20">
        <v>8000</v>
      </c>
      <c r="D98" s="28"/>
      <c r="E98" s="25">
        <v>0</v>
      </c>
      <c r="F98" s="25">
        <v>0</v>
      </c>
      <c r="G98" s="25">
        <v>0</v>
      </c>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U98" s="28"/>
      <c r="AV98" s="28"/>
      <c r="AW98" s="28"/>
      <c r="AX98" s="28"/>
      <c r="AY98" s="28"/>
      <c r="AZ98" s="28"/>
      <c r="BA98" s="28"/>
      <c r="BB98" s="28"/>
      <c r="BC98" s="28"/>
      <c r="BD98" s="28"/>
      <c r="BE98" s="28"/>
      <c r="BF98" s="28"/>
      <c r="BG98" s="28"/>
      <c r="BH98" s="28"/>
      <c r="BI98" s="28"/>
      <c r="BV98" s="20">
        <v>0.7</v>
      </c>
    </row>
    <row r="99" spans="1:74" x14ac:dyDescent="0.2">
      <c r="A99" s="302"/>
      <c r="B99" s="20">
        <v>10000</v>
      </c>
      <c r="D99" s="28"/>
      <c r="E99" s="25">
        <v>0</v>
      </c>
      <c r="F99" s="25">
        <v>0</v>
      </c>
      <c r="G99" s="25">
        <v>0</v>
      </c>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c r="AN99" s="28"/>
      <c r="AO99" s="28"/>
      <c r="AP99" s="28"/>
      <c r="AQ99" s="28"/>
      <c r="AR99" s="28"/>
      <c r="AS99" s="28"/>
      <c r="AU99" s="28"/>
      <c r="AV99" s="28"/>
      <c r="AW99" s="28"/>
      <c r="AX99" s="28"/>
      <c r="AY99" s="28"/>
      <c r="AZ99" s="28"/>
      <c r="BA99" s="28"/>
      <c r="BB99" s="28"/>
      <c r="BC99" s="28"/>
      <c r="BD99" s="28"/>
      <c r="BE99" s="28"/>
      <c r="BF99" s="28"/>
      <c r="BG99" s="28"/>
      <c r="BH99" s="28"/>
      <c r="BI99" s="28"/>
      <c r="BV99" s="20">
        <v>0.6</v>
      </c>
    </row>
  </sheetData>
  <sheetProtection algorithmName="SHA-512" hashValue="pGE3cXrukyqTFfow5MwBXBeLOwVx7lzuVTXGvnS4ktXjfF1vFRQKYe3F3KztZyfwJh5JKHP3R4hDSd/tMuUIOw==" saltValue="hfZlwxLIo0GjqiwhpQEK/w==" spinCount="100000" sheet="1" objects="1" scenarios="1" selectLockedCells="1" selectUnlockedCells="1"/>
  <mergeCells count="6">
    <mergeCell ref="A69:A83"/>
    <mergeCell ref="A85:A99"/>
    <mergeCell ref="A5:A19"/>
    <mergeCell ref="A21:A35"/>
    <mergeCell ref="A37:A51"/>
    <mergeCell ref="A53:A67"/>
  </mergeCells>
  <phoneticPr fontId="3" type="noConversion"/>
  <pageMargins left="0.75" right="0.75" top="1" bottom="1" header="0.5" footer="0.5"/>
  <pageSetup paperSize="9" orientation="portrait" r:id="rId1"/>
  <headerFooter alignWithMargins="0">
    <oddHeader>&amp;C&amp;"Calibri"&amp;10&amp;K000000OFFICIAL&amp;1#</oddHead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S174"/>
  <sheetViews>
    <sheetView topLeftCell="A7" zoomScale="75" workbookViewId="0">
      <selection activeCell="B71" sqref="B71"/>
    </sheetView>
  </sheetViews>
  <sheetFormatPr defaultRowHeight="13" x14ac:dyDescent="0.3"/>
  <cols>
    <col min="2" max="2" width="15.7265625" style="70" customWidth="1"/>
    <col min="3" max="3" width="22.7265625" customWidth="1"/>
    <col min="4" max="4" width="14.1796875" customWidth="1"/>
    <col min="5" max="5" width="11.7265625" bestFit="1" customWidth="1"/>
    <col min="6" max="7" width="11.7265625" customWidth="1"/>
    <col min="8" max="8" width="12" customWidth="1"/>
    <col min="9" max="9" width="9.81640625" customWidth="1"/>
    <col min="10" max="10" width="13.81640625" bestFit="1" customWidth="1"/>
    <col min="11" max="11" width="17.7265625" customWidth="1"/>
    <col min="12" max="12" width="10.7265625" style="84" customWidth="1"/>
    <col min="13" max="13" width="153.1796875" customWidth="1"/>
    <col min="14" max="14" width="23.81640625" customWidth="1"/>
    <col min="15" max="15" width="20.81640625" bestFit="1" customWidth="1"/>
    <col min="16" max="17" width="14" bestFit="1" customWidth="1"/>
    <col min="18" max="18" width="14.1796875" bestFit="1" customWidth="1"/>
  </cols>
  <sheetData>
    <row r="1" spans="2:13" ht="13.5" thickBot="1" x14ac:dyDescent="0.35"/>
    <row r="2" spans="2:13" s="71" customFormat="1" x14ac:dyDescent="0.25">
      <c r="B2" s="303" t="s">
        <v>38</v>
      </c>
      <c r="C2" s="305" t="s">
        <v>455</v>
      </c>
      <c r="D2" s="307" t="s">
        <v>7</v>
      </c>
      <c r="E2" s="315" t="s">
        <v>37</v>
      </c>
      <c r="F2" s="313"/>
      <c r="G2" s="313"/>
      <c r="H2" s="316"/>
      <c r="I2" s="311" t="s">
        <v>189</v>
      </c>
      <c r="J2" s="307" t="s">
        <v>35</v>
      </c>
      <c r="K2" s="313" t="s">
        <v>190</v>
      </c>
      <c r="L2" s="307" t="s">
        <v>342</v>
      </c>
      <c r="M2" s="309"/>
    </row>
    <row r="3" spans="2:13" s="71" customFormat="1" ht="39.5" thickBot="1" x14ac:dyDescent="0.3">
      <c r="B3" s="304"/>
      <c r="C3" s="306"/>
      <c r="D3" s="308"/>
      <c r="E3" s="163" t="s">
        <v>191</v>
      </c>
      <c r="F3" s="162" t="s">
        <v>192</v>
      </c>
      <c r="G3" s="162" t="s">
        <v>193</v>
      </c>
      <c r="H3" s="167" t="s">
        <v>194</v>
      </c>
      <c r="I3" s="312"/>
      <c r="J3" s="308"/>
      <c r="K3" s="314"/>
      <c r="L3" s="308"/>
      <c r="M3" s="310"/>
    </row>
    <row r="4" spans="2:13" x14ac:dyDescent="0.3">
      <c r="B4" s="169">
        <v>1</v>
      </c>
      <c r="C4" s="72">
        <v>180199</v>
      </c>
      <c r="D4" s="73">
        <v>42</v>
      </c>
      <c r="E4" s="164">
        <v>75</v>
      </c>
      <c r="F4" s="74">
        <v>33.773343344527987</v>
      </c>
      <c r="G4" s="5"/>
      <c r="H4" s="168">
        <f>IF(G4="",F4,G4)</f>
        <v>33.773343344527987</v>
      </c>
      <c r="I4" s="72">
        <v>4</v>
      </c>
      <c r="J4" s="72">
        <v>1700</v>
      </c>
      <c r="K4" s="72" t="s">
        <v>58</v>
      </c>
      <c r="L4" s="84" t="s">
        <v>195</v>
      </c>
      <c r="M4" s="75" t="s">
        <v>467</v>
      </c>
    </row>
    <row r="5" spans="2:13" x14ac:dyDescent="0.3">
      <c r="B5" s="170">
        <v>2</v>
      </c>
      <c r="C5" s="5">
        <v>4819243</v>
      </c>
      <c r="D5" s="74">
        <v>35.162500000000001</v>
      </c>
      <c r="E5" s="165">
        <v>100</v>
      </c>
      <c r="F5" s="74">
        <v>55.235627829803029</v>
      </c>
      <c r="G5" s="5"/>
      <c r="H5" s="168">
        <f t="shared" ref="H5:H68" si="0">IF(G5="",F5,G5)</f>
        <v>55.235627829803029</v>
      </c>
      <c r="I5" s="5">
        <v>4</v>
      </c>
      <c r="J5" s="5">
        <v>1260</v>
      </c>
      <c r="K5" s="5" t="s">
        <v>61</v>
      </c>
      <c r="L5" s="84" t="s">
        <v>195</v>
      </c>
      <c r="M5" t="s">
        <v>467</v>
      </c>
    </row>
    <row r="6" spans="2:13" x14ac:dyDescent="0.3">
      <c r="B6" s="170">
        <v>3</v>
      </c>
      <c r="C6" s="5">
        <v>195578242</v>
      </c>
      <c r="D6" s="74">
        <v>38.22</v>
      </c>
      <c r="E6" s="165">
        <v>125</v>
      </c>
      <c r="F6" s="74">
        <v>80.897558916848965</v>
      </c>
      <c r="G6" s="5"/>
      <c r="H6" s="168">
        <f t="shared" si="0"/>
        <v>80.897558916848965</v>
      </c>
      <c r="I6" s="5">
        <v>4</v>
      </c>
      <c r="J6" s="5">
        <v>1260</v>
      </c>
      <c r="K6" s="5" t="s">
        <v>66</v>
      </c>
      <c r="L6" s="84" t="s">
        <v>195</v>
      </c>
      <c r="M6" t="s">
        <v>467</v>
      </c>
    </row>
    <row r="7" spans="2:13" x14ac:dyDescent="0.3">
      <c r="B7" s="170">
        <v>4</v>
      </c>
      <c r="C7" s="5">
        <v>9511977</v>
      </c>
      <c r="D7" s="74">
        <v>42.35</v>
      </c>
      <c r="E7" s="165">
        <v>125</v>
      </c>
      <c r="F7" s="74">
        <v>80.897558916848965</v>
      </c>
      <c r="G7" s="5"/>
      <c r="H7" s="168">
        <f t="shared" si="0"/>
        <v>80.897558916848965</v>
      </c>
      <c r="I7" s="5">
        <v>4</v>
      </c>
      <c r="J7" s="5">
        <v>1860</v>
      </c>
      <c r="K7" s="5" t="s">
        <v>86</v>
      </c>
      <c r="L7" s="84" t="s">
        <v>195</v>
      </c>
      <c r="M7" t="s">
        <v>467</v>
      </c>
    </row>
    <row r="8" spans="2:13" x14ac:dyDescent="0.3">
      <c r="B8" s="171" t="s">
        <v>315</v>
      </c>
      <c r="C8" s="5">
        <v>73003073</v>
      </c>
      <c r="D8" s="74">
        <v>42.35</v>
      </c>
      <c r="E8" s="165">
        <v>125</v>
      </c>
      <c r="F8" s="74">
        <v>80.897558916848965</v>
      </c>
      <c r="G8" s="5"/>
      <c r="H8" s="168">
        <f t="shared" si="0"/>
        <v>80.897558916848965</v>
      </c>
      <c r="I8" s="5">
        <v>4</v>
      </c>
      <c r="J8" s="5">
        <v>1860</v>
      </c>
      <c r="K8" s="5" t="s">
        <v>116</v>
      </c>
      <c r="L8" s="84" t="s">
        <v>195</v>
      </c>
      <c r="M8" t="s">
        <v>467</v>
      </c>
    </row>
    <row r="9" spans="2:13" s="59" customFormat="1" x14ac:dyDescent="0.3">
      <c r="B9" s="171" t="s">
        <v>199</v>
      </c>
      <c r="C9" s="5">
        <v>20718</v>
      </c>
      <c r="D9" s="74">
        <v>40.4375</v>
      </c>
      <c r="E9" s="165">
        <v>75</v>
      </c>
      <c r="F9" s="74">
        <v>33.773343344527987</v>
      </c>
      <c r="G9" s="5"/>
      <c r="H9" s="168">
        <f t="shared" si="0"/>
        <v>33.773343344527987</v>
      </c>
      <c r="I9" s="5">
        <v>4</v>
      </c>
      <c r="J9" s="5">
        <v>2000</v>
      </c>
      <c r="K9" s="5" t="s">
        <v>61</v>
      </c>
      <c r="L9" s="84" t="s">
        <v>195</v>
      </c>
      <c r="M9"/>
    </row>
    <row r="10" spans="2:13" x14ac:dyDescent="0.3">
      <c r="B10" s="171" t="s">
        <v>200</v>
      </c>
      <c r="C10" s="5">
        <v>70176</v>
      </c>
      <c r="D10" s="74">
        <v>13.362500000000001</v>
      </c>
      <c r="E10" s="165">
        <v>45</v>
      </c>
      <c r="F10" s="74">
        <v>14.09979158752847</v>
      </c>
      <c r="G10" s="5"/>
      <c r="H10" s="168">
        <f t="shared" si="0"/>
        <v>14.09979158752847</v>
      </c>
      <c r="I10" s="5">
        <v>2</v>
      </c>
      <c r="J10" s="5">
        <v>978</v>
      </c>
      <c r="K10" s="5" t="s">
        <v>120</v>
      </c>
      <c r="L10" s="84" t="s">
        <v>195</v>
      </c>
    </row>
    <row r="11" spans="2:13" x14ac:dyDescent="0.3">
      <c r="B11" s="171" t="s">
        <v>201</v>
      </c>
      <c r="C11" s="5">
        <v>19036655</v>
      </c>
      <c r="D11" s="74">
        <v>27.212499999999999</v>
      </c>
      <c r="E11" s="165">
        <v>75</v>
      </c>
      <c r="F11" s="74">
        <v>33.773343344527987</v>
      </c>
      <c r="G11" s="5"/>
      <c r="H11" s="168">
        <f t="shared" si="0"/>
        <v>33.773343344527987</v>
      </c>
      <c r="I11" s="5">
        <v>2</v>
      </c>
      <c r="J11" s="5">
        <v>1900</v>
      </c>
      <c r="K11" s="5" t="s">
        <v>57</v>
      </c>
      <c r="L11" s="84" t="s">
        <v>195</v>
      </c>
    </row>
    <row r="12" spans="2:13" x14ac:dyDescent="0.3">
      <c r="B12" s="171" t="s">
        <v>202</v>
      </c>
      <c r="C12" s="5">
        <v>4271473</v>
      </c>
      <c r="D12" s="74">
        <v>26.324999999999999</v>
      </c>
      <c r="E12" s="165">
        <v>75</v>
      </c>
      <c r="F12" s="74">
        <v>33.773343344527987</v>
      </c>
      <c r="G12" s="5"/>
      <c r="H12" s="168">
        <f t="shared" si="0"/>
        <v>33.773343344527987</v>
      </c>
      <c r="I12" s="5">
        <v>2</v>
      </c>
      <c r="J12" s="5">
        <v>1900</v>
      </c>
      <c r="K12" s="5" t="s">
        <v>57</v>
      </c>
      <c r="L12" s="84" t="s">
        <v>195</v>
      </c>
    </row>
    <row r="13" spans="2:13" x14ac:dyDescent="0.3">
      <c r="B13" s="171" t="s">
        <v>203</v>
      </c>
      <c r="C13" s="5">
        <v>5596937</v>
      </c>
      <c r="D13" s="74">
        <v>26.324999999999999</v>
      </c>
      <c r="E13" s="165">
        <v>75</v>
      </c>
      <c r="F13" s="74">
        <v>33.773343344527987</v>
      </c>
      <c r="G13" s="5"/>
      <c r="H13" s="168">
        <f t="shared" si="0"/>
        <v>33.773343344527987</v>
      </c>
      <c r="I13" s="5">
        <v>2</v>
      </c>
      <c r="J13" s="5">
        <v>1900</v>
      </c>
      <c r="K13" s="5" t="s">
        <v>57</v>
      </c>
      <c r="L13" s="84" t="s">
        <v>195</v>
      </c>
    </row>
    <row r="14" spans="2:13" x14ac:dyDescent="0.3">
      <c r="B14" s="171" t="s">
        <v>204</v>
      </c>
      <c r="C14" s="5">
        <v>30476840</v>
      </c>
      <c r="D14" s="74">
        <v>40.6875</v>
      </c>
      <c r="E14" s="165">
        <v>75</v>
      </c>
      <c r="F14" s="74">
        <v>33.773343344527987</v>
      </c>
      <c r="G14" s="5"/>
      <c r="H14" s="168">
        <f t="shared" si="0"/>
        <v>33.773343344527987</v>
      </c>
      <c r="I14" s="5">
        <v>4</v>
      </c>
      <c r="J14" s="5">
        <v>1300</v>
      </c>
      <c r="K14" s="5" t="s">
        <v>61</v>
      </c>
      <c r="L14" s="84" t="s">
        <v>195</v>
      </c>
    </row>
    <row r="15" spans="2:13" x14ac:dyDescent="0.3">
      <c r="B15" s="171" t="s">
        <v>205</v>
      </c>
      <c r="C15" s="5">
        <v>7413285</v>
      </c>
      <c r="D15" s="74">
        <v>43.9</v>
      </c>
      <c r="E15" s="165">
        <v>75</v>
      </c>
      <c r="F15" s="74">
        <v>33.773343344527987</v>
      </c>
      <c r="G15" s="5"/>
      <c r="H15" s="168">
        <f t="shared" si="0"/>
        <v>33.773343344527987</v>
      </c>
      <c r="I15" s="5">
        <v>4</v>
      </c>
      <c r="J15" s="5">
        <v>1300</v>
      </c>
      <c r="K15" s="5" t="s">
        <v>61</v>
      </c>
      <c r="L15" s="84" t="s">
        <v>195</v>
      </c>
    </row>
    <row r="16" spans="2:13" x14ac:dyDescent="0.3">
      <c r="B16" s="171" t="s">
        <v>206</v>
      </c>
      <c r="C16" s="5">
        <v>1169660</v>
      </c>
      <c r="D16" s="74">
        <v>42.4</v>
      </c>
      <c r="E16" s="165">
        <v>75</v>
      </c>
      <c r="F16" s="74">
        <v>33.773343344527987</v>
      </c>
      <c r="G16" s="5"/>
      <c r="H16" s="168">
        <f t="shared" si="0"/>
        <v>33.773343344527987</v>
      </c>
      <c r="I16" s="5">
        <v>4</v>
      </c>
      <c r="J16" s="5">
        <v>1300</v>
      </c>
      <c r="K16" s="5" t="s">
        <v>61</v>
      </c>
      <c r="L16" s="84" t="s">
        <v>195</v>
      </c>
    </row>
    <row r="17" spans="2:19" x14ac:dyDescent="0.3">
      <c r="B17" s="171" t="s">
        <v>207</v>
      </c>
      <c r="C17" s="5">
        <v>25567728</v>
      </c>
      <c r="D17" s="74">
        <v>41.5625</v>
      </c>
      <c r="E17" s="165">
        <v>75</v>
      </c>
      <c r="F17" s="74">
        <v>33.773343344527987</v>
      </c>
      <c r="G17" s="5"/>
      <c r="H17" s="168">
        <f t="shared" si="0"/>
        <v>33.773343344527987</v>
      </c>
      <c r="I17" s="5">
        <v>4</v>
      </c>
      <c r="J17" s="5">
        <v>1300</v>
      </c>
      <c r="K17" s="5" t="s">
        <v>61</v>
      </c>
      <c r="L17" s="84" t="s">
        <v>195</v>
      </c>
    </row>
    <row r="18" spans="2:19" x14ac:dyDescent="0.3">
      <c r="B18" s="171" t="s">
        <v>208</v>
      </c>
      <c r="C18" s="5">
        <v>50156308</v>
      </c>
      <c r="D18" s="74">
        <v>41.225000000000001</v>
      </c>
      <c r="E18" s="165">
        <v>90</v>
      </c>
      <c r="F18" s="74">
        <v>46.128994258700871</v>
      </c>
      <c r="G18" s="5"/>
      <c r="H18" s="168">
        <f t="shared" si="0"/>
        <v>46.128994258700871</v>
      </c>
      <c r="I18" s="5">
        <v>4</v>
      </c>
      <c r="J18" s="5">
        <v>1924</v>
      </c>
      <c r="K18" s="5" t="s">
        <v>61</v>
      </c>
      <c r="L18" s="84" t="s">
        <v>195</v>
      </c>
    </row>
    <row r="19" spans="2:19" x14ac:dyDescent="0.3">
      <c r="B19" s="171" t="s">
        <v>209</v>
      </c>
      <c r="C19" s="5">
        <v>15663605</v>
      </c>
      <c r="D19" s="74">
        <v>41.2</v>
      </c>
      <c r="E19" s="165">
        <v>90</v>
      </c>
      <c r="F19" s="74">
        <v>46.128994258700871</v>
      </c>
      <c r="G19" s="5"/>
      <c r="H19" s="168">
        <f t="shared" si="0"/>
        <v>46.128994258700871</v>
      </c>
      <c r="I19" s="5">
        <v>4</v>
      </c>
      <c r="J19" s="5">
        <v>1924</v>
      </c>
      <c r="K19" s="5" t="s">
        <v>61</v>
      </c>
      <c r="L19" s="84" t="s">
        <v>195</v>
      </c>
    </row>
    <row r="20" spans="2:19" x14ac:dyDescent="0.3">
      <c r="B20" s="171" t="s">
        <v>210</v>
      </c>
      <c r="C20" s="5">
        <v>20102434</v>
      </c>
      <c r="D20" s="74">
        <v>40.674999999999997</v>
      </c>
      <c r="E20" s="165">
        <v>75</v>
      </c>
      <c r="F20" s="74">
        <v>33.773343344527987</v>
      </c>
      <c r="G20" s="5"/>
      <c r="H20" s="168">
        <f t="shared" si="0"/>
        <v>33.773343344527987</v>
      </c>
      <c r="I20" s="5">
        <v>4</v>
      </c>
      <c r="J20" s="5">
        <v>1924</v>
      </c>
      <c r="K20" s="5" t="s">
        <v>61</v>
      </c>
      <c r="L20" s="84" t="s">
        <v>195</v>
      </c>
      <c r="R20" s="76"/>
    </row>
    <row r="21" spans="2:19" x14ac:dyDescent="0.3">
      <c r="B21" s="171" t="s">
        <v>211</v>
      </c>
      <c r="C21" s="5">
        <v>9969430</v>
      </c>
      <c r="D21" s="74">
        <v>42.15</v>
      </c>
      <c r="E21" s="165">
        <v>75</v>
      </c>
      <c r="F21" s="74">
        <v>33.773343344527987</v>
      </c>
      <c r="G21" s="5"/>
      <c r="H21" s="168">
        <f t="shared" si="0"/>
        <v>33.773343344527987</v>
      </c>
      <c r="I21" s="5">
        <v>4</v>
      </c>
      <c r="J21" s="5">
        <v>1924</v>
      </c>
      <c r="K21" s="5" t="s">
        <v>61</v>
      </c>
      <c r="L21" s="84" t="s">
        <v>195</v>
      </c>
      <c r="R21" s="77"/>
    </row>
    <row r="22" spans="2:19" x14ac:dyDescent="0.3">
      <c r="B22" s="171" t="s">
        <v>212</v>
      </c>
      <c r="C22" s="5">
        <v>15261395</v>
      </c>
      <c r="D22" s="74">
        <v>47.412500000000001</v>
      </c>
      <c r="E22" s="165">
        <v>100</v>
      </c>
      <c r="F22" s="74">
        <v>55.235627829803029</v>
      </c>
      <c r="G22" s="5"/>
      <c r="H22" s="168">
        <f t="shared" si="0"/>
        <v>55.235627829803029</v>
      </c>
      <c r="I22" s="5">
        <v>4</v>
      </c>
      <c r="J22" s="5">
        <v>2185</v>
      </c>
      <c r="K22" s="5" t="s">
        <v>61</v>
      </c>
      <c r="L22" s="84" t="s">
        <v>195</v>
      </c>
      <c r="R22" s="78"/>
    </row>
    <row r="23" spans="2:19" x14ac:dyDescent="0.3">
      <c r="B23" s="171" t="s">
        <v>213</v>
      </c>
      <c r="C23" s="5">
        <v>53368298</v>
      </c>
      <c r="D23" s="74">
        <v>46.024999999999999</v>
      </c>
      <c r="E23" s="165">
        <v>100</v>
      </c>
      <c r="F23" s="74">
        <v>55.235627829803029</v>
      </c>
      <c r="G23" s="5"/>
      <c r="H23" s="168">
        <f t="shared" si="0"/>
        <v>55.235627829803029</v>
      </c>
      <c r="I23" s="5">
        <v>4</v>
      </c>
      <c r="J23" s="5">
        <v>1553</v>
      </c>
      <c r="K23" s="5" t="s">
        <v>62</v>
      </c>
      <c r="L23" s="84" t="s">
        <v>195</v>
      </c>
      <c r="R23" s="78"/>
    </row>
    <row r="24" spans="2:19" x14ac:dyDescent="0.3">
      <c r="B24" s="171" t="s">
        <v>223</v>
      </c>
      <c r="C24" s="5">
        <v>4832886</v>
      </c>
      <c r="D24" s="74">
        <v>49.7</v>
      </c>
      <c r="E24" s="165">
        <v>100</v>
      </c>
      <c r="F24" s="74">
        <v>55.235627829803029</v>
      </c>
      <c r="G24" s="5"/>
      <c r="H24" s="168">
        <f t="shared" si="0"/>
        <v>55.235627829803029</v>
      </c>
      <c r="I24" s="5">
        <v>4</v>
      </c>
      <c r="J24" s="5">
        <v>1553</v>
      </c>
      <c r="K24" s="5" t="s">
        <v>62</v>
      </c>
      <c r="L24" s="84" t="s">
        <v>195</v>
      </c>
      <c r="R24" s="78"/>
    </row>
    <row r="25" spans="2:19" x14ac:dyDescent="0.3">
      <c r="B25" s="171" t="s">
        <v>224</v>
      </c>
      <c r="C25" s="5">
        <v>8678258</v>
      </c>
      <c r="D25" s="74">
        <v>42.8</v>
      </c>
      <c r="E25" s="165">
        <v>100</v>
      </c>
      <c r="F25" s="74">
        <v>55.235627829803029</v>
      </c>
      <c r="G25" s="5">
        <v>33.4</v>
      </c>
      <c r="H25" s="168">
        <f t="shared" si="0"/>
        <v>33.4</v>
      </c>
      <c r="I25" s="5">
        <v>4</v>
      </c>
      <c r="J25" s="5">
        <v>1331</v>
      </c>
      <c r="K25" s="5" t="s">
        <v>58</v>
      </c>
      <c r="L25" s="84" t="s">
        <v>195</v>
      </c>
      <c r="R25" s="78"/>
    </row>
    <row r="26" spans="2:19" x14ac:dyDescent="0.3">
      <c r="B26" s="171" t="s">
        <v>225</v>
      </c>
      <c r="C26" s="5">
        <v>14034688</v>
      </c>
      <c r="D26" s="74">
        <v>53.1</v>
      </c>
      <c r="E26" s="165">
        <v>100</v>
      </c>
      <c r="F26" s="74">
        <v>55.235627829803029</v>
      </c>
      <c r="G26" s="5"/>
      <c r="H26" s="168">
        <f t="shared" si="0"/>
        <v>55.235627829803029</v>
      </c>
      <c r="I26" s="5">
        <v>4</v>
      </c>
      <c r="J26" s="5">
        <v>1824</v>
      </c>
      <c r="K26" s="5" t="s">
        <v>84</v>
      </c>
      <c r="L26" s="84" t="s">
        <v>195</v>
      </c>
      <c r="R26" s="78"/>
      <c r="S26" s="79"/>
    </row>
    <row r="27" spans="2:19" x14ac:dyDescent="0.3">
      <c r="B27" s="171" t="s">
        <v>226</v>
      </c>
      <c r="C27" s="5">
        <v>12606605</v>
      </c>
      <c r="D27" s="74">
        <v>53.5</v>
      </c>
      <c r="E27" s="165">
        <v>125</v>
      </c>
      <c r="F27" s="74">
        <v>80.897558916848965</v>
      </c>
      <c r="G27" s="5"/>
      <c r="H27" s="168">
        <f t="shared" si="0"/>
        <v>80.897558916848965</v>
      </c>
      <c r="I27" s="5">
        <v>4</v>
      </c>
      <c r="J27" s="5">
        <v>1879</v>
      </c>
      <c r="K27" s="5" t="s">
        <v>84</v>
      </c>
      <c r="L27" s="84" t="s">
        <v>195</v>
      </c>
      <c r="R27" s="77"/>
    </row>
    <row r="28" spans="2:19" x14ac:dyDescent="0.3">
      <c r="B28" s="171" t="s">
        <v>227</v>
      </c>
      <c r="C28" s="5">
        <v>1</v>
      </c>
      <c r="D28" s="74">
        <v>55.8</v>
      </c>
      <c r="E28" s="165">
        <v>100</v>
      </c>
      <c r="F28" s="74">
        <v>55.235627829803029</v>
      </c>
      <c r="G28" s="5"/>
      <c r="H28" s="168">
        <f t="shared" si="0"/>
        <v>55.235627829803029</v>
      </c>
      <c r="I28" s="5">
        <v>4</v>
      </c>
      <c r="J28" s="5">
        <v>1833</v>
      </c>
      <c r="K28" s="5" t="s">
        <v>76</v>
      </c>
      <c r="L28" s="84" t="s">
        <v>195</v>
      </c>
      <c r="M28" t="s">
        <v>468</v>
      </c>
    </row>
    <row r="29" spans="2:19" x14ac:dyDescent="0.3">
      <c r="B29" s="171" t="s">
        <v>418</v>
      </c>
      <c r="C29" s="5">
        <v>30328360</v>
      </c>
      <c r="D29" s="74">
        <v>55.5</v>
      </c>
      <c r="E29" s="165">
        <v>100</v>
      </c>
      <c r="F29" s="74">
        <v>55.235627829803029</v>
      </c>
      <c r="G29" s="5"/>
      <c r="H29" s="168">
        <f t="shared" si="0"/>
        <v>55.235627829803029</v>
      </c>
      <c r="I29" s="5">
        <v>4</v>
      </c>
      <c r="J29" s="5">
        <v>1833</v>
      </c>
      <c r="K29" s="5" t="s">
        <v>418</v>
      </c>
      <c r="L29" s="84" t="s">
        <v>195</v>
      </c>
      <c r="M29" t="s">
        <v>469</v>
      </c>
    </row>
    <row r="30" spans="2:19" x14ac:dyDescent="0.3">
      <c r="B30" s="171" t="s">
        <v>228</v>
      </c>
      <c r="C30" s="5">
        <v>36205792</v>
      </c>
      <c r="D30" s="74">
        <v>52.875</v>
      </c>
      <c r="E30" s="165">
        <v>125</v>
      </c>
      <c r="F30" s="74">
        <v>80.897558916848965</v>
      </c>
      <c r="G30" s="5">
        <v>68.709999999999994</v>
      </c>
      <c r="H30" s="168">
        <f t="shared" si="0"/>
        <v>68.709999999999994</v>
      </c>
      <c r="I30" s="5">
        <v>4</v>
      </c>
      <c r="J30" s="5">
        <v>1338</v>
      </c>
      <c r="K30" s="5" t="s">
        <v>78</v>
      </c>
      <c r="L30" s="84" t="s">
        <v>195</v>
      </c>
    </row>
    <row r="31" spans="2:19" x14ac:dyDescent="0.3">
      <c r="B31" s="171" t="s">
        <v>229</v>
      </c>
      <c r="C31" s="5">
        <v>1</v>
      </c>
      <c r="D31" s="74">
        <v>58.65</v>
      </c>
      <c r="E31" s="165">
        <v>125</v>
      </c>
      <c r="F31" s="74">
        <v>80.897558916848965</v>
      </c>
      <c r="G31" s="5">
        <v>68.709999999999994</v>
      </c>
      <c r="H31" s="168">
        <f t="shared" si="0"/>
        <v>68.709999999999994</v>
      </c>
      <c r="I31" s="5">
        <v>4</v>
      </c>
      <c r="J31" s="5">
        <v>1830</v>
      </c>
      <c r="K31" s="5" t="s">
        <v>82</v>
      </c>
      <c r="L31" s="84" t="s">
        <v>195</v>
      </c>
      <c r="M31" t="s">
        <v>470</v>
      </c>
    </row>
    <row r="32" spans="2:19" x14ac:dyDescent="0.3">
      <c r="B32" s="171" t="s">
        <v>230</v>
      </c>
      <c r="C32" s="5">
        <v>60439276</v>
      </c>
      <c r="D32" s="74">
        <v>58.65</v>
      </c>
      <c r="E32" s="165">
        <v>125</v>
      </c>
      <c r="F32" s="74">
        <v>80.897558916848965</v>
      </c>
      <c r="G32" s="5">
        <v>68.709999999999994</v>
      </c>
      <c r="H32" s="168">
        <f t="shared" si="0"/>
        <v>68.709999999999994</v>
      </c>
      <c r="I32" s="5">
        <v>4</v>
      </c>
      <c r="J32" s="5">
        <v>1830</v>
      </c>
      <c r="K32" s="5" t="s">
        <v>118</v>
      </c>
      <c r="L32" s="84" t="s">
        <v>195</v>
      </c>
      <c r="M32" t="s">
        <v>471</v>
      </c>
    </row>
    <row r="33" spans="2:14" x14ac:dyDescent="0.3">
      <c r="B33" s="171" t="s">
        <v>231</v>
      </c>
      <c r="C33" s="5">
        <v>34861055</v>
      </c>
      <c r="D33" s="74">
        <v>50.875</v>
      </c>
      <c r="E33" s="165">
        <v>125</v>
      </c>
      <c r="F33" s="74">
        <v>80.897558916848965</v>
      </c>
      <c r="G33" s="5"/>
      <c r="H33" s="168">
        <f t="shared" si="0"/>
        <v>80.897558916848965</v>
      </c>
      <c r="I33" s="5">
        <v>4</v>
      </c>
      <c r="J33" s="5">
        <v>1375</v>
      </c>
      <c r="K33" s="5" t="s">
        <v>78</v>
      </c>
      <c r="L33" s="84" t="s">
        <v>195</v>
      </c>
    </row>
    <row r="34" spans="2:14" x14ac:dyDescent="0.3">
      <c r="B34" s="171" t="s">
        <v>419</v>
      </c>
      <c r="C34" s="5">
        <v>1</v>
      </c>
      <c r="D34" s="74">
        <v>33.686</v>
      </c>
      <c r="E34" s="165">
        <v>60</v>
      </c>
      <c r="F34" s="74">
        <v>23.059927252736532</v>
      </c>
      <c r="G34" s="5">
        <v>30.57</v>
      </c>
      <c r="H34" s="168">
        <f t="shared" si="0"/>
        <v>30.57</v>
      </c>
      <c r="I34" s="5">
        <v>4</v>
      </c>
      <c r="J34" s="5">
        <v>1688</v>
      </c>
      <c r="K34" s="5" t="s">
        <v>79</v>
      </c>
      <c r="L34" s="84" t="s">
        <v>195</v>
      </c>
    </row>
    <row r="35" spans="2:14" x14ac:dyDescent="0.3">
      <c r="B35" s="171" t="s">
        <v>420</v>
      </c>
      <c r="C35" s="5">
        <v>1</v>
      </c>
      <c r="D35" s="74">
        <v>22.748999999999999</v>
      </c>
      <c r="E35" s="165">
        <v>60</v>
      </c>
      <c r="F35" s="74">
        <v>23.059927252736532</v>
      </c>
      <c r="G35" s="5">
        <v>30.57</v>
      </c>
      <c r="H35" s="168">
        <f t="shared" si="0"/>
        <v>30.57</v>
      </c>
      <c r="I35" s="5">
        <v>4</v>
      </c>
      <c r="J35" s="5">
        <v>1188</v>
      </c>
      <c r="K35" s="5" t="s">
        <v>79</v>
      </c>
      <c r="L35" s="84" t="s">
        <v>195</v>
      </c>
    </row>
    <row r="36" spans="2:14" x14ac:dyDescent="0.3">
      <c r="B36" s="171" t="s">
        <v>198</v>
      </c>
      <c r="C36" s="5">
        <v>2193</v>
      </c>
      <c r="D36" s="74">
        <v>74</v>
      </c>
      <c r="E36" s="165">
        <v>90</v>
      </c>
      <c r="F36" s="74">
        <v>46.128994258700871</v>
      </c>
      <c r="G36" s="5"/>
      <c r="H36" s="168">
        <f t="shared" si="0"/>
        <v>46.128994258700871</v>
      </c>
      <c r="I36" s="5">
        <v>4</v>
      </c>
      <c r="J36" s="5">
        <v>3500</v>
      </c>
      <c r="K36" s="5" t="s">
        <v>53</v>
      </c>
      <c r="L36" s="84" t="s">
        <v>197</v>
      </c>
    </row>
    <row r="37" spans="2:14" x14ac:dyDescent="0.3">
      <c r="B37" s="171" t="s">
        <v>196</v>
      </c>
      <c r="C37" s="5">
        <v>1</v>
      </c>
      <c r="D37" s="74">
        <v>107</v>
      </c>
      <c r="E37" s="165">
        <v>90</v>
      </c>
      <c r="F37" s="74">
        <v>46.128994258700871</v>
      </c>
      <c r="G37" s="5"/>
      <c r="H37" s="168">
        <f t="shared" si="0"/>
        <v>46.128994258700871</v>
      </c>
      <c r="I37" s="5">
        <v>6</v>
      </c>
      <c r="J37" s="5">
        <v>3370</v>
      </c>
      <c r="K37" s="5" t="s">
        <v>54</v>
      </c>
      <c r="L37" s="84" t="s">
        <v>197</v>
      </c>
    </row>
    <row r="38" spans="2:14" x14ac:dyDescent="0.3">
      <c r="B38" s="171" t="s">
        <v>232</v>
      </c>
      <c r="C38" s="5">
        <v>9204098</v>
      </c>
      <c r="D38" s="74">
        <v>38.774999999999999</v>
      </c>
      <c r="E38" s="165">
        <v>75</v>
      </c>
      <c r="F38" s="74">
        <v>33.773343344527987</v>
      </c>
      <c r="G38" s="5"/>
      <c r="H38" s="168">
        <f t="shared" si="0"/>
        <v>33.773343344527987</v>
      </c>
      <c r="I38" s="5">
        <v>4</v>
      </c>
      <c r="J38" s="5">
        <v>2000</v>
      </c>
      <c r="K38" s="5" t="s">
        <v>69</v>
      </c>
      <c r="L38" s="84" t="s">
        <v>195</v>
      </c>
      <c r="N38" s="80"/>
    </row>
    <row r="39" spans="2:14" x14ac:dyDescent="0.3">
      <c r="B39" s="171" t="s">
        <v>233</v>
      </c>
      <c r="C39" s="5">
        <v>4602049</v>
      </c>
      <c r="D39" s="74">
        <v>34.112499999999997</v>
      </c>
      <c r="E39" s="165">
        <v>75</v>
      </c>
      <c r="F39" s="74">
        <v>33.773343344527987</v>
      </c>
      <c r="G39" s="5"/>
      <c r="H39" s="168">
        <f t="shared" si="0"/>
        <v>33.773343344527987</v>
      </c>
      <c r="I39" s="5">
        <v>4</v>
      </c>
      <c r="J39" s="5">
        <v>1340</v>
      </c>
      <c r="K39" s="5" t="s">
        <v>69</v>
      </c>
      <c r="L39" s="84" t="s">
        <v>195</v>
      </c>
    </row>
    <row r="40" spans="2:14" x14ac:dyDescent="0.3">
      <c r="B40" s="171" t="s">
        <v>234</v>
      </c>
      <c r="C40" s="5">
        <v>2322934</v>
      </c>
      <c r="D40" s="74">
        <v>37.049999999999997</v>
      </c>
      <c r="E40" s="165">
        <v>75</v>
      </c>
      <c r="F40" s="74">
        <v>33.773343344527987</v>
      </c>
      <c r="G40" s="5"/>
      <c r="H40" s="168">
        <f t="shared" si="0"/>
        <v>33.773343344527987</v>
      </c>
      <c r="I40" s="5">
        <v>4</v>
      </c>
      <c r="J40" s="5">
        <v>2000</v>
      </c>
      <c r="K40" s="5" t="s">
        <v>69</v>
      </c>
      <c r="L40" s="84" t="s">
        <v>195</v>
      </c>
    </row>
    <row r="41" spans="2:14" x14ac:dyDescent="0.3">
      <c r="B41" s="171" t="s">
        <v>235</v>
      </c>
      <c r="C41" s="5">
        <v>1161485</v>
      </c>
      <c r="D41" s="74">
        <v>35.85</v>
      </c>
      <c r="E41" s="165">
        <v>75</v>
      </c>
      <c r="F41" s="74">
        <v>33.773343344527987</v>
      </c>
      <c r="G41" s="5"/>
      <c r="H41" s="168">
        <f t="shared" si="0"/>
        <v>33.773343344527987</v>
      </c>
      <c r="I41" s="5">
        <v>4</v>
      </c>
      <c r="J41" s="5">
        <v>1340</v>
      </c>
      <c r="K41" s="5" t="s">
        <v>69</v>
      </c>
      <c r="L41" s="84" t="s">
        <v>195</v>
      </c>
    </row>
    <row r="42" spans="2:14" x14ac:dyDescent="0.3">
      <c r="B42" s="171" t="s">
        <v>236</v>
      </c>
      <c r="C42" s="5">
        <v>9742816</v>
      </c>
      <c r="D42" s="74">
        <v>40.575000000000003</v>
      </c>
      <c r="E42" s="165">
        <v>75</v>
      </c>
      <c r="F42" s="74">
        <v>33.773343344527987</v>
      </c>
      <c r="G42" s="5"/>
      <c r="H42" s="168">
        <f t="shared" si="0"/>
        <v>33.773343344527987</v>
      </c>
      <c r="I42" s="5">
        <v>4</v>
      </c>
      <c r="J42" s="5">
        <v>2000</v>
      </c>
      <c r="K42" s="5" t="s">
        <v>69</v>
      </c>
      <c r="L42" s="84" t="s">
        <v>195</v>
      </c>
    </row>
    <row r="43" spans="2:14" x14ac:dyDescent="0.3">
      <c r="B43" s="171" t="s">
        <v>237</v>
      </c>
      <c r="C43" s="5">
        <v>9742816</v>
      </c>
      <c r="D43" s="74">
        <v>29.625</v>
      </c>
      <c r="E43" s="165">
        <v>75</v>
      </c>
      <c r="F43" s="74">
        <v>33.773343344527987</v>
      </c>
      <c r="G43" s="5"/>
      <c r="H43" s="168">
        <f t="shared" si="0"/>
        <v>33.773343344527987</v>
      </c>
      <c r="I43" s="5">
        <v>4</v>
      </c>
      <c r="J43" s="5">
        <v>1260</v>
      </c>
      <c r="K43" s="5" t="s">
        <v>68</v>
      </c>
      <c r="L43" s="84" t="s">
        <v>195</v>
      </c>
    </row>
    <row r="44" spans="2:14" x14ac:dyDescent="0.3">
      <c r="B44" s="171" t="s">
        <v>238</v>
      </c>
      <c r="C44" s="5">
        <v>5626456</v>
      </c>
      <c r="D44" s="74">
        <v>51.662500000000001</v>
      </c>
      <c r="E44" s="165">
        <v>100</v>
      </c>
      <c r="F44" s="74">
        <v>55.235627829803029</v>
      </c>
      <c r="G44" s="5"/>
      <c r="H44" s="168">
        <f t="shared" si="0"/>
        <v>55.235627829803029</v>
      </c>
      <c r="I44" s="5">
        <v>4</v>
      </c>
      <c r="J44" s="5">
        <v>2870</v>
      </c>
      <c r="K44" s="5" t="s">
        <v>79</v>
      </c>
      <c r="L44" s="84" t="s">
        <v>195</v>
      </c>
    </row>
    <row r="45" spans="2:14" x14ac:dyDescent="0.3">
      <c r="B45" s="171" t="s">
        <v>239</v>
      </c>
      <c r="C45" s="5">
        <v>16879368</v>
      </c>
      <c r="D45" s="74">
        <v>31.9</v>
      </c>
      <c r="E45" s="165">
        <v>100</v>
      </c>
      <c r="F45" s="74">
        <v>55.235627829803029</v>
      </c>
      <c r="G45" s="5"/>
      <c r="H45" s="168">
        <f t="shared" si="0"/>
        <v>55.235627829803029</v>
      </c>
      <c r="I45" s="5">
        <v>4</v>
      </c>
      <c r="J45" s="5">
        <v>1300</v>
      </c>
      <c r="K45" s="5" t="s">
        <v>68</v>
      </c>
      <c r="L45" s="84" t="s">
        <v>195</v>
      </c>
    </row>
    <row r="46" spans="2:14" x14ac:dyDescent="0.3">
      <c r="B46" s="171" t="s">
        <v>240</v>
      </c>
      <c r="C46" s="5">
        <v>2089914</v>
      </c>
      <c r="D46" s="74">
        <v>53.862499999999997</v>
      </c>
      <c r="E46" s="165">
        <v>90</v>
      </c>
      <c r="F46" s="74">
        <v>46.128994258700871</v>
      </c>
      <c r="G46" s="5"/>
      <c r="H46" s="168">
        <f t="shared" si="0"/>
        <v>46.128994258700871</v>
      </c>
      <c r="I46" s="5">
        <v>4</v>
      </c>
      <c r="J46" s="5">
        <v>2900</v>
      </c>
      <c r="K46" s="5" t="s">
        <v>79</v>
      </c>
      <c r="L46" s="84" t="s">
        <v>195</v>
      </c>
    </row>
    <row r="47" spans="2:14" x14ac:dyDescent="0.3">
      <c r="B47" s="171" t="s">
        <v>241</v>
      </c>
      <c r="C47" s="5">
        <v>4179828</v>
      </c>
      <c r="D47" s="74">
        <v>32.475000000000001</v>
      </c>
      <c r="E47" s="165">
        <v>90</v>
      </c>
      <c r="F47" s="74">
        <v>46.128994258700871</v>
      </c>
      <c r="G47" s="5"/>
      <c r="H47" s="168">
        <f t="shared" si="0"/>
        <v>46.128994258700871</v>
      </c>
      <c r="I47" s="5">
        <v>4</v>
      </c>
      <c r="J47" s="5">
        <v>1300</v>
      </c>
      <c r="K47" s="5" t="s">
        <v>68</v>
      </c>
      <c r="L47" s="84" t="s">
        <v>195</v>
      </c>
    </row>
    <row r="48" spans="2:14" x14ac:dyDescent="0.3">
      <c r="B48" s="171" t="s">
        <v>242</v>
      </c>
      <c r="C48" s="5">
        <v>7392204</v>
      </c>
      <c r="D48" s="74">
        <v>53.5625</v>
      </c>
      <c r="E48" s="165">
        <v>100</v>
      </c>
      <c r="F48" s="74">
        <v>55.235627829803029</v>
      </c>
      <c r="G48" s="5"/>
      <c r="H48" s="168">
        <f t="shared" si="0"/>
        <v>55.235627829803029</v>
      </c>
      <c r="I48" s="5">
        <v>4</v>
      </c>
      <c r="J48" s="5">
        <v>2975</v>
      </c>
      <c r="K48" s="5" t="s">
        <v>79</v>
      </c>
      <c r="L48" s="84" t="s">
        <v>195</v>
      </c>
    </row>
    <row r="49" spans="2:12" x14ac:dyDescent="0.3">
      <c r="B49" s="171" t="s">
        <v>243</v>
      </c>
      <c r="C49" s="5">
        <v>22176622</v>
      </c>
      <c r="D49" s="74">
        <v>31.625</v>
      </c>
      <c r="E49" s="165">
        <v>100</v>
      </c>
      <c r="F49" s="74">
        <v>55.235627829803029</v>
      </c>
      <c r="G49" s="5"/>
      <c r="H49" s="168">
        <f t="shared" si="0"/>
        <v>55.235627829803029</v>
      </c>
      <c r="I49" s="5">
        <v>4</v>
      </c>
      <c r="J49" s="5">
        <v>1225</v>
      </c>
      <c r="K49" s="5" t="s">
        <v>68</v>
      </c>
      <c r="L49" s="84" t="s">
        <v>195</v>
      </c>
    </row>
    <row r="50" spans="2:12" x14ac:dyDescent="0.3">
      <c r="B50" s="171" t="s">
        <v>244</v>
      </c>
      <c r="C50" s="5">
        <v>2888167</v>
      </c>
      <c r="D50" s="74">
        <v>55.024999999999999</v>
      </c>
      <c r="E50" s="165">
        <v>90</v>
      </c>
      <c r="F50" s="74">
        <v>46.128994258700871</v>
      </c>
      <c r="G50" s="5"/>
      <c r="H50" s="168">
        <f t="shared" si="0"/>
        <v>46.128994258700871</v>
      </c>
      <c r="I50" s="5">
        <v>4</v>
      </c>
      <c r="J50" s="5">
        <v>2975</v>
      </c>
      <c r="K50" s="5" t="s">
        <v>113</v>
      </c>
      <c r="L50" s="84" t="s">
        <v>195</v>
      </c>
    </row>
    <row r="51" spans="2:12" x14ac:dyDescent="0.3">
      <c r="B51" s="171" t="s">
        <v>245</v>
      </c>
      <c r="C51" s="5">
        <v>5776481</v>
      </c>
      <c r="D51" s="74">
        <v>39.012500000000003</v>
      </c>
      <c r="E51" s="165">
        <v>90</v>
      </c>
      <c r="F51" s="74">
        <v>46.128994258700871</v>
      </c>
      <c r="G51" s="5"/>
      <c r="H51" s="168">
        <f t="shared" si="0"/>
        <v>46.128994258700871</v>
      </c>
      <c r="I51" s="5">
        <v>4</v>
      </c>
      <c r="J51" s="5">
        <v>1225</v>
      </c>
      <c r="K51" s="5" t="s">
        <v>111</v>
      </c>
      <c r="L51" s="84" t="s">
        <v>195</v>
      </c>
    </row>
    <row r="52" spans="2:12" x14ac:dyDescent="0.3">
      <c r="B52" s="171" t="s">
        <v>246</v>
      </c>
      <c r="C52" s="5">
        <v>9804326</v>
      </c>
      <c r="D52" s="74">
        <v>54.0625</v>
      </c>
      <c r="E52" s="165">
        <v>100</v>
      </c>
      <c r="F52" s="74">
        <v>55.235627829803029</v>
      </c>
      <c r="G52" s="5"/>
      <c r="H52" s="168">
        <f t="shared" si="0"/>
        <v>55.235627829803029</v>
      </c>
      <c r="I52" s="5">
        <v>4</v>
      </c>
      <c r="J52" s="5">
        <v>2975</v>
      </c>
      <c r="K52" s="5" t="s">
        <v>113</v>
      </c>
      <c r="L52" s="84" t="s">
        <v>195</v>
      </c>
    </row>
    <row r="53" spans="2:12" x14ac:dyDescent="0.3">
      <c r="B53" s="171" t="s">
        <v>247</v>
      </c>
      <c r="C53" s="5">
        <v>29412978</v>
      </c>
      <c r="D53" s="74">
        <v>32.1875</v>
      </c>
      <c r="E53" s="165">
        <v>100</v>
      </c>
      <c r="F53" s="74">
        <v>55.235627829803029</v>
      </c>
      <c r="G53" s="5"/>
      <c r="H53" s="168">
        <f t="shared" si="0"/>
        <v>55.235627829803029</v>
      </c>
      <c r="I53" s="5">
        <v>4</v>
      </c>
      <c r="J53" s="5">
        <v>1225</v>
      </c>
      <c r="K53" s="5" t="s">
        <v>111</v>
      </c>
      <c r="L53" s="84" t="s">
        <v>195</v>
      </c>
    </row>
    <row r="54" spans="2:12" x14ac:dyDescent="0.3">
      <c r="B54" s="171" t="s">
        <v>251</v>
      </c>
      <c r="C54" s="5">
        <v>366869</v>
      </c>
      <c r="D54" s="74">
        <v>56.412500000000001</v>
      </c>
      <c r="E54" s="165">
        <v>100</v>
      </c>
      <c r="F54" s="74">
        <v>55.235627829803029</v>
      </c>
      <c r="G54" s="5"/>
      <c r="H54" s="168">
        <f t="shared" si="0"/>
        <v>55.235627829803029</v>
      </c>
      <c r="I54" s="5">
        <v>4</v>
      </c>
      <c r="J54" s="5">
        <v>2975</v>
      </c>
      <c r="K54" s="5" t="s">
        <v>113</v>
      </c>
      <c r="L54" s="84" t="s">
        <v>195</v>
      </c>
    </row>
    <row r="55" spans="2:12" x14ac:dyDescent="0.3">
      <c r="B55" s="171" t="s">
        <v>252</v>
      </c>
      <c r="C55" s="5">
        <v>1100607</v>
      </c>
      <c r="D55" s="74">
        <v>33.837499999999999</v>
      </c>
      <c r="E55" s="165">
        <v>100</v>
      </c>
      <c r="F55" s="74">
        <v>55.235627829803029</v>
      </c>
      <c r="G55" s="5"/>
      <c r="H55" s="168">
        <f t="shared" si="0"/>
        <v>55.235627829803029</v>
      </c>
      <c r="I55" s="5">
        <v>4</v>
      </c>
      <c r="J55" s="5">
        <v>1225</v>
      </c>
      <c r="K55" s="5" t="s">
        <v>111</v>
      </c>
      <c r="L55" s="84" t="s">
        <v>195</v>
      </c>
    </row>
    <row r="56" spans="2:12" x14ac:dyDescent="0.3">
      <c r="B56" s="171" t="s">
        <v>253</v>
      </c>
      <c r="C56" s="5">
        <v>8488272</v>
      </c>
      <c r="D56" s="74">
        <v>42.774999999999999</v>
      </c>
      <c r="E56" s="165">
        <v>75</v>
      </c>
      <c r="F56" s="74">
        <v>33.773343344527987</v>
      </c>
      <c r="G56" s="5"/>
      <c r="H56" s="168">
        <f t="shared" si="0"/>
        <v>33.773343344527987</v>
      </c>
      <c r="I56" s="5">
        <v>4</v>
      </c>
      <c r="J56" s="5">
        <v>1700</v>
      </c>
      <c r="K56" s="5" t="s">
        <v>112</v>
      </c>
      <c r="L56" s="84" t="s">
        <v>195</v>
      </c>
    </row>
    <row r="57" spans="2:12" x14ac:dyDescent="0.3">
      <c r="B57" s="171" t="s">
        <v>254</v>
      </c>
      <c r="C57" s="5">
        <v>4244136</v>
      </c>
      <c r="D57" s="74">
        <v>39.799999999999997</v>
      </c>
      <c r="E57" s="165">
        <v>75</v>
      </c>
      <c r="F57" s="74">
        <v>33.773343344527987</v>
      </c>
      <c r="G57" s="5"/>
      <c r="H57" s="168">
        <f t="shared" si="0"/>
        <v>33.773343344527987</v>
      </c>
      <c r="I57" s="5">
        <v>4</v>
      </c>
      <c r="J57" s="5">
        <v>1340</v>
      </c>
      <c r="K57" s="5" t="s">
        <v>112</v>
      </c>
      <c r="L57" s="84" t="s">
        <v>195</v>
      </c>
    </row>
    <row r="58" spans="2:12" x14ac:dyDescent="0.3">
      <c r="B58" s="171" t="s">
        <v>255</v>
      </c>
      <c r="C58" s="5">
        <v>1</v>
      </c>
      <c r="D58" s="74">
        <v>76</v>
      </c>
      <c r="E58" s="165">
        <v>85</v>
      </c>
      <c r="F58" s="74">
        <v>41.833640283865392</v>
      </c>
      <c r="G58" s="5"/>
      <c r="H58" s="168">
        <f t="shared" si="0"/>
        <v>41.833640283865392</v>
      </c>
      <c r="I58" s="5">
        <v>4</v>
      </c>
      <c r="J58" s="5">
        <v>3500</v>
      </c>
      <c r="K58" s="5" t="s">
        <v>53</v>
      </c>
      <c r="L58" s="84" t="s">
        <v>197</v>
      </c>
    </row>
    <row r="59" spans="2:12" x14ac:dyDescent="0.3">
      <c r="B59" s="171" t="s">
        <v>256</v>
      </c>
      <c r="C59" s="5">
        <v>1</v>
      </c>
      <c r="D59" s="74">
        <v>50.25</v>
      </c>
      <c r="E59" s="165">
        <v>100</v>
      </c>
      <c r="F59" s="74">
        <v>55.235627829803029</v>
      </c>
      <c r="G59" s="5"/>
      <c r="H59" s="168">
        <f t="shared" si="0"/>
        <v>55.235627829803029</v>
      </c>
      <c r="I59" s="5">
        <v>4</v>
      </c>
      <c r="J59" s="5">
        <v>1639</v>
      </c>
      <c r="K59" s="5" t="s">
        <v>62</v>
      </c>
      <c r="L59" s="84" t="s">
        <v>195</v>
      </c>
    </row>
    <row r="60" spans="2:12" x14ac:dyDescent="0.3">
      <c r="B60" s="171" t="s">
        <v>257</v>
      </c>
      <c r="C60" s="5">
        <v>1</v>
      </c>
      <c r="D60" s="74">
        <v>49.0625</v>
      </c>
      <c r="E60" s="165">
        <v>100</v>
      </c>
      <c r="F60" s="74">
        <v>55.235627829803029</v>
      </c>
      <c r="G60" s="5"/>
      <c r="H60" s="168">
        <f t="shared" si="0"/>
        <v>55.235627829803029</v>
      </c>
      <c r="I60" s="5">
        <v>4</v>
      </c>
      <c r="J60" s="5">
        <v>1577</v>
      </c>
      <c r="K60" s="5" t="s">
        <v>62</v>
      </c>
      <c r="L60" s="84" t="s">
        <v>195</v>
      </c>
    </row>
    <row r="61" spans="2:12" x14ac:dyDescent="0.3">
      <c r="B61" s="171" t="s">
        <v>258</v>
      </c>
      <c r="C61" s="81">
        <v>3210372</v>
      </c>
      <c r="D61" s="74">
        <v>53.975000000000001</v>
      </c>
      <c r="E61" s="166">
        <v>100</v>
      </c>
      <c r="F61" s="74">
        <v>55.235627829803029</v>
      </c>
      <c r="G61" s="81"/>
      <c r="H61" s="168">
        <f t="shared" si="0"/>
        <v>55.235627829803029</v>
      </c>
      <c r="I61" s="5">
        <v>4</v>
      </c>
      <c r="J61" s="5">
        <v>1639</v>
      </c>
      <c r="K61" s="5" t="s">
        <v>62</v>
      </c>
      <c r="L61" s="84" t="s">
        <v>195</v>
      </c>
    </row>
    <row r="62" spans="2:12" x14ac:dyDescent="0.3">
      <c r="B62" s="171" t="s">
        <v>259</v>
      </c>
      <c r="C62" s="81">
        <v>3210372</v>
      </c>
      <c r="D62" s="74">
        <v>49.7</v>
      </c>
      <c r="E62" s="166">
        <v>100</v>
      </c>
      <c r="F62" s="74">
        <v>55.235627829803029</v>
      </c>
      <c r="G62" s="81"/>
      <c r="H62" s="168">
        <f t="shared" si="0"/>
        <v>55.235627829803029</v>
      </c>
      <c r="I62" s="5">
        <v>4</v>
      </c>
      <c r="J62" s="5">
        <v>1577</v>
      </c>
      <c r="K62" s="5" t="s">
        <v>62</v>
      </c>
      <c r="L62" s="84" t="s">
        <v>195</v>
      </c>
    </row>
    <row r="63" spans="2:12" x14ac:dyDescent="0.3">
      <c r="B63" s="171" t="s">
        <v>260</v>
      </c>
      <c r="C63" s="5">
        <v>10695838</v>
      </c>
      <c r="D63" s="74">
        <v>45</v>
      </c>
      <c r="E63" s="166">
        <v>90</v>
      </c>
      <c r="F63" s="74">
        <v>46.128994258700871</v>
      </c>
      <c r="G63" s="81"/>
      <c r="H63" s="168">
        <f t="shared" si="0"/>
        <v>46.128994258700871</v>
      </c>
      <c r="I63" s="5">
        <v>4</v>
      </c>
      <c r="J63" s="5">
        <v>1765</v>
      </c>
      <c r="K63" s="5" t="s">
        <v>84</v>
      </c>
      <c r="L63" s="84" t="s">
        <v>195</v>
      </c>
    </row>
    <row r="64" spans="2:12" x14ac:dyDescent="0.3">
      <c r="B64" s="171" t="s">
        <v>261</v>
      </c>
      <c r="C64" s="5">
        <v>5347919</v>
      </c>
      <c r="D64" s="74">
        <v>41.462499999999999</v>
      </c>
      <c r="E64" s="166">
        <v>90</v>
      </c>
      <c r="F64" s="74">
        <v>46.128994258700871</v>
      </c>
      <c r="G64" s="81"/>
      <c r="H64" s="168">
        <f t="shared" si="0"/>
        <v>46.128994258700871</v>
      </c>
      <c r="I64" s="5">
        <v>4</v>
      </c>
      <c r="J64" s="5">
        <v>1414</v>
      </c>
      <c r="K64" s="5" t="s">
        <v>83</v>
      </c>
      <c r="L64" s="84" t="s">
        <v>195</v>
      </c>
    </row>
    <row r="65" spans="2:13" x14ac:dyDescent="0.3">
      <c r="B65" s="171" t="s">
        <v>421</v>
      </c>
      <c r="C65" s="5">
        <v>1</v>
      </c>
      <c r="D65" s="74">
        <v>37.978749999999998</v>
      </c>
      <c r="E65" s="165">
        <v>90</v>
      </c>
      <c r="F65" s="74">
        <v>46.128994258700871</v>
      </c>
      <c r="G65" s="5"/>
      <c r="H65" s="168">
        <f t="shared" si="0"/>
        <v>46.128994258700871</v>
      </c>
      <c r="I65" s="5">
        <v>4</v>
      </c>
      <c r="J65" s="5">
        <v>1472</v>
      </c>
      <c r="K65" s="5" t="s">
        <v>456</v>
      </c>
      <c r="L65" s="84" t="s">
        <v>195</v>
      </c>
      <c r="M65" t="s">
        <v>472</v>
      </c>
    </row>
    <row r="66" spans="2:13" x14ac:dyDescent="0.3">
      <c r="B66" s="171" t="s">
        <v>422</v>
      </c>
      <c r="C66" s="5">
        <v>1</v>
      </c>
      <c r="D66" s="74">
        <v>39.524000000000001</v>
      </c>
      <c r="E66" s="165">
        <v>90</v>
      </c>
      <c r="F66" s="74">
        <v>46.128994258700871</v>
      </c>
      <c r="G66" s="5"/>
      <c r="H66" s="168">
        <f t="shared" si="0"/>
        <v>46.128994258700871</v>
      </c>
      <c r="I66" s="5">
        <v>4</v>
      </c>
      <c r="J66" s="5">
        <v>1497</v>
      </c>
      <c r="K66" s="5" t="s">
        <v>457</v>
      </c>
      <c r="L66" s="84" t="s">
        <v>195</v>
      </c>
      <c r="M66" t="s">
        <v>472</v>
      </c>
    </row>
    <row r="67" spans="2:13" x14ac:dyDescent="0.3">
      <c r="B67" s="171" t="s">
        <v>423</v>
      </c>
      <c r="C67" s="5">
        <v>1</v>
      </c>
      <c r="D67" s="74">
        <v>31.524999999999999</v>
      </c>
      <c r="E67" s="165">
        <v>90</v>
      </c>
      <c r="F67" s="74">
        <v>46.128994258700871</v>
      </c>
      <c r="G67" s="5"/>
      <c r="H67" s="168">
        <f t="shared" si="0"/>
        <v>46.128994258700871</v>
      </c>
      <c r="I67" s="5">
        <v>4</v>
      </c>
      <c r="J67" s="5">
        <v>1079</v>
      </c>
      <c r="K67" s="5" t="s">
        <v>458</v>
      </c>
      <c r="L67" s="84" t="s">
        <v>195</v>
      </c>
      <c r="M67" t="s">
        <v>472</v>
      </c>
    </row>
    <row r="68" spans="2:13" x14ac:dyDescent="0.3">
      <c r="B68" s="171" t="s">
        <v>262</v>
      </c>
      <c r="C68" s="5">
        <v>1</v>
      </c>
      <c r="D68" s="74">
        <v>50.49</v>
      </c>
      <c r="E68" s="165">
        <v>110</v>
      </c>
      <c r="F68" s="74">
        <v>65.013086750025309</v>
      </c>
      <c r="G68" s="5"/>
      <c r="H68" s="168">
        <f t="shared" si="0"/>
        <v>65.013086750025309</v>
      </c>
      <c r="I68" s="5">
        <v>4</v>
      </c>
      <c r="J68" s="5">
        <v>1870</v>
      </c>
      <c r="K68" s="5" t="s">
        <v>76</v>
      </c>
      <c r="L68" s="84" t="s">
        <v>195</v>
      </c>
      <c r="M68" t="s">
        <v>473</v>
      </c>
    </row>
    <row r="69" spans="2:13" x14ac:dyDescent="0.3">
      <c r="B69" s="171" t="s">
        <v>263</v>
      </c>
      <c r="C69" s="5">
        <v>1</v>
      </c>
      <c r="D69" s="74">
        <v>42.78</v>
      </c>
      <c r="E69" s="165">
        <v>110</v>
      </c>
      <c r="F69" s="74">
        <v>65.013086750025309</v>
      </c>
      <c r="G69" s="5"/>
      <c r="H69" s="168">
        <f t="shared" ref="H69:H132" si="1">IF(G69="",F69,G69)</f>
        <v>65.013086750025309</v>
      </c>
      <c r="I69" s="5">
        <v>4</v>
      </c>
      <c r="J69" s="5">
        <v>1550</v>
      </c>
      <c r="K69" s="5" t="s">
        <v>75</v>
      </c>
      <c r="L69" s="84" t="s">
        <v>195</v>
      </c>
      <c r="M69" t="s">
        <v>473</v>
      </c>
    </row>
    <row r="70" spans="2:13" x14ac:dyDescent="0.3">
      <c r="B70" s="171" t="s">
        <v>424</v>
      </c>
      <c r="C70" s="5">
        <v>1</v>
      </c>
      <c r="D70" s="74">
        <v>47.6</v>
      </c>
      <c r="E70" s="165">
        <v>100</v>
      </c>
      <c r="F70" s="74">
        <v>55.235627829803029</v>
      </c>
      <c r="G70" s="5"/>
      <c r="H70" s="168">
        <f t="shared" si="1"/>
        <v>55.235627829803029</v>
      </c>
      <c r="I70" s="5">
        <v>4</v>
      </c>
      <c r="J70" s="5">
        <v>1760</v>
      </c>
      <c r="K70" s="5" t="s">
        <v>76</v>
      </c>
      <c r="L70" s="84" t="s">
        <v>195</v>
      </c>
      <c r="M70" t="s">
        <v>474</v>
      </c>
    </row>
    <row r="71" spans="2:13" x14ac:dyDescent="0.3">
      <c r="B71" s="171" t="s">
        <v>425</v>
      </c>
      <c r="C71" s="5">
        <v>1</v>
      </c>
      <c r="D71" s="74">
        <v>47.6</v>
      </c>
      <c r="E71" s="165">
        <v>110</v>
      </c>
      <c r="F71" s="74">
        <v>65.013086750025309</v>
      </c>
      <c r="G71" s="5"/>
      <c r="H71" s="168">
        <f t="shared" si="1"/>
        <v>65.013086750025309</v>
      </c>
      <c r="I71" s="5">
        <v>4</v>
      </c>
      <c r="J71" s="5">
        <v>1760</v>
      </c>
      <c r="K71" s="5" t="s">
        <v>76</v>
      </c>
      <c r="L71" s="84" t="s">
        <v>195</v>
      </c>
      <c r="M71" t="s">
        <v>475</v>
      </c>
    </row>
    <row r="72" spans="2:13" x14ac:dyDescent="0.3">
      <c r="B72" s="171" t="s">
        <v>426</v>
      </c>
      <c r="C72" s="5">
        <v>1</v>
      </c>
      <c r="D72" s="74">
        <v>42.54</v>
      </c>
      <c r="E72" s="165">
        <v>100</v>
      </c>
      <c r="F72" s="74">
        <v>55.235627829803029</v>
      </c>
      <c r="G72" s="5"/>
      <c r="H72" s="168">
        <f t="shared" si="1"/>
        <v>55.235627829803029</v>
      </c>
      <c r="I72" s="5">
        <v>4</v>
      </c>
      <c r="J72" s="5">
        <v>1548</v>
      </c>
      <c r="K72" s="5" t="s">
        <v>75</v>
      </c>
      <c r="L72" s="84" t="s">
        <v>195</v>
      </c>
      <c r="M72" t="s">
        <v>476</v>
      </c>
    </row>
    <row r="73" spans="2:13" x14ac:dyDescent="0.3">
      <c r="B73" s="171" t="s">
        <v>427</v>
      </c>
      <c r="C73" s="5">
        <v>1</v>
      </c>
      <c r="D73" s="74">
        <v>42.54</v>
      </c>
      <c r="E73" s="165">
        <v>110</v>
      </c>
      <c r="F73" s="74">
        <v>65.013086750025309</v>
      </c>
      <c r="G73" s="5"/>
      <c r="H73" s="168">
        <f t="shared" si="1"/>
        <v>65.013086750025309</v>
      </c>
      <c r="I73" s="5">
        <v>4</v>
      </c>
      <c r="J73" s="5">
        <v>1548</v>
      </c>
      <c r="K73" s="5" t="s">
        <v>75</v>
      </c>
      <c r="L73" s="84" t="s">
        <v>195</v>
      </c>
      <c r="M73" t="s">
        <v>477</v>
      </c>
    </row>
    <row r="74" spans="2:13" x14ac:dyDescent="0.3">
      <c r="B74" s="171" t="s">
        <v>428</v>
      </c>
      <c r="C74" s="5">
        <v>28682186</v>
      </c>
      <c r="D74" s="74">
        <v>46.74</v>
      </c>
      <c r="E74" s="165">
        <v>110</v>
      </c>
      <c r="F74" s="74">
        <v>65.013086750025309</v>
      </c>
      <c r="G74" s="5"/>
      <c r="H74" s="168">
        <f t="shared" si="1"/>
        <v>65.013086750025309</v>
      </c>
      <c r="I74" s="5">
        <v>4</v>
      </c>
      <c r="J74" s="5">
        <v>1760</v>
      </c>
      <c r="K74" s="5" t="s">
        <v>76</v>
      </c>
      <c r="L74" s="84" t="s">
        <v>195</v>
      </c>
      <c r="M74" t="s">
        <v>473</v>
      </c>
    </row>
    <row r="75" spans="2:13" x14ac:dyDescent="0.3">
      <c r="B75" s="171" t="s">
        <v>429</v>
      </c>
      <c r="C75" s="5">
        <v>28682186</v>
      </c>
      <c r="D75" s="74">
        <v>42.3</v>
      </c>
      <c r="E75" s="165">
        <v>110</v>
      </c>
      <c r="F75" s="74">
        <v>65.013086750025309</v>
      </c>
      <c r="G75" s="5"/>
      <c r="H75" s="168">
        <f t="shared" si="1"/>
        <v>65.013086750025309</v>
      </c>
      <c r="I75" s="5">
        <v>4</v>
      </c>
      <c r="J75" s="5">
        <v>1550</v>
      </c>
      <c r="K75" s="5" t="s">
        <v>75</v>
      </c>
      <c r="L75" s="84" t="s">
        <v>195</v>
      </c>
      <c r="M75" t="s">
        <v>473</v>
      </c>
    </row>
    <row r="76" spans="2:13" x14ac:dyDescent="0.3">
      <c r="B76" s="171" t="s">
        <v>430</v>
      </c>
      <c r="C76" s="5">
        <v>1</v>
      </c>
      <c r="D76" s="74">
        <v>42.197989999999997</v>
      </c>
      <c r="E76" s="165">
        <v>100</v>
      </c>
      <c r="F76" s="74">
        <v>55.235627829803029</v>
      </c>
      <c r="G76" s="5"/>
      <c r="H76" s="168">
        <f t="shared" si="1"/>
        <v>55.235627829803029</v>
      </c>
      <c r="I76" s="5">
        <v>4</v>
      </c>
      <c r="J76" s="5">
        <v>1470</v>
      </c>
      <c r="K76" s="5" t="s">
        <v>61</v>
      </c>
      <c r="L76" s="84" t="s">
        <v>195</v>
      </c>
      <c r="M76" t="s">
        <v>478</v>
      </c>
    </row>
    <row r="77" spans="2:13" x14ac:dyDescent="0.3">
      <c r="B77" s="171" t="s">
        <v>431</v>
      </c>
      <c r="C77" s="5">
        <v>1</v>
      </c>
      <c r="D77" s="74">
        <v>42.197989999999997</v>
      </c>
      <c r="E77" s="165">
        <v>75</v>
      </c>
      <c r="F77" s="74">
        <v>33.773343344527987</v>
      </c>
      <c r="G77" s="5"/>
      <c r="H77" s="168">
        <f t="shared" si="1"/>
        <v>33.773343344527987</v>
      </c>
      <c r="I77" s="5">
        <v>4</v>
      </c>
      <c r="J77" s="5">
        <v>1470</v>
      </c>
      <c r="K77" s="5" t="s">
        <v>61</v>
      </c>
      <c r="L77" s="84" t="s">
        <v>195</v>
      </c>
      <c r="M77" t="s">
        <v>479</v>
      </c>
    </row>
    <row r="78" spans="2:13" x14ac:dyDescent="0.3">
      <c r="B78" s="171" t="s">
        <v>432</v>
      </c>
      <c r="C78" s="5">
        <v>1</v>
      </c>
      <c r="D78" s="74">
        <v>41.728999999999999</v>
      </c>
      <c r="E78" s="165">
        <v>100</v>
      </c>
      <c r="F78" s="74">
        <v>55.235627829803029</v>
      </c>
      <c r="G78" s="5"/>
      <c r="H78" s="168">
        <f t="shared" si="1"/>
        <v>55.235627829803029</v>
      </c>
      <c r="I78" s="5">
        <v>4</v>
      </c>
      <c r="J78" s="5">
        <v>1310</v>
      </c>
      <c r="K78" s="5" t="s">
        <v>61</v>
      </c>
      <c r="L78" s="84" t="s">
        <v>195</v>
      </c>
      <c r="M78" t="s">
        <v>478</v>
      </c>
    </row>
    <row r="79" spans="2:13" x14ac:dyDescent="0.3">
      <c r="B79" s="171" t="s">
        <v>433</v>
      </c>
      <c r="C79" s="5">
        <v>1</v>
      </c>
      <c r="D79" s="74">
        <v>41.728999999999999</v>
      </c>
      <c r="E79" s="165">
        <v>75</v>
      </c>
      <c r="F79" s="74">
        <v>33.773343344527987</v>
      </c>
      <c r="G79" s="5"/>
      <c r="H79" s="168">
        <f t="shared" si="1"/>
        <v>33.773343344527987</v>
      </c>
      <c r="I79" s="5">
        <v>4</v>
      </c>
      <c r="J79" s="5">
        <v>1310</v>
      </c>
      <c r="K79" s="5" t="s">
        <v>61</v>
      </c>
      <c r="L79" s="84" t="s">
        <v>195</v>
      </c>
      <c r="M79" t="s">
        <v>479</v>
      </c>
    </row>
    <row r="80" spans="2:13" x14ac:dyDescent="0.3">
      <c r="B80" s="171" t="s">
        <v>264</v>
      </c>
      <c r="C80" s="5">
        <v>1</v>
      </c>
      <c r="D80" s="74">
        <v>43.662500000000001</v>
      </c>
      <c r="E80" s="165">
        <v>100</v>
      </c>
      <c r="F80" s="74">
        <v>55.235627829803029</v>
      </c>
      <c r="G80" s="5"/>
      <c r="H80" s="168">
        <f t="shared" si="1"/>
        <v>55.235627829803029</v>
      </c>
      <c r="I80" s="5">
        <v>4</v>
      </c>
      <c r="J80" s="5">
        <v>1470</v>
      </c>
      <c r="K80" s="81" t="s">
        <v>61</v>
      </c>
      <c r="L80" s="84" t="s">
        <v>195</v>
      </c>
      <c r="M80" t="s">
        <v>480</v>
      </c>
    </row>
    <row r="81" spans="1:14" x14ac:dyDescent="0.3">
      <c r="B81" s="171" t="s">
        <v>434</v>
      </c>
      <c r="C81" s="5">
        <v>21601095</v>
      </c>
      <c r="D81" s="74">
        <v>43.662500000000001</v>
      </c>
      <c r="E81" s="165">
        <v>75</v>
      </c>
      <c r="F81" s="74">
        <v>33.773343344527987</v>
      </c>
      <c r="G81" s="5"/>
      <c r="H81" s="168">
        <f t="shared" si="1"/>
        <v>33.773343344527987</v>
      </c>
      <c r="I81" s="5">
        <v>4</v>
      </c>
      <c r="J81" s="5">
        <v>1470</v>
      </c>
      <c r="K81" s="81" t="s">
        <v>61</v>
      </c>
      <c r="L81" s="84" t="s">
        <v>195</v>
      </c>
      <c r="M81" t="s">
        <v>481</v>
      </c>
    </row>
    <row r="82" spans="1:14" x14ac:dyDescent="0.3">
      <c r="B82" s="171" t="s">
        <v>265</v>
      </c>
      <c r="C82" s="5">
        <v>1</v>
      </c>
      <c r="D82" s="74">
        <v>44.174999999999997</v>
      </c>
      <c r="E82" s="165">
        <v>100</v>
      </c>
      <c r="F82" s="74">
        <v>55.235627829803029</v>
      </c>
      <c r="G82" s="5"/>
      <c r="H82" s="168">
        <f t="shared" si="1"/>
        <v>55.235627829803029</v>
      </c>
      <c r="I82" s="5">
        <v>4</v>
      </c>
      <c r="J82" s="5">
        <v>1310</v>
      </c>
      <c r="K82" s="5" t="s">
        <v>61</v>
      </c>
      <c r="L82" s="84" t="s">
        <v>195</v>
      </c>
      <c r="M82" t="s">
        <v>482</v>
      </c>
    </row>
    <row r="83" spans="1:14" x14ac:dyDescent="0.3">
      <c r="B83" s="171" t="s">
        <v>435</v>
      </c>
      <c r="C83" s="5">
        <v>7200248</v>
      </c>
      <c r="D83" s="74">
        <v>44.174999999999997</v>
      </c>
      <c r="E83" s="165">
        <v>75</v>
      </c>
      <c r="F83" s="74">
        <v>33.773343344527987</v>
      </c>
      <c r="G83" s="5"/>
      <c r="H83" s="168">
        <f t="shared" si="1"/>
        <v>33.773343344527987</v>
      </c>
      <c r="I83" s="5">
        <v>4</v>
      </c>
      <c r="J83" s="5">
        <v>1310</v>
      </c>
      <c r="K83" s="5" t="s">
        <v>61</v>
      </c>
      <c r="L83" s="84" t="s">
        <v>195</v>
      </c>
      <c r="M83" t="s">
        <v>483</v>
      </c>
    </row>
    <row r="84" spans="1:14" x14ac:dyDescent="0.3">
      <c r="B84" s="171" t="s">
        <v>266</v>
      </c>
      <c r="C84" s="5">
        <v>6300363</v>
      </c>
      <c r="D84" s="74">
        <v>47.1875</v>
      </c>
      <c r="E84" s="165">
        <v>100</v>
      </c>
      <c r="F84" s="74">
        <v>55.235627829803029</v>
      </c>
      <c r="G84" s="5"/>
      <c r="H84" s="168">
        <f t="shared" si="1"/>
        <v>55.235627829803029</v>
      </c>
      <c r="I84" s="5">
        <v>4</v>
      </c>
      <c r="J84" s="5">
        <v>1870</v>
      </c>
      <c r="K84" s="5" t="s">
        <v>76</v>
      </c>
      <c r="L84" s="84" t="s">
        <v>195</v>
      </c>
      <c r="M84" t="s">
        <v>484</v>
      </c>
    </row>
    <row r="85" spans="1:14" x14ac:dyDescent="0.3">
      <c r="B85" s="171" t="s">
        <v>267</v>
      </c>
      <c r="C85" s="5">
        <v>6539645</v>
      </c>
      <c r="D85" s="74">
        <v>42.15</v>
      </c>
      <c r="E85" s="165">
        <v>100</v>
      </c>
      <c r="F85" s="74">
        <v>55.235627829803029</v>
      </c>
      <c r="G85" s="5"/>
      <c r="H85" s="168">
        <f t="shared" si="1"/>
        <v>55.235627829803029</v>
      </c>
      <c r="I85" s="5">
        <v>4</v>
      </c>
      <c r="J85" s="5">
        <v>1550</v>
      </c>
      <c r="K85" s="5" t="s">
        <v>75</v>
      </c>
      <c r="L85" s="84" t="s">
        <v>195</v>
      </c>
      <c r="M85" t="s">
        <v>485</v>
      </c>
    </row>
    <row r="86" spans="1:14" x14ac:dyDescent="0.3">
      <c r="B86" s="171" t="s">
        <v>268</v>
      </c>
      <c r="C86" s="81">
        <v>14837792</v>
      </c>
      <c r="D86" s="82">
        <v>44.25</v>
      </c>
      <c r="E86" s="166">
        <v>100</v>
      </c>
      <c r="F86" s="74">
        <v>55.235627829803029</v>
      </c>
      <c r="G86" s="81"/>
      <c r="H86" s="168">
        <f t="shared" si="1"/>
        <v>55.235627829803029</v>
      </c>
      <c r="I86" s="81">
        <v>4</v>
      </c>
      <c r="J86" s="81">
        <v>2000</v>
      </c>
      <c r="K86" s="81" t="s">
        <v>61</v>
      </c>
      <c r="L86" s="84" t="s">
        <v>195</v>
      </c>
    </row>
    <row r="87" spans="1:14" x14ac:dyDescent="0.3">
      <c r="B87" s="171" t="s">
        <v>269</v>
      </c>
      <c r="C87" s="81">
        <v>14837792</v>
      </c>
      <c r="D87" s="82">
        <v>37.15</v>
      </c>
      <c r="E87" s="166">
        <v>100</v>
      </c>
      <c r="F87" s="74">
        <v>55.235627829803029</v>
      </c>
      <c r="G87" s="81"/>
      <c r="H87" s="168">
        <f t="shared" si="1"/>
        <v>55.235627829803029</v>
      </c>
      <c r="I87" s="81">
        <v>4</v>
      </c>
      <c r="J87" s="81">
        <v>1400</v>
      </c>
      <c r="K87" s="81" t="s">
        <v>59</v>
      </c>
      <c r="L87" s="84" t="s">
        <v>195</v>
      </c>
    </row>
    <row r="88" spans="1:14" x14ac:dyDescent="0.3">
      <c r="B88" s="171" t="s">
        <v>270</v>
      </c>
      <c r="C88" s="81">
        <v>397083</v>
      </c>
      <c r="D88" s="82">
        <v>107</v>
      </c>
      <c r="E88" s="166">
        <v>80</v>
      </c>
      <c r="F88" s="74">
        <v>37.71404999857257</v>
      </c>
      <c r="G88" s="81"/>
      <c r="H88" s="168">
        <f t="shared" si="1"/>
        <v>37.71404999857257</v>
      </c>
      <c r="I88" s="81">
        <v>6</v>
      </c>
      <c r="J88" s="81">
        <v>3556</v>
      </c>
      <c r="K88" s="81" t="s">
        <v>54</v>
      </c>
      <c r="L88" s="84" t="s">
        <v>197</v>
      </c>
    </row>
    <row r="89" spans="1:14" x14ac:dyDescent="0.3">
      <c r="B89" s="171" t="s">
        <v>271</v>
      </c>
      <c r="C89" s="81">
        <v>1</v>
      </c>
      <c r="D89" s="82">
        <v>59.2</v>
      </c>
      <c r="E89" s="166">
        <v>100</v>
      </c>
      <c r="F89" s="74">
        <v>55.235627829803029</v>
      </c>
      <c r="G89" s="81"/>
      <c r="H89" s="168">
        <f t="shared" si="1"/>
        <v>55.235627829803029</v>
      </c>
      <c r="I89" s="81">
        <v>3.5</v>
      </c>
      <c r="J89" s="81">
        <v>2140</v>
      </c>
      <c r="K89" s="81" t="s">
        <v>53</v>
      </c>
      <c r="L89" s="84" t="s">
        <v>195</v>
      </c>
    </row>
    <row r="90" spans="1:14" x14ac:dyDescent="0.3">
      <c r="B90" s="171" t="s">
        <v>272</v>
      </c>
      <c r="C90" s="5">
        <v>1</v>
      </c>
      <c r="D90" s="74">
        <v>32.299999999999997</v>
      </c>
      <c r="E90" s="165">
        <v>100</v>
      </c>
      <c r="F90" s="74">
        <v>55.235627829803029</v>
      </c>
      <c r="G90" s="5"/>
      <c r="H90" s="168">
        <f t="shared" si="1"/>
        <v>55.235627829803029</v>
      </c>
      <c r="I90" s="5">
        <v>2.1</v>
      </c>
      <c r="J90" s="5">
        <v>2043</v>
      </c>
      <c r="K90" s="5" t="s">
        <v>101</v>
      </c>
      <c r="L90" s="84" t="s">
        <v>195</v>
      </c>
    </row>
    <row r="91" spans="1:14" x14ac:dyDescent="0.3">
      <c r="A91" s="59"/>
      <c r="B91" s="171" t="s">
        <v>273</v>
      </c>
      <c r="C91" s="5">
        <v>42488477</v>
      </c>
      <c r="D91" s="74">
        <v>46.162500000000001</v>
      </c>
      <c r="E91" s="165">
        <v>100</v>
      </c>
      <c r="F91" s="74">
        <v>55.235627829803029</v>
      </c>
      <c r="G91" s="5"/>
      <c r="H91" s="168">
        <f t="shared" si="1"/>
        <v>55.235627829803029</v>
      </c>
      <c r="I91" s="5">
        <v>4</v>
      </c>
      <c r="J91" s="5">
        <v>1470</v>
      </c>
      <c r="K91" s="5" t="s">
        <v>62</v>
      </c>
      <c r="L91" s="84" t="s">
        <v>195</v>
      </c>
    </row>
    <row r="92" spans="1:14" x14ac:dyDescent="0.3">
      <c r="A92" s="59"/>
      <c r="B92" s="171" t="s">
        <v>274</v>
      </c>
      <c r="C92" s="5">
        <v>14493031</v>
      </c>
      <c r="D92" s="74">
        <v>37.8125</v>
      </c>
      <c r="E92" s="165">
        <v>100</v>
      </c>
      <c r="F92" s="74">
        <v>55.235627829803029</v>
      </c>
      <c r="G92" s="5"/>
      <c r="H92" s="168">
        <f t="shared" si="1"/>
        <v>55.235627829803029</v>
      </c>
      <c r="I92" s="5">
        <v>4</v>
      </c>
      <c r="J92" s="5">
        <v>1325</v>
      </c>
      <c r="K92" s="5" t="s">
        <v>61</v>
      </c>
      <c r="L92" s="84" t="s">
        <v>195</v>
      </c>
    </row>
    <row r="93" spans="1:14" x14ac:dyDescent="0.3">
      <c r="A93" s="59"/>
      <c r="B93" s="171" t="s">
        <v>275</v>
      </c>
      <c r="C93" s="5">
        <v>9108128</v>
      </c>
      <c r="D93" s="74">
        <v>43.45</v>
      </c>
      <c r="E93" s="165">
        <v>75</v>
      </c>
      <c r="F93" s="74">
        <v>33.773343344527987</v>
      </c>
      <c r="G93" s="5"/>
      <c r="H93" s="168">
        <f t="shared" si="1"/>
        <v>33.773343344527987</v>
      </c>
      <c r="I93" s="5">
        <v>4</v>
      </c>
      <c r="J93" s="5">
        <v>1473</v>
      </c>
      <c r="K93" s="5" t="s">
        <v>61</v>
      </c>
      <c r="L93" s="84" t="s">
        <v>195</v>
      </c>
    </row>
    <row r="94" spans="1:14" s="59" customFormat="1" x14ac:dyDescent="0.3">
      <c r="B94" s="171" t="s">
        <v>276</v>
      </c>
      <c r="C94" s="5">
        <v>2277032</v>
      </c>
      <c r="D94" s="74">
        <v>38.1</v>
      </c>
      <c r="E94" s="165">
        <v>75</v>
      </c>
      <c r="F94" s="74">
        <v>33.773343344527987</v>
      </c>
      <c r="G94" s="5"/>
      <c r="H94" s="168">
        <f t="shared" si="1"/>
        <v>33.773343344527987</v>
      </c>
      <c r="I94" s="5">
        <v>4</v>
      </c>
      <c r="J94" s="5">
        <v>1325</v>
      </c>
      <c r="K94" s="5" t="s">
        <v>61</v>
      </c>
      <c r="L94" s="84" t="s">
        <v>195</v>
      </c>
      <c r="M94"/>
      <c r="N94" s="80"/>
    </row>
    <row r="95" spans="1:14" s="59" customFormat="1" x14ac:dyDescent="0.3">
      <c r="B95" s="171" t="s">
        <v>277</v>
      </c>
      <c r="C95" s="81">
        <v>78285855</v>
      </c>
      <c r="D95" s="82">
        <v>44.6</v>
      </c>
      <c r="E95" s="166">
        <v>100</v>
      </c>
      <c r="F95" s="74">
        <v>55.235627829803029</v>
      </c>
      <c r="G95" s="81"/>
      <c r="H95" s="168">
        <f t="shared" si="1"/>
        <v>55.235627829803029</v>
      </c>
      <c r="I95" s="81">
        <v>4</v>
      </c>
      <c r="J95" s="81">
        <v>1257</v>
      </c>
      <c r="K95" s="81" t="s">
        <v>62</v>
      </c>
      <c r="L95" s="84" t="s">
        <v>195</v>
      </c>
      <c r="M95" t="s">
        <v>486</v>
      </c>
      <c r="N95" s="80"/>
    </row>
    <row r="96" spans="1:14" s="59" customFormat="1" x14ac:dyDescent="0.3">
      <c r="B96" s="171" t="s">
        <v>278</v>
      </c>
      <c r="C96" s="81">
        <v>25909201</v>
      </c>
      <c r="D96" s="82">
        <v>39.5</v>
      </c>
      <c r="E96" s="166">
        <v>100</v>
      </c>
      <c r="F96" s="74">
        <v>55.235627829803029</v>
      </c>
      <c r="G96" s="81"/>
      <c r="H96" s="168">
        <f t="shared" si="1"/>
        <v>55.235627829803029</v>
      </c>
      <c r="I96" s="81">
        <v>4</v>
      </c>
      <c r="J96" s="81">
        <v>1093</v>
      </c>
      <c r="K96" s="81" t="s">
        <v>61</v>
      </c>
      <c r="L96" s="84" t="s">
        <v>195</v>
      </c>
      <c r="M96" t="s">
        <v>487</v>
      </c>
    </row>
    <row r="97" spans="1:19" s="59" customFormat="1" x14ac:dyDescent="0.3">
      <c r="B97" s="171" t="s">
        <v>279</v>
      </c>
      <c r="C97" s="5">
        <v>13002806</v>
      </c>
      <c r="D97" s="74">
        <v>43.41</v>
      </c>
      <c r="E97" s="165">
        <v>75</v>
      </c>
      <c r="F97" s="74">
        <v>33.773343344527987</v>
      </c>
      <c r="G97" s="5"/>
      <c r="H97" s="168">
        <f t="shared" si="1"/>
        <v>33.773343344527987</v>
      </c>
      <c r="I97" s="5">
        <v>4</v>
      </c>
      <c r="J97" s="5">
        <v>1645</v>
      </c>
      <c r="K97" s="5" t="s">
        <v>62</v>
      </c>
      <c r="L97" s="84" t="s">
        <v>195</v>
      </c>
      <c r="M97"/>
    </row>
    <row r="98" spans="1:19" x14ac:dyDescent="0.3">
      <c r="A98" s="59"/>
      <c r="B98" s="171" t="s">
        <v>280</v>
      </c>
      <c r="C98" s="5">
        <v>3285502</v>
      </c>
      <c r="D98" s="74">
        <v>38.76</v>
      </c>
      <c r="E98" s="165">
        <v>75</v>
      </c>
      <c r="F98" s="74">
        <v>33.773343344527987</v>
      </c>
      <c r="G98" s="5"/>
      <c r="H98" s="168">
        <f t="shared" si="1"/>
        <v>33.773343344527987</v>
      </c>
      <c r="I98" s="5">
        <v>4</v>
      </c>
      <c r="J98" s="5">
        <v>1435</v>
      </c>
      <c r="K98" s="5" t="s">
        <v>61</v>
      </c>
      <c r="L98" s="84" t="s">
        <v>195</v>
      </c>
      <c r="N98" s="59"/>
      <c r="O98" s="59"/>
      <c r="P98" s="59"/>
      <c r="Q98" s="59"/>
      <c r="R98" s="59"/>
      <c r="S98" s="59"/>
    </row>
    <row r="99" spans="1:19" x14ac:dyDescent="0.3">
      <c r="A99" s="59"/>
      <c r="B99" s="171" t="s">
        <v>281</v>
      </c>
      <c r="C99" s="81">
        <v>15457116</v>
      </c>
      <c r="D99" s="82">
        <v>44.2</v>
      </c>
      <c r="E99" s="166">
        <v>100</v>
      </c>
      <c r="F99" s="74">
        <v>55.235627829803029</v>
      </c>
      <c r="G99" s="81"/>
      <c r="H99" s="168">
        <f t="shared" si="1"/>
        <v>55.235627829803029</v>
      </c>
      <c r="I99" s="81">
        <v>4</v>
      </c>
      <c r="J99" s="81">
        <v>1559</v>
      </c>
      <c r="K99" s="81" t="s">
        <v>62</v>
      </c>
      <c r="L99" s="84" t="s">
        <v>195</v>
      </c>
      <c r="N99" s="59"/>
      <c r="O99" s="59"/>
      <c r="P99" s="59"/>
      <c r="Q99" s="59"/>
      <c r="R99" s="59"/>
      <c r="S99" s="59"/>
    </row>
    <row r="100" spans="1:19" x14ac:dyDescent="0.3">
      <c r="A100" s="59"/>
      <c r="B100" s="171" t="s">
        <v>282</v>
      </c>
      <c r="C100" s="81">
        <v>5152372</v>
      </c>
      <c r="D100" s="82">
        <v>43.68</v>
      </c>
      <c r="E100" s="166">
        <v>100</v>
      </c>
      <c r="F100" s="74">
        <v>55.235627829803029</v>
      </c>
      <c r="G100" s="81"/>
      <c r="H100" s="168">
        <f t="shared" si="1"/>
        <v>55.235627829803029</v>
      </c>
      <c r="I100" s="81">
        <v>4</v>
      </c>
      <c r="J100" s="81">
        <v>1425</v>
      </c>
      <c r="K100" s="81" t="s">
        <v>62</v>
      </c>
      <c r="L100" s="84" t="s">
        <v>195</v>
      </c>
      <c r="N100" s="59"/>
      <c r="O100" s="59"/>
    </row>
    <row r="101" spans="1:19" x14ac:dyDescent="0.3">
      <c r="A101" s="59"/>
      <c r="B101" s="171" t="s">
        <v>283</v>
      </c>
      <c r="C101" s="5">
        <v>9958250</v>
      </c>
      <c r="D101" s="74">
        <v>47.725000000000001</v>
      </c>
      <c r="E101" s="165">
        <v>100</v>
      </c>
      <c r="F101" s="74">
        <v>55.235627829803029</v>
      </c>
      <c r="G101" s="5"/>
      <c r="H101" s="168">
        <f t="shared" si="1"/>
        <v>55.235627829803029</v>
      </c>
      <c r="I101" s="5">
        <v>4</v>
      </c>
      <c r="J101" s="5">
        <v>1916</v>
      </c>
      <c r="K101" s="5" t="s">
        <v>76</v>
      </c>
      <c r="L101" s="84" t="s">
        <v>195</v>
      </c>
      <c r="N101" s="59"/>
      <c r="O101" s="59"/>
    </row>
    <row r="102" spans="1:19" x14ac:dyDescent="0.3">
      <c r="B102" s="171" t="s">
        <v>284</v>
      </c>
      <c r="C102" s="5">
        <v>7082162</v>
      </c>
      <c r="D102" s="74">
        <v>44.987499999999997</v>
      </c>
      <c r="E102" s="165">
        <v>100</v>
      </c>
      <c r="F102" s="74">
        <v>55.235627829803029</v>
      </c>
      <c r="G102" s="5"/>
      <c r="H102" s="168">
        <f t="shared" si="1"/>
        <v>55.235627829803029</v>
      </c>
      <c r="I102" s="5">
        <v>4</v>
      </c>
      <c r="J102" s="5">
        <v>1548</v>
      </c>
      <c r="K102" s="5" t="s">
        <v>69</v>
      </c>
      <c r="L102" s="84" t="s">
        <v>195</v>
      </c>
      <c r="N102" s="59"/>
      <c r="O102" s="59"/>
    </row>
    <row r="103" spans="1:19" x14ac:dyDescent="0.3">
      <c r="B103" s="171" t="s">
        <v>436</v>
      </c>
      <c r="C103" s="5">
        <v>1</v>
      </c>
      <c r="D103" s="74">
        <v>45.68</v>
      </c>
      <c r="E103" s="165">
        <v>100</v>
      </c>
      <c r="F103" s="74">
        <v>55.235627829803029</v>
      </c>
      <c r="G103" s="5"/>
      <c r="H103" s="168">
        <f t="shared" si="1"/>
        <v>55.235627829803029</v>
      </c>
      <c r="I103" s="5">
        <v>4</v>
      </c>
      <c r="J103" s="5">
        <v>1530</v>
      </c>
      <c r="K103" s="5" t="s">
        <v>459</v>
      </c>
      <c r="L103" s="84" t="s">
        <v>195</v>
      </c>
      <c r="M103" t="s">
        <v>488</v>
      </c>
    </row>
    <row r="104" spans="1:19" s="59" customFormat="1" x14ac:dyDescent="0.3">
      <c r="B104" s="171" t="s">
        <v>437</v>
      </c>
      <c r="C104" s="5">
        <v>1</v>
      </c>
      <c r="D104" s="74">
        <v>39.9</v>
      </c>
      <c r="E104" s="165">
        <v>100</v>
      </c>
      <c r="F104" s="74">
        <v>55.235627829803029</v>
      </c>
      <c r="G104" s="5"/>
      <c r="H104" s="168">
        <f t="shared" si="1"/>
        <v>55.235627829803029</v>
      </c>
      <c r="I104" s="5">
        <v>4</v>
      </c>
      <c r="J104" s="5">
        <v>1320</v>
      </c>
      <c r="K104" s="5" t="s">
        <v>460</v>
      </c>
      <c r="L104" s="84" t="s">
        <v>195</v>
      </c>
      <c r="M104" t="s">
        <v>488</v>
      </c>
      <c r="N104"/>
      <c r="O104"/>
    </row>
    <row r="105" spans="1:19" s="59" customFormat="1" x14ac:dyDescent="0.3">
      <c r="B105" s="171" t="s">
        <v>438</v>
      </c>
      <c r="C105" s="5">
        <v>19192968</v>
      </c>
      <c r="D105" s="74">
        <v>46.612499999999997</v>
      </c>
      <c r="E105" s="165">
        <v>110</v>
      </c>
      <c r="F105" s="74">
        <v>65.013086750025309</v>
      </c>
      <c r="G105" s="5"/>
      <c r="H105" s="168">
        <f t="shared" si="1"/>
        <v>65.013086750025309</v>
      </c>
      <c r="I105" s="5">
        <v>4</v>
      </c>
      <c r="J105" s="5">
        <v>1588</v>
      </c>
      <c r="K105" s="5" t="s">
        <v>62</v>
      </c>
      <c r="L105" s="84" t="s">
        <v>195</v>
      </c>
      <c r="M105"/>
      <c r="N105"/>
      <c r="O105"/>
    </row>
    <row r="106" spans="1:19" x14ac:dyDescent="0.3">
      <c r="B106" s="171" t="s">
        <v>439</v>
      </c>
      <c r="C106" s="5">
        <v>1</v>
      </c>
      <c r="D106" s="74">
        <v>46.612499999999997</v>
      </c>
      <c r="E106" s="165">
        <v>75</v>
      </c>
      <c r="F106" s="74">
        <v>33.773343344527987</v>
      </c>
      <c r="G106" s="5"/>
      <c r="H106" s="168">
        <f t="shared" si="1"/>
        <v>33.773343344527987</v>
      </c>
      <c r="I106" s="5">
        <v>4</v>
      </c>
      <c r="J106" s="5">
        <v>1588</v>
      </c>
      <c r="K106" s="5" t="s">
        <v>62</v>
      </c>
      <c r="L106" s="84" t="s">
        <v>195</v>
      </c>
      <c r="M106" t="s">
        <v>489</v>
      </c>
    </row>
    <row r="107" spans="1:19" x14ac:dyDescent="0.3">
      <c r="B107" s="171" t="s">
        <v>440</v>
      </c>
      <c r="C107" s="5">
        <v>6397654</v>
      </c>
      <c r="D107" s="74">
        <v>43.287500000000001</v>
      </c>
      <c r="E107" s="165">
        <v>110</v>
      </c>
      <c r="F107" s="74">
        <v>65.013086750025309</v>
      </c>
      <c r="G107" s="5"/>
      <c r="H107" s="168">
        <f t="shared" si="1"/>
        <v>65.013086750025309</v>
      </c>
      <c r="I107" s="5">
        <v>4</v>
      </c>
      <c r="J107" s="5">
        <v>1407</v>
      </c>
      <c r="K107" s="5" t="s">
        <v>61</v>
      </c>
      <c r="L107" s="84" t="s">
        <v>195</v>
      </c>
      <c r="N107" s="59"/>
      <c r="O107" s="59"/>
    </row>
    <row r="108" spans="1:19" s="59" customFormat="1" x14ac:dyDescent="0.3">
      <c r="B108" s="171" t="s">
        <v>441</v>
      </c>
      <c r="C108" s="5">
        <v>1</v>
      </c>
      <c r="D108" s="74">
        <v>43.287500000000001</v>
      </c>
      <c r="E108" s="165">
        <v>75</v>
      </c>
      <c r="F108" s="74">
        <v>33.773343344527987</v>
      </c>
      <c r="G108" s="5"/>
      <c r="H108" s="168">
        <f t="shared" si="1"/>
        <v>33.773343344527987</v>
      </c>
      <c r="I108" s="5">
        <v>4</v>
      </c>
      <c r="J108" s="5">
        <v>1407</v>
      </c>
      <c r="K108" s="5" t="s">
        <v>61</v>
      </c>
      <c r="L108" s="84" t="s">
        <v>195</v>
      </c>
      <c r="M108" t="s">
        <v>489</v>
      </c>
    </row>
    <row r="109" spans="1:19" s="59" customFormat="1" x14ac:dyDescent="0.3">
      <c r="B109" s="171" t="s">
        <v>285</v>
      </c>
      <c r="C109" s="5">
        <v>119575818</v>
      </c>
      <c r="D109" s="74">
        <v>54.38</v>
      </c>
      <c r="E109" s="165">
        <v>125</v>
      </c>
      <c r="F109" s="74">
        <v>80.897558916848965</v>
      </c>
      <c r="G109" s="5"/>
      <c r="H109" s="168">
        <f t="shared" si="1"/>
        <v>80.897558916848965</v>
      </c>
      <c r="I109" s="5">
        <v>4</v>
      </c>
      <c r="J109" s="5">
        <v>1835</v>
      </c>
      <c r="K109" s="5" t="s">
        <v>100</v>
      </c>
      <c r="L109" s="84" t="s">
        <v>195</v>
      </c>
      <c r="M109"/>
      <c r="N109"/>
      <c r="O109"/>
    </row>
    <row r="110" spans="1:19" x14ac:dyDescent="0.3">
      <c r="B110" s="171" t="s">
        <v>286</v>
      </c>
      <c r="C110" s="5">
        <v>65503113</v>
      </c>
      <c r="D110" s="74">
        <v>52.06</v>
      </c>
      <c r="E110" s="165">
        <v>125</v>
      </c>
      <c r="F110" s="74">
        <v>80.897558916848965</v>
      </c>
      <c r="G110" s="5"/>
      <c r="H110" s="168">
        <f t="shared" si="1"/>
        <v>80.897558916848965</v>
      </c>
      <c r="I110" s="5">
        <v>4</v>
      </c>
      <c r="J110" s="5">
        <v>1699</v>
      </c>
      <c r="K110" s="5" t="s">
        <v>100</v>
      </c>
      <c r="L110" s="84" t="s">
        <v>195</v>
      </c>
    </row>
    <row r="111" spans="1:19" x14ac:dyDescent="0.3">
      <c r="B111" s="171" t="s">
        <v>442</v>
      </c>
      <c r="C111" s="5">
        <v>1</v>
      </c>
      <c r="D111" s="74">
        <v>54.38</v>
      </c>
      <c r="E111" s="165">
        <v>125</v>
      </c>
      <c r="F111" s="74">
        <v>80.897558916848965</v>
      </c>
      <c r="G111" s="5"/>
      <c r="H111" s="168">
        <f t="shared" si="1"/>
        <v>80.897558916848965</v>
      </c>
      <c r="I111" s="5">
        <v>4</v>
      </c>
      <c r="J111" s="5">
        <v>1835</v>
      </c>
      <c r="K111" s="5" t="s">
        <v>461</v>
      </c>
      <c r="L111" s="84" t="s">
        <v>195</v>
      </c>
      <c r="M111" t="s">
        <v>490</v>
      </c>
      <c r="N111" s="59"/>
      <c r="O111" s="59"/>
    </row>
    <row r="112" spans="1:19" x14ac:dyDescent="0.3">
      <c r="B112" s="171" t="s">
        <v>443</v>
      </c>
      <c r="C112" s="5">
        <v>1</v>
      </c>
      <c r="D112" s="74">
        <v>52.06</v>
      </c>
      <c r="E112" s="165">
        <v>125</v>
      </c>
      <c r="F112" s="74">
        <v>80.897558916848965</v>
      </c>
      <c r="G112" s="5"/>
      <c r="H112" s="168">
        <f t="shared" si="1"/>
        <v>80.897558916848965</v>
      </c>
      <c r="I112" s="5">
        <v>4</v>
      </c>
      <c r="J112" s="5">
        <v>1699</v>
      </c>
      <c r="K112" s="5" t="s">
        <v>462</v>
      </c>
      <c r="L112" s="84" t="s">
        <v>195</v>
      </c>
      <c r="M112" t="s">
        <v>491</v>
      </c>
      <c r="N112" s="59"/>
      <c r="O112" s="59"/>
    </row>
    <row r="113" spans="2:13" x14ac:dyDescent="0.3">
      <c r="B113" s="171" t="s">
        <v>287</v>
      </c>
      <c r="C113" s="5">
        <v>9365276</v>
      </c>
      <c r="D113" s="74">
        <v>47.475000000000001</v>
      </c>
      <c r="E113" s="165">
        <v>100</v>
      </c>
      <c r="F113" s="74">
        <v>55.235627829803029</v>
      </c>
      <c r="G113" s="5"/>
      <c r="H113" s="168">
        <f t="shared" si="1"/>
        <v>55.235627829803029</v>
      </c>
      <c r="I113" s="5">
        <v>4</v>
      </c>
      <c r="J113" s="5">
        <v>1979</v>
      </c>
      <c r="K113" s="5" t="s">
        <v>67</v>
      </c>
      <c r="L113" s="84" t="s">
        <v>195</v>
      </c>
    </row>
    <row r="114" spans="2:13" x14ac:dyDescent="0.3">
      <c r="B114" s="171" t="s">
        <v>288</v>
      </c>
      <c r="C114" s="5">
        <v>4682638</v>
      </c>
      <c r="D114" s="74">
        <v>47.75</v>
      </c>
      <c r="E114" s="165">
        <v>100</v>
      </c>
      <c r="F114" s="74">
        <v>55.235627829803029</v>
      </c>
      <c r="G114" s="5"/>
      <c r="H114" s="168">
        <f t="shared" si="1"/>
        <v>55.235627829803029</v>
      </c>
      <c r="I114" s="5">
        <v>4</v>
      </c>
      <c r="J114" s="5">
        <v>1724</v>
      </c>
      <c r="K114" s="5" t="s">
        <v>67</v>
      </c>
      <c r="L114" s="84" t="s">
        <v>195</v>
      </c>
    </row>
    <row r="115" spans="2:13" x14ac:dyDescent="0.3">
      <c r="B115" s="170" t="s">
        <v>290</v>
      </c>
      <c r="C115" s="81">
        <v>39886702</v>
      </c>
      <c r="D115" s="82">
        <v>73.25</v>
      </c>
      <c r="E115" s="166">
        <v>125</v>
      </c>
      <c r="F115" s="74">
        <v>80.897558916848965</v>
      </c>
      <c r="G115" s="81">
        <v>71.19</v>
      </c>
      <c r="H115" s="168">
        <f t="shared" si="1"/>
        <v>71.19</v>
      </c>
      <c r="I115" s="81">
        <v>4</v>
      </c>
      <c r="J115" s="81">
        <v>2200</v>
      </c>
      <c r="K115" s="81" t="s">
        <v>53</v>
      </c>
      <c r="L115" s="84" t="s">
        <v>197</v>
      </c>
    </row>
    <row r="116" spans="2:13" x14ac:dyDescent="0.3">
      <c r="B116" s="171" t="s">
        <v>291</v>
      </c>
      <c r="C116" s="5">
        <v>925246</v>
      </c>
      <c r="D116" s="74">
        <v>56.95</v>
      </c>
      <c r="E116" s="165">
        <v>100</v>
      </c>
      <c r="F116" s="74">
        <v>55.235627829803029</v>
      </c>
      <c r="G116" s="5"/>
      <c r="H116" s="168">
        <f t="shared" si="1"/>
        <v>55.235627829803029</v>
      </c>
      <c r="I116" s="5">
        <v>4</v>
      </c>
      <c r="J116" s="5">
        <v>3230</v>
      </c>
      <c r="K116" s="5" t="s">
        <v>62</v>
      </c>
      <c r="L116" s="84" t="s">
        <v>195</v>
      </c>
    </row>
    <row r="117" spans="2:13" x14ac:dyDescent="0.3">
      <c r="B117" s="171" t="s">
        <v>292</v>
      </c>
      <c r="C117" s="5">
        <v>3700984</v>
      </c>
      <c r="D117" s="74">
        <v>41.274999999999999</v>
      </c>
      <c r="E117" s="165">
        <v>100</v>
      </c>
      <c r="F117" s="74">
        <v>55.235627829803029</v>
      </c>
      <c r="G117" s="5"/>
      <c r="H117" s="168">
        <f t="shared" si="1"/>
        <v>55.235627829803029</v>
      </c>
      <c r="I117" s="5">
        <v>4</v>
      </c>
      <c r="J117" s="5">
        <v>1325</v>
      </c>
      <c r="K117" s="5" t="s">
        <v>61</v>
      </c>
      <c r="L117" s="84" t="s">
        <v>195</v>
      </c>
    </row>
    <row r="118" spans="2:13" x14ac:dyDescent="0.3">
      <c r="B118" s="171" t="s">
        <v>293</v>
      </c>
      <c r="C118" s="5">
        <v>1</v>
      </c>
      <c r="D118" s="74">
        <v>54.4</v>
      </c>
      <c r="E118" s="165">
        <v>100</v>
      </c>
      <c r="F118" s="74">
        <v>55.235627829803029</v>
      </c>
      <c r="G118" s="5"/>
      <c r="H118" s="168">
        <f t="shared" si="1"/>
        <v>55.235627829803029</v>
      </c>
      <c r="I118" s="5">
        <v>4</v>
      </c>
      <c r="J118" s="5">
        <v>1840</v>
      </c>
      <c r="K118" s="5" t="s">
        <v>77</v>
      </c>
      <c r="L118" s="84" t="s">
        <v>195</v>
      </c>
      <c r="M118" t="s">
        <v>492</v>
      </c>
    </row>
    <row r="119" spans="2:13" x14ac:dyDescent="0.3">
      <c r="B119" s="171" t="s">
        <v>294</v>
      </c>
      <c r="C119" s="5">
        <v>1</v>
      </c>
      <c r="D119" s="74">
        <v>42.82</v>
      </c>
      <c r="E119" s="165">
        <v>100</v>
      </c>
      <c r="F119" s="74">
        <v>55.235627829803029</v>
      </c>
      <c r="G119" s="5"/>
      <c r="H119" s="168">
        <f t="shared" si="1"/>
        <v>55.235627829803029</v>
      </c>
      <c r="I119" s="5">
        <v>4</v>
      </c>
      <c r="J119" s="5">
        <v>1510</v>
      </c>
      <c r="K119" s="5" t="s">
        <v>76</v>
      </c>
      <c r="L119" s="84" t="s">
        <v>195</v>
      </c>
      <c r="M119" t="s">
        <v>493</v>
      </c>
    </row>
    <row r="120" spans="2:13" x14ac:dyDescent="0.3">
      <c r="B120" s="171" t="s">
        <v>295</v>
      </c>
      <c r="C120" s="5">
        <v>15741372</v>
      </c>
      <c r="D120" s="74">
        <v>54.4</v>
      </c>
      <c r="E120" s="165">
        <v>100</v>
      </c>
      <c r="F120" s="74">
        <v>55.235627829803029</v>
      </c>
      <c r="G120" s="5"/>
      <c r="H120" s="168">
        <f t="shared" si="1"/>
        <v>55.235627829803029</v>
      </c>
      <c r="I120" s="5">
        <v>4</v>
      </c>
      <c r="J120" s="5">
        <v>1840</v>
      </c>
      <c r="K120" s="5" t="s">
        <v>117</v>
      </c>
      <c r="L120" s="84" t="s">
        <v>195</v>
      </c>
      <c r="M120" t="s">
        <v>494</v>
      </c>
    </row>
    <row r="121" spans="2:13" x14ac:dyDescent="0.3">
      <c r="B121" s="171" t="s">
        <v>296</v>
      </c>
      <c r="C121" s="5">
        <v>23612058</v>
      </c>
      <c r="D121" s="74">
        <v>42.82</v>
      </c>
      <c r="E121" s="165">
        <v>100</v>
      </c>
      <c r="F121" s="74">
        <v>55.235627829803029</v>
      </c>
      <c r="G121" s="5"/>
      <c r="H121" s="168">
        <f t="shared" si="1"/>
        <v>55.235627829803029</v>
      </c>
      <c r="I121" s="5">
        <v>4</v>
      </c>
      <c r="J121" s="5">
        <v>1510</v>
      </c>
      <c r="K121" s="5" t="s">
        <v>116</v>
      </c>
      <c r="L121" s="84" t="s">
        <v>195</v>
      </c>
      <c r="M121" t="s">
        <v>495</v>
      </c>
    </row>
    <row r="122" spans="2:13" x14ac:dyDescent="0.3">
      <c r="B122" s="171" t="s">
        <v>297</v>
      </c>
      <c r="C122" s="5">
        <v>1</v>
      </c>
      <c r="D122" s="74">
        <v>51.21</v>
      </c>
      <c r="E122" s="165">
        <v>100</v>
      </c>
      <c r="F122" s="74">
        <v>55.235627829803029</v>
      </c>
      <c r="G122" s="5"/>
      <c r="H122" s="168">
        <f t="shared" si="1"/>
        <v>55.235627829803029</v>
      </c>
      <c r="I122" s="5">
        <v>4</v>
      </c>
      <c r="J122" s="5">
        <v>1920</v>
      </c>
      <c r="K122" s="5" t="s">
        <v>76</v>
      </c>
      <c r="L122" s="84" t="s">
        <v>195</v>
      </c>
      <c r="M122" t="s">
        <v>496</v>
      </c>
    </row>
    <row r="123" spans="2:13" x14ac:dyDescent="0.3">
      <c r="B123" s="171" t="s">
        <v>298</v>
      </c>
      <c r="C123" s="5">
        <v>1</v>
      </c>
      <c r="D123" s="74">
        <v>40.61</v>
      </c>
      <c r="E123" s="165">
        <v>100</v>
      </c>
      <c r="F123" s="74">
        <v>55.235627829803029</v>
      </c>
      <c r="G123" s="5"/>
      <c r="H123" s="168">
        <f t="shared" si="1"/>
        <v>55.235627829803029</v>
      </c>
      <c r="I123" s="5">
        <v>4</v>
      </c>
      <c r="J123" s="5">
        <v>1550</v>
      </c>
      <c r="K123" s="5" t="s">
        <v>75</v>
      </c>
      <c r="L123" s="84" t="s">
        <v>195</v>
      </c>
      <c r="M123" t="s">
        <v>497</v>
      </c>
    </row>
    <row r="124" spans="2:13" x14ac:dyDescent="0.3">
      <c r="B124" s="171" t="s">
        <v>299</v>
      </c>
      <c r="C124" s="5">
        <v>30481470</v>
      </c>
      <c r="D124" s="74">
        <v>51.21</v>
      </c>
      <c r="E124" s="165">
        <v>100</v>
      </c>
      <c r="F124" s="74">
        <v>55.235627829803029</v>
      </c>
      <c r="G124" s="5"/>
      <c r="H124" s="168">
        <f t="shared" si="1"/>
        <v>55.235627829803029</v>
      </c>
      <c r="I124" s="5">
        <v>4</v>
      </c>
      <c r="J124" s="5">
        <v>1920</v>
      </c>
      <c r="K124" s="5" t="s">
        <v>116</v>
      </c>
      <c r="L124" s="84" t="s">
        <v>195</v>
      </c>
      <c r="M124" t="s">
        <v>498</v>
      </c>
    </row>
    <row r="125" spans="2:13" x14ac:dyDescent="0.3">
      <c r="B125" s="171" t="s">
        <v>300</v>
      </c>
      <c r="C125" s="5">
        <v>30481470</v>
      </c>
      <c r="D125" s="74">
        <v>40.61</v>
      </c>
      <c r="E125" s="165">
        <v>100</v>
      </c>
      <c r="F125" s="74">
        <v>55.235627829803029</v>
      </c>
      <c r="G125" s="5"/>
      <c r="H125" s="168">
        <f t="shared" si="1"/>
        <v>55.235627829803029</v>
      </c>
      <c r="I125" s="5">
        <v>4</v>
      </c>
      <c r="J125" s="5">
        <v>1550</v>
      </c>
      <c r="K125" s="5" t="s">
        <v>115</v>
      </c>
      <c r="L125" s="84" t="s">
        <v>195</v>
      </c>
      <c r="M125" t="s">
        <v>499</v>
      </c>
    </row>
    <row r="126" spans="2:13" x14ac:dyDescent="0.3">
      <c r="B126" s="171" t="s">
        <v>301</v>
      </c>
      <c r="C126" s="5">
        <v>11419471</v>
      </c>
      <c r="D126" s="74">
        <v>48.05</v>
      </c>
      <c r="E126" s="165">
        <v>75</v>
      </c>
      <c r="F126" s="74">
        <v>33.773343344527987</v>
      </c>
      <c r="G126" s="5"/>
      <c r="H126" s="168">
        <f t="shared" si="1"/>
        <v>33.773343344527987</v>
      </c>
      <c r="I126" s="5">
        <v>4</v>
      </c>
      <c r="J126" s="5">
        <v>3000</v>
      </c>
      <c r="K126" s="5" t="s">
        <v>79</v>
      </c>
      <c r="L126" s="84" t="s">
        <v>195</v>
      </c>
    </row>
    <row r="127" spans="2:13" x14ac:dyDescent="0.3">
      <c r="B127" s="171" t="s">
        <v>302</v>
      </c>
      <c r="C127" s="5">
        <v>34258455</v>
      </c>
      <c r="D127" s="74">
        <v>28.725000000000001</v>
      </c>
      <c r="E127" s="165">
        <v>75</v>
      </c>
      <c r="F127" s="74">
        <v>33.773343344527987</v>
      </c>
      <c r="G127" s="5"/>
      <c r="H127" s="168">
        <f t="shared" si="1"/>
        <v>33.773343344527987</v>
      </c>
      <c r="I127" s="5">
        <v>4</v>
      </c>
      <c r="J127" s="5">
        <v>1260</v>
      </c>
      <c r="K127" s="5" t="s">
        <v>68</v>
      </c>
      <c r="L127" s="84" t="s">
        <v>195</v>
      </c>
    </row>
    <row r="128" spans="2:13" x14ac:dyDescent="0.3">
      <c r="B128" s="171" t="s">
        <v>303</v>
      </c>
      <c r="C128" s="5">
        <v>1794566</v>
      </c>
      <c r="D128" s="74">
        <v>44.0625</v>
      </c>
      <c r="E128" s="165">
        <v>75</v>
      </c>
      <c r="F128" s="74">
        <v>33.773343344527987</v>
      </c>
      <c r="G128" s="5"/>
      <c r="H128" s="168">
        <f t="shared" si="1"/>
        <v>33.773343344527987</v>
      </c>
      <c r="I128" s="81">
        <v>4</v>
      </c>
      <c r="J128" s="5">
        <v>3000</v>
      </c>
      <c r="K128" s="5" t="s">
        <v>61</v>
      </c>
      <c r="L128" s="84" t="s">
        <v>195</v>
      </c>
    </row>
    <row r="129" spans="2:15" x14ac:dyDescent="0.3">
      <c r="B129" s="171" t="s">
        <v>304</v>
      </c>
      <c r="C129" s="5">
        <v>1794566</v>
      </c>
      <c r="D129" s="74">
        <v>33.3125</v>
      </c>
      <c r="E129" s="165">
        <v>75</v>
      </c>
      <c r="F129" s="74">
        <v>33.773343344527987</v>
      </c>
      <c r="G129" s="5"/>
      <c r="H129" s="168">
        <f t="shared" si="1"/>
        <v>33.773343344527987</v>
      </c>
      <c r="I129" s="5">
        <v>4</v>
      </c>
      <c r="J129" s="5">
        <v>1260</v>
      </c>
      <c r="K129" s="5" t="s">
        <v>59</v>
      </c>
      <c r="L129" s="84" t="s">
        <v>195</v>
      </c>
    </row>
    <row r="130" spans="2:15" x14ac:dyDescent="0.3">
      <c r="B130" s="171" t="s">
        <v>444</v>
      </c>
      <c r="C130" s="5">
        <v>1</v>
      </c>
      <c r="D130" s="74">
        <v>45.497500000000002</v>
      </c>
      <c r="E130" s="165">
        <v>75</v>
      </c>
      <c r="F130" s="74">
        <v>33.773343344527987</v>
      </c>
      <c r="G130" s="5"/>
      <c r="H130" s="168">
        <f t="shared" si="1"/>
        <v>33.773343344527987</v>
      </c>
      <c r="I130" s="5">
        <v>4</v>
      </c>
      <c r="J130" s="5">
        <v>1662</v>
      </c>
      <c r="K130" s="5" t="s">
        <v>94</v>
      </c>
      <c r="L130" s="84" t="s">
        <v>195</v>
      </c>
    </row>
    <row r="131" spans="2:15" x14ac:dyDescent="0.3">
      <c r="B131" s="171" t="s">
        <v>445</v>
      </c>
      <c r="C131" s="5">
        <v>1</v>
      </c>
      <c r="D131" s="74">
        <v>36.24</v>
      </c>
      <c r="E131" s="165">
        <v>75</v>
      </c>
      <c r="F131" s="74">
        <v>33.773343344527987</v>
      </c>
      <c r="G131" s="5"/>
      <c r="H131" s="168">
        <f t="shared" si="1"/>
        <v>33.773343344527987</v>
      </c>
      <c r="I131" s="5">
        <v>4</v>
      </c>
      <c r="J131" s="5">
        <v>1438</v>
      </c>
      <c r="K131" s="5" t="s">
        <v>93</v>
      </c>
      <c r="L131" s="84" t="s">
        <v>195</v>
      </c>
    </row>
    <row r="132" spans="2:15" x14ac:dyDescent="0.3">
      <c r="B132" s="171" t="s">
        <v>305</v>
      </c>
      <c r="C132" s="5">
        <v>9114034</v>
      </c>
      <c r="D132" s="74">
        <v>47.63</v>
      </c>
      <c r="E132" s="165">
        <v>75</v>
      </c>
      <c r="F132" s="74">
        <v>33.773343344527987</v>
      </c>
      <c r="G132" s="5"/>
      <c r="H132" s="168">
        <f t="shared" si="1"/>
        <v>33.773343344527987</v>
      </c>
      <c r="I132" s="5">
        <v>4</v>
      </c>
      <c r="J132" s="5">
        <v>1662</v>
      </c>
      <c r="K132" s="5" t="s">
        <v>94</v>
      </c>
      <c r="L132" s="84" t="s">
        <v>195</v>
      </c>
    </row>
    <row r="133" spans="2:15" x14ac:dyDescent="0.3">
      <c r="B133" s="171" t="s">
        <v>306</v>
      </c>
      <c r="C133" s="5">
        <v>6070311</v>
      </c>
      <c r="D133" s="74">
        <v>38.04</v>
      </c>
      <c r="E133" s="165">
        <v>75</v>
      </c>
      <c r="F133" s="74">
        <v>33.773343344527987</v>
      </c>
      <c r="G133" s="5"/>
      <c r="H133" s="168">
        <f>IF(G133="",F133,G133)</f>
        <v>33.773343344527987</v>
      </c>
      <c r="I133" s="5">
        <v>4</v>
      </c>
      <c r="J133" s="5">
        <v>1438</v>
      </c>
      <c r="K133" s="5" t="s">
        <v>93</v>
      </c>
      <c r="L133" s="84" t="s">
        <v>195</v>
      </c>
    </row>
    <row r="134" spans="2:15" x14ac:dyDescent="0.3">
      <c r="B134" s="171" t="s">
        <v>307</v>
      </c>
      <c r="C134" s="5">
        <v>1</v>
      </c>
      <c r="D134" s="74">
        <v>44.9</v>
      </c>
      <c r="E134" s="165">
        <v>90</v>
      </c>
      <c r="F134" s="74">
        <v>46.128994258700871</v>
      </c>
      <c r="G134" s="5"/>
      <c r="H134" s="168">
        <f>IF(G134="",F134,G134)</f>
        <v>46.128994258700871</v>
      </c>
      <c r="I134" s="5">
        <v>4</v>
      </c>
      <c r="J134" s="5">
        <v>1666</v>
      </c>
      <c r="K134" s="5" t="s">
        <v>94</v>
      </c>
      <c r="L134" s="84" t="s">
        <v>195</v>
      </c>
    </row>
    <row r="135" spans="2:15" x14ac:dyDescent="0.3">
      <c r="B135" s="171" t="s">
        <v>308</v>
      </c>
      <c r="C135" s="5">
        <v>1</v>
      </c>
      <c r="D135" s="74">
        <v>36.625</v>
      </c>
      <c r="E135" s="165">
        <v>90</v>
      </c>
      <c r="F135" s="74">
        <v>46.128994258700871</v>
      </c>
      <c r="G135" s="5"/>
      <c r="H135" s="168">
        <f>IF(G135="",F135,G135)</f>
        <v>46.128994258700871</v>
      </c>
      <c r="I135" s="5">
        <v>4</v>
      </c>
      <c r="J135" s="5">
        <v>1438</v>
      </c>
      <c r="K135" s="5" t="s">
        <v>93</v>
      </c>
      <c r="L135" s="84" t="s">
        <v>195</v>
      </c>
    </row>
    <row r="136" spans="2:15" x14ac:dyDescent="0.3">
      <c r="B136" s="171" t="s">
        <v>309</v>
      </c>
      <c r="C136" s="5">
        <v>25798669</v>
      </c>
      <c r="D136" s="74">
        <v>42.2</v>
      </c>
      <c r="E136" s="165">
        <v>75</v>
      </c>
      <c r="F136" s="74">
        <v>33.773343344527987</v>
      </c>
      <c r="G136" s="5"/>
      <c r="H136" s="168">
        <f>IF(G136="",F136,G136)</f>
        <v>33.773343344527987</v>
      </c>
      <c r="I136" s="5">
        <v>4</v>
      </c>
      <c r="J136" s="5">
        <v>2000</v>
      </c>
      <c r="K136" s="5" t="s">
        <v>112</v>
      </c>
      <c r="L136" s="84" t="s">
        <v>195</v>
      </c>
    </row>
    <row r="137" spans="2:15" x14ac:dyDescent="0.3">
      <c r="B137" s="171" t="s">
        <v>310</v>
      </c>
      <c r="C137" s="5">
        <v>25798520</v>
      </c>
      <c r="D137" s="74">
        <v>32.875</v>
      </c>
      <c r="E137" s="165">
        <v>75</v>
      </c>
      <c r="F137" s="74">
        <v>33.773343344527987</v>
      </c>
      <c r="G137" s="5"/>
      <c r="H137" s="168">
        <f>IF(G137="",F137,G137)</f>
        <v>33.773343344527987</v>
      </c>
      <c r="I137" s="5">
        <v>4</v>
      </c>
      <c r="J137" s="5">
        <v>1239</v>
      </c>
      <c r="K137" s="5" t="s">
        <v>111</v>
      </c>
      <c r="L137" s="84" t="s">
        <v>195</v>
      </c>
    </row>
    <row r="138" spans="2:15" x14ac:dyDescent="0.3">
      <c r="B138" s="170" t="s">
        <v>311</v>
      </c>
      <c r="C138" s="5">
        <v>3134089</v>
      </c>
      <c r="D138" s="74">
        <v>43.825000000000003</v>
      </c>
      <c r="E138" s="165">
        <v>75</v>
      </c>
      <c r="F138" s="5">
        <v>33.773343344527987</v>
      </c>
      <c r="G138" s="5"/>
      <c r="H138" s="168">
        <f t="shared" ref="H138:H174" si="2">IF(G138="",F138,G138)</f>
        <v>33.773343344527987</v>
      </c>
      <c r="I138" s="5">
        <v>4</v>
      </c>
      <c r="J138" s="5">
        <v>3000</v>
      </c>
      <c r="K138" s="5" t="s">
        <v>112</v>
      </c>
      <c r="L138" s="84" t="s">
        <v>195</v>
      </c>
    </row>
    <row r="139" spans="2:15" x14ac:dyDescent="0.3">
      <c r="B139" s="171" t="s">
        <v>312</v>
      </c>
      <c r="C139" s="81">
        <v>3133847</v>
      </c>
      <c r="D139" s="82">
        <v>34.475000000000001</v>
      </c>
      <c r="E139" s="166">
        <v>75</v>
      </c>
      <c r="F139" s="81">
        <v>33.773343344527987</v>
      </c>
      <c r="G139" s="81"/>
      <c r="H139" s="168">
        <f t="shared" si="2"/>
        <v>33.773343344527987</v>
      </c>
      <c r="I139" s="81">
        <v>4</v>
      </c>
      <c r="J139" s="81">
        <v>1250</v>
      </c>
      <c r="K139" s="81" t="s">
        <v>111</v>
      </c>
      <c r="L139" s="84" t="s">
        <v>195</v>
      </c>
    </row>
    <row r="140" spans="2:15" x14ac:dyDescent="0.3">
      <c r="B140" s="171" t="s">
        <v>313</v>
      </c>
      <c r="C140" s="81">
        <v>1</v>
      </c>
      <c r="D140" s="82">
        <v>121</v>
      </c>
      <c r="E140" s="166">
        <v>95</v>
      </c>
      <c r="F140" s="81">
        <v>50.597220470834927</v>
      </c>
      <c r="G140" s="81"/>
      <c r="H140" s="168">
        <f t="shared" si="2"/>
        <v>50.597220470834927</v>
      </c>
      <c r="I140" s="81">
        <v>6</v>
      </c>
      <c r="J140" s="81">
        <v>3600</v>
      </c>
      <c r="K140" s="81" t="s">
        <v>54</v>
      </c>
      <c r="L140" s="84" t="s">
        <v>197</v>
      </c>
    </row>
    <row r="141" spans="2:15" x14ac:dyDescent="0.3">
      <c r="B141" s="171" t="s">
        <v>314</v>
      </c>
      <c r="C141" s="81">
        <v>12176</v>
      </c>
      <c r="D141" s="82">
        <v>119</v>
      </c>
      <c r="E141" s="166">
        <v>95</v>
      </c>
      <c r="F141" s="81">
        <v>50.597220470834927</v>
      </c>
      <c r="G141" s="81"/>
      <c r="H141" s="168">
        <f t="shared" si="2"/>
        <v>50.597220470834927</v>
      </c>
      <c r="I141" s="81">
        <v>6</v>
      </c>
      <c r="J141" s="81">
        <v>3600</v>
      </c>
      <c r="K141" s="81" t="s">
        <v>54</v>
      </c>
      <c r="L141" s="84" t="s">
        <v>197</v>
      </c>
    </row>
    <row r="142" spans="2:15" x14ac:dyDescent="0.3">
      <c r="B142" s="171" t="s">
        <v>316</v>
      </c>
      <c r="C142" s="81">
        <v>5005728</v>
      </c>
      <c r="D142" s="82">
        <v>41.4</v>
      </c>
      <c r="E142" s="166">
        <v>75</v>
      </c>
      <c r="F142" s="81">
        <v>33.773343344527987</v>
      </c>
      <c r="G142" s="81"/>
      <c r="H142" s="168">
        <f t="shared" si="2"/>
        <v>33.773343344527987</v>
      </c>
      <c r="I142" s="81">
        <v>4</v>
      </c>
      <c r="J142" s="81">
        <v>3000</v>
      </c>
      <c r="K142" s="81" t="s">
        <v>69</v>
      </c>
      <c r="L142" s="84" t="s">
        <v>195</v>
      </c>
    </row>
    <row r="143" spans="2:15" s="59" customFormat="1" x14ac:dyDescent="0.3">
      <c r="B143" s="171" t="s">
        <v>317</v>
      </c>
      <c r="C143" s="81">
        <v>2502864</v>
      </c>
      <c r="D143" s="82">
        <v>31.6</v>
      </c>
      <c r="E143" s="166">
        <v>75</v>
      </c>
      <c r="F143" s="81">
        <v>33.773343344527987</v>
      </c>
      <c r="G143" s="81"/>
      <c r="H143" s="168">
        <f t="shared" si="2"/>
        <v>33.773343344527987</v>
      </c>
      <c r="I143" s="81">
        <v>4</v>
      </c>
      <c r="J143" s="81">
        <v>1260</v>
      </c>
      <c r="K143" s="81" t="s">
        <v>68</v>
      </c>
      <c r="L143" s="84" t="s">
        <v>195</v>
      </c>
      <c r="M143"/>
      <c r="N143"/>
      <c r="O143"/>
    </row>
    <row r="144" spans="2:15" x14ac:dyDescent="0.3">
      <c r="B144" s="171" t="s">
        <v>318</v>
      </c>
      <c r="C144" s="81">
        <v>4270972</v>
      </c>
      <c r="D144" s="82">
        <v>40.299999999999997</v>
      </c>
      <c r="E144" s="166">
        <v>75</v>
      </c>
      <c r="F144" s="81">
        <v>33.773343344527987</v>
      </c>
      <c r="G144" s="81"/>
      <c r="H144" s="168">
        <f t="shared" si="2"/>
        <v>33.773343344527987</v>
      </c>
      <c r="I144" s="81">
        <v>4</v>
      </c>
      <c r="J144" s="81">
        <v>3000</v>
      </c>
      <c r="K144" s="81" t="s">
        <v>69</v>
      </c>
      <c r="L144" s="84" t="s">
        <v>195</v>
      </c>
    </row>
    <row r="145" spans="2:15" x14ac:dyDescent="0.3">
      <c r="B145" s="171" t="s">
        <v>319</v>
      </c>
      <c r="C145" s="81">
        <v>2135486</v>
      </c>
      <c r="D145" s="82">
        <v>31.6</v>
      </c>
      <c r="E145" s="166">
        <v>75</v>
      </c>
      <c r="F145" s="81">
        <v>33.773343344527987</v>
      </c>
      <c r="G145" s="81"/>
      <c r="H145" s="168">
        <f t="shared" si="2"/>
        <v>33.773343344527987</v>
      </c>
      <c r="I145" s="81">
        <v>4</v>
      </c>
      <c r="J145" s="81">
        <v>1260</v>
      </c>
      <c r="K145" s="81" t="s">
        <v>68</v>
      </c>
      <c r="L145" s="84" t="s">
        <v>195</v>
      </c>
      <c r="N145" s="59"/>
      <c r="O145" s="59"/>
    </row>
    <row r="146" spans="2:15" x14ac:dyDescent="0.3">
      <c r="B146" s="171" t="s">
        <v>320</v>
      </c>
      <c r="C146" s="81">
        <v>1</v>
      </c>
      <c r="D146" s="82">
        <v>117</v>
      </c>
      <c r="E146" s="166">
        <v>95</v>
      </c>
      <c r="F146" s="81">
        <v>50.597220470834927</v>
      </c>
      <c r="G146" s="81"/>
      <c r="H146" s="168">
        <f t="shared" si="2"/>
        <v>50.597220470834927</v>
      </c>
      <c r="I146" s="81">
        <v>6</v>
      </c>
      <c r="J146" s="81">
        <v>3487</v>
      </c>
      <c r="K146" s="81" t="s">
        <v>54</v>
      </c>
      <c r="L146" s="84" t="s">
        <v>197</v>
      </c>
    </row>
    <row r="147" spans="2:15" x14ac:dyDescent="0.3">
      <c r="B147" s="171" t="s">
        <v>321</v>
      </c>
      <c r="C147">
        <v>63929</v>
      </c>
      <c r="D147">
        <v>117</v>
      </c>
      <c r="E147" s="165">
        <v>95</v>
      </c>
      <c r="F147" s="5">
        <v>50.597220470834927</v>
      </c>
      <c r="G147" s="5"/>
      <c r="H147" s="168">
        <f t="shared" si="2"/>
        <v>50.597220470834927</v>
      </c>
      <c r="I147">
        <v>6</v>
      </c>
      <c r="J147">
        <v>3600</v>
      </c>
      <c r="K147" t="s">
        <v>54</v>
      </c>
      <c r="L147" s="84" t="s">
        <v>197</v>
      </c>
    </row>
    <row r="148" spans="2:15" x14ac:dyDescent="0.3">
      <c r="B148" s="171" t="s">
        <v>322</v>
      </c>
      <c r="C148">
        <v>181636</v>
      </c>
      <c r="D148">
        <v>117</v>
      </c>
      <c r="E148" s="165">
        <v>95</v>
      </c>
      <c r="F148" s="5">
        <v>50.597220470834927</v>
      </c>
      <c r="G148" s="5"/>
      <c r="H148" s="168">
        <f t="shared" si="2"/>
        <v>50.597220470834927</v>
      </c>
      <c r="I148">
        <v>6</v>
      </c>
      <c r="J148">
        <v>3600</v>
      </c>
      <c r="K148" t="s">
        <v>54</v>
      </c>
      <c r="L148" s="84" t="s">
        <v>197</v>
      </c>
    </row>
    <row r="149" spans="2:15" x14ac:dyDescent="0.3">
      <c r="B149" s="171" t="s">
        <v>323</v>
      </c>
      <c r="C149">
        <v>333230</v>
      </c>
      <c r="D149">
        <v>90</v>
      </c>
      <c r="E149" s="165">
        <v>125</v>
      </c>
      <c r="F149" s="5">
        <v>80.897558916848965</v>
      </c>
      <c r="G149" s="5"/>
      <c r="H149" s="168">
        <f t="shared" si="2"/>
        <v>80.897558916848965</v>
      </c>
      <c r="I149">
        <v>4</v>
      </c>
      <c r="J149">
        <v>2100</v>
      </c>
      <c r="K149" t="s">
        <v>53</v>
      </c>
      <c r="L149" s="84" t="s">
        <v>197</v>
      </c>
    </row>
    <row r="150" spans="2:15" x14ac:dyDescent="0.3">
      <c r="B150" s="171" t="s">
        <v>392</v>
      </c>
      <c r="C150">
        <v>788915</v>
      </c>
      <c r="D150">
        <v>86</v>
      </c>
      <c r="E150" s="165">
        <v>100</v>
      </c>
      <c r="F150" s="5">
        <v>55.235627829803029</v>
      </c>
      <c r="G150" s="5"/>
      <c r="H150" s="168">
        <f t="shared" si="2"/>
        <v>55.235627829803029</v>
      </c>
      <c r="I150">
        <v>4</v>
      </c>
      <c r="J150">
        <v>2664</v>
      </c>
      <c r="K150" t="s">
        <v>119</v>
      </c>
      <c r="L150" s="84" t="s">
        <v>197</v>
      </c>
    </row>
    <row r="151" spans="2:15" x14ac:dyDescent="0.3">
      <c r="B151" s="171" t="s">
        <v>446</v>
      </c>
      <c r="C151">
        <v>8917580</v>
      </c>
      <c r="D151">
        <v>39.06</v>
      </c>
      <c r="E151" s="165">
        <v>100</v>
      </c>
      <c r="F151" s="5">
        <v>55.235627829803029</v>
      </c>
      <c r="G151" s="5"/>
      <c r="H151" s="168">
        <f t="shared" si="2"/>
        <v>55.235627829803029</v>
      </c>
      <c r="I151">
        <v>4</v>
      </c>
      <c r="J151">
        <v>1282</v>
      </c>
      <c r="K151" t="s">
        <v>61</v>
      </c>
      <c r="L151" s="84" t="s">
        <v>195</v>
      </c>
    </row>
    <row r="152" spans="2:15" x14ac:dyDescent="0.3">
      <c r="B152" s="171" t="s">
        <v>447</v>
      </c>
      <c r="C152">
        <v>8917580</v>
      </c>
      <c r="D152">
        <v>32.622500000000002</v>
      </c>
      <c r="E152" s="165">
        <v>100</v>
      </c>
      <c r="F152" s="5">
        <v>55.235627829803029</v>
      </c>
      <c r="G152" s="5"/>
      <c r="H152" s="168">
        <f t="shared" si="2"/>
        <v>55.235627829803029</v>
      </c>
      <c r="I152">
        <v>4</v>
      </c>
      <c r="J152">
        <v>1160</v>
      </c>
      <c r="K152" t="s">
        <v>61</v>
      </c>
      <c r="L152" s="84" t="s">
        <v>195</v>
      </c>
    </row>
    <row r="153" spans="2:15" x14ac:dyDescent="0.3">
      <c r="B153" s="171" t="s">
        <v>448</v>
      </c>
      <c r="C153">
        <v>43944</v>
      </c>
      <c r="D153">
        <v>39.686999999999998</v>
      </c>
      <c r="E153" s="165">
        <v>100</v>
      </c>
      <c r="F153" s="5">
        <v>55.235627829803029</v>
      </c>
      <c r="G153" s="5"/>
      <c r="H153" s="168">
        <f t="shared" si="2"/>
        <v>55.235627829803029</v>
      </c>
      <c r="I153">
        <v>4</v>
      </c>
      <c r="J153">
        <v>1325</v>
      </c>
      <c r="K153" t="s">
        <v>463</v>
      </c>
      <c r="L153" s="84" t="s">
        <v>195</v>
      </c>
      <c r="M153" t="s">
        <v>472</v>
      </c>
    </row>
    <row r="154" spans="2:15" x14ac:dyDescent="0.3">
      <c r="B154" s="171" t="s">
        <v>449</v>
      </c>
      <c r="C154">
        <v>65916</v>
      </c>
      <c r="D154">
        <v>30.368500000000001</v>
      </c>
      <c r="E154" s="165">
        <v>100</v>
      </c>
      <c r="F154" s="5">
        <v>55.235627829803029</v>
      </c>
      <c r="G154" s="5"/>
      <c r="H154" s="168">
        <f t="shared" si="2"/>
        <v>55.235627829803029</v>
      </c>
      <c r="I154">
        <v>4</v>
      </c>
      <c r="J154">
        <v>1211</v>
      </c>
      <c r="K154" t="s">
        <v>464</v>
      </c>
      <c r="L154" s="84" t="s">
        <v>195</v>
      </c>
      <c r="M154" t="s">
        <v>472</v>
      </c>
    </row>
    <row r="155" spans="2:15" x14ac:dyDescent="0.3">
      <c r="B155" s="171" t="s">
        <v>450</v>
      </c>
      <c r="C155">
        <v>1</v>
      </c>
      <c r="D155">
        <v>39.866999999999997</v>
      </c>
      <c r="E155" s="165">
        <v>85</v>
      </c>
      <c r="F155" s="5">
        <v>41.833640283865392</v>
      </c>
      <c r="G155" s="5"/>
      <c r="H155" s="168">
        <f t="shared" si="2"/>
        <v>41.833640283865392</v>
      </c>
      <c r="I155">
        <v>4</v>
      </c>
      <c r="J155">
        <v>1309.33</v>
      </c>
      <c r="K155" t="s">
        <v>465</v>
      </c>
      <c r="L155" s="84" t="s">
        <v>195</v>
      </c>
      <c r="M155" t="s">
        <v>478</v>
      </c>
    </row>
    <row r="156" spans="2:15" x14ac:dyDescent="0.3">
      <c r="B156" s="171" t="s">
        <v>451</v>
      </c>
      <c r="C156">
        <v>1</v>
      </c>
      <c r="D156">
        <v>32.879629999999999</v>
      </c>
      <c r="E156" s="165">
        <v>85</v>
      </c>
      <c r="F156" s="5">
        <v>41.833640283865392</v>
      </c>
      <c r="G156" s="5"/>
      <c r="H156" s="168">
        <f t="shared" si="2"/>
        <v>41.833640283865392</v>
      </c>
      <c r="I156">
        <v>4</v>
      </c>
      <c r="J156">
        <v>1203</v>
      </c>
      <c r="K156" t="s">
        <v>466</v>
      </c>
      <c r="L156" s="84" t="s">
        <v>195</v>
      </c>
      <c r="M156" t="s">
        <v>478</v>
      </c>
    </row>
    <row r="157" spans="2:15" x14ac:dyDescent="0.3">
      <c r="B157" s="171" t="s">
        <v>324</v>
      </c>
      <c r="C157">
        <v>1</v>
      </c>
      <c r="D157">
        <v>75</v>
      </c>
      <c r="E157" s="165">
        <v>90</v>
      </c>
      <c r="F157" s="5">
        <v>46.128994258700871</v>
      </c>
      <c r="G157" s="5"/>
      <c r="H157" s="168">
        <f t="shared" si="2"/>
        <v>46.128994258700871</v>
      </c>
      <c r="I157">
        <v>4</v>
      </c>
      <c r="J157">
        <v>3302</v>
      </c>
      <c r="K157" t="s">
        <v>53</v>
      </c>
      <c r="L157" s="84" t="s">
        <v>197</v>
      </c>
    </row>
    <row r="158" spans="2:15" x14ac:dyDescent="0.3">
      <c r="B158" s="171" t="s">
        <v>325</v>
      </c>
      <c r="C158">
        <v>557</v>
      </c>
      <c r="D158">
        <v>75</v>
      </c>
      <c r="E158" s="165">
        <v>90</v>
      </c>
      <c r="F158" s="5">
        <v>46.128994258700871</v>
      </c>
      <c r="G158" s="5"/>
      <c r="H158" s="168">
        <f t="shared" si="2"/>
        <v>46.128994258700871</v>
      </c>
      <c r="I158">
        <v>4</v>
      </c>
      <c r="J158">
        <v>3302</v>
      </c>
      <c r="K158" t="s">
        <v>53</v>
      </c>
      <c r="L158" s="84" t="s">
        <v>197</v>
      </c>
    </row>
    <row r="159" spans="2:15" x14ac:dyDescent="0.3">
      <c r="B159" s="171" t="s">
        <v>452</v>
      </c>
      <c r="C159">
        <v>186874</v>
      </c>
      <c r="D159">
        <v>76.5</v>
      </c>
      <c r="E159" s="165">
        <v>90</v>
      </c>
      <c r="F159" s="5">
        <v>46.128994258700871</v>
      </c>
      <c r="G159" s="5"/>
      <c r="H159" s="168">
        <f t="shared" si="2"/>
        <v>46.128994258700871</v>
      </c>
      <c r="I159">
        <v>4</v>
      </c>
      <c r="J159">
        <v>3200</v>
      </c>
      <c r="K159" t="s">
        <v>53</v>
      </c>
      <c r="L159" s="84" t="s">
        <v>197</v>
      </c>
    </row>
    <row r="160" spans="2:15" x14ac:dyDescent="0.3">
      <c r="B160" s="171" t="s">
        <v>453</v>
      </c>
      <c r="C160">
        <v>1</v>
      </c>
      <c r="D160">
        <v>54.694499999999998</v>
      </c>
      <c r="E160" s="165">
        <v>100</v>
      </c>
      <c r="F160" s="5">
        <v>55.235627829803001</v>
      </c>
      <c r="G160" s="5"/>
      <c r="H160" s="168">
        <f t="shared" si="2"/>
        <v>55.235627829803001</v>
      </c>
      <c r="I160">
        <v>4</v>
      </c>
      <c r="J160">
        <v>2975</v>
      </c>
      <c r="K160" t="s">
        <v>79</v>
      </c>
      <c r="L160" s="84" t="s">
        <v>195</v>
      </c>
      <c r="M160" t="s">
        <v>478</v>
      </c>
    </row>
    <row r="161" spans="2:13" x14ac:dyDescent="0.3">
      <c r="B161" s="171" t="s">
        <v>454</v>
      </c>
      <c r="C161">
        <v>1</v>
      </c>
      <c r="D161">
        <v>39.074379999999998</v>
      </c>
      <c r="E161" s="165">
        <v>100</v>
      </c>
      <c r="F161" s="5">
        <v>55.235627829803001</v>
      </c>
      <c r="G161" s="5"/>
      <c r="H161" s="168">
        <f t="shared" si="2"/>
        <v>55.235627829803001</v>
      </c>
      <c r="I161">
        <v>4</v>
      </c>
      <c r="J161">
        <v>1225</v>
      </c>
      <c r="K161" t="s">
        <v>68</v>
      </c>
      <c r="L161" s="84" t="s">
        <v>195</v>
      </c>
      <c r="M161" t="s">
        <v>478</v>
      </c>
    </row>
    <row r="162" spans="2:13" x14ac:dyDescent="0.3">
      <c r="B162" s="171" t="s">
        <v>326</v>
      </c>
      <c r="C162">
        <v>2953074</v>
      </c>
      <c r="D162">
        <v>84</v>
      </c>
      <c r="E162" s="165">
        <v>110</v>
      </c>
      <c r="F162" s="5">
        <v>65.013086750025309</v>
      </c>
      <c r="G162" s="5"/>
      <c r="H162" s="168">
        <f t="shared" si="2"/>
        <v>65.013086750025309</v>
      </c>
      <c r="I162">
        <v>4</v>
      </c>
      <c r="J162">
        <v>2700</v>
      </c>
      <c r="K162" t="s">
        <v>53</v>
      </c>
      <c r="L162" s="84" t="s">
        <v>197</v>
      </c>
    </row>
    <row r="163" spans="2:13" x14ac:dyDescent="0.3">
      <c r="B163" s="171" t="s">
        <v>327</v>
      </c>
      <c r="C163">
        <v>9170966</v>
      </c>
      <c r="D163">
        <v>84</v>
      </c>
      <c r="E163" s="165">
        <v>125</v>
      </c>
      <c r="F163" s="5">
        <v>80.897558916848965</v>
      </c>
      <c r="G163" s="5"/>
      <c r="H163" s="168">
        <f t="shared" si="2"/>
        <v>80.897558916848965</v>
      </c>
      <c r="I163">
        <v>4</v>
      </c>
      <c r="J163">
        <v>1740</v>
      </c>
      <c r="K163" t="s">
        <v>53</v>
      </c>
      <c r="L163" s="84" t="s">
        <v>197</v>
      </c>
    </row>
    <row r="164" spans="2:13" x14ac:dyDescent="0.3">
      <c r="B164" s="171" t="s">
        <v>401</v>
      </c>
      <c r="C164">
        <v>164145</v>
      </c>
      <c r="D164">
        <v>126</v>
      </c>
      <c r="E164" s="165">
        <v>87</v>
      </c>
      <c r="F164" s="5">
        <v>43.530856943341377</v>
      </c>
      <c r="G164" s="5"/>
      <c r="H164" s="168">
        <f t="shared" si="2"/>
        <v>43.530856943341377</v>
      </c>
      <c r="I164">
        <v>6</v>
      </c>
      <c r="J164">
        <v>3100</v>
      </c>
      <c r="K164" t="s">
        <v>54</v>
      </c>
      <c r="L164" s="84" t="s">
        <v>197</v>
      </c>
    </row>
    <row r="165" spans="2:13" x14ac:dyDescent="0.3">
      <c r="B165" s="171" t="s">
        <v>328</v>
      </c>
      <c r="C165">
        <v>3063</v>
      </c>
      <c r="D165">
        <v>60</v>
      </c>
      <c r="E165" s="165">
        <v>45</v>
      </c>
      <c r="F165" s="5">
        <v>14.09979158752847</v>
      </c>
      <c r="G165" s="5"/>
      <c r="H165" s="168">
        <f t="shared" si="2"/>
        <v>14.09979158752847</v>
      </c>
      <c r="I165">
        <v>3</v>
      </c>
      <c r="J165">
        <v>1338</v>
      </c>
      <c r="K165" t="s">
        <v>54</v>
      </c>
      <c r="L165" s="84" t="s">
        <v>197</v>
      </c>
    </row>
    <row r="166" spans="2:13" x14ac:dyDescent="0.3">
      <c r="B166" s="171" t="s">
        <v>329</v>
      </c>
      <c r="C166">
        <v>22845</v>
      </c>
      <c r="D166">
        <v>125</v>
      </c>
      <c r="E166" s="165">
        <v>75</v>
      </c>
      <c r="F166" s="5">
        <v>33.773343344527987</v>
      </c>
      <c r="G166" s="5"/>
      <c r="H166" s="168">
        <f t="shared" si="2"/>
        <v>33.773343344527987</v>
      </c>
      <c r="I166">
        <v>6</v>
      </c>
      <c r="J166">
        <v>1338</v>
      </c>
      <c r="K166" t="s">
        <v>54</v>
      </c>
      <c r="L166" s="84" t="s">
        <v>197</v>
      </c>
    </row>
    <row r="167" spans="2:13" x14ac:dyDescent="0.3">
      <c r="B167" s="171" t="s">
        <v>330</v>
      </c>
      <c r="C167">
        <v>42</v>
      </c>
      <c r="D167">
        <v>150</v>
      </c>
      <c r="E167" s="165">
        <v>75</v>
      </c>
      <c r="F167" s="5">
        <v>33.773343344527987</v>
      </c>
      <c r="G167" s="5"/>
      <c r="H167" s="168">
        <f t="shared" si="2"/>
        <v>33.773343344527987</v>
      </c>
      <c r="I167">
        <v>7</v>
      </c>
      <c r="J167">
        <v>1338</v>
      </c>
      <c r="K167" t="s">
        <v>54</v>
      </c>
      <c r="L167" s="84" t="s">
        <v>197</v>
      </c>
    </row>
    <row r="168" spans="2:13" x14ac:dyDescent="0.3">
      <c r="B168" s="171" t="s">
        <v>331</v>
      </c>
      <c r="C168">
        <v>1</v>
      </c>
      <c r="D168">
        <v>42</v>
      </c>
      <c r="E168" s="165">
        <v>100</v>
      </c>
      <c r="F168" s="5">
        <v>55.235627829803029</v>
      </c>
      <c r="G168" s="5"/>
      <c r="H168" s="168">
        <f t="shared" si="2"/>
        <v>55.235627829803029</v>
      </c>
      <c r="I168">
        <v>4</v>
      </c>
      <c r="J168">
        <v>1260</v>
      </c>
      <c r="K168" t="s">
        <v>61</v>
      </c>
      <c r="L168" s="84" t="s">
        <v>195</v>
      </c>
    </row>
    <row r="169" spans="2:13" x14ac:dyDescent="0.3">
      <c r="B169" s="171" t="s">
        <v>332</v>
      </c>
      <c r="C169">
        <v>1</v>
      </c>
      <c r="D169">
        <v>27.8</v>
      </c>
      <c r="E169" s="165">
        <v>45</v>
      </c>
      <c r="F169" s="5">
        <v>14.09979158752847</v>
      </c>
      <c r="G169" s="5"/>
      <c r="H169" s="168">
        <f t="shared" si="2"/>
        <v>14.09979158752847</v>
      </c>
      <c r="I169">
        <v>4</v>
      </c>
      <c r="J169">
        <v>1660</v>
      </c>
      <c r="K169" t="s">
        <v>69</v>
      </c>
      <c r="L169" s="84" t="s">
        <v>195</v>
      </c>
    </row>
    <row r="170" spans="2:13" x14ac:dyDescent="0.3">
      <c r="B170" s="171" t="s">
        <v>337</v>
      </c>
      <c r="C170">
        <v>1</v>
      </c>
      <c r="D170">
        <v>30.7</v>
      </c>
      <c r="E170" s="165">
        <v>45</v>
      </c>
      <c r="F170" s="5">
        <v>14.09979158752847</v>
      </c>
      <c r="G170" s="5"/>
      <c r="H170" s="168">
        <f t="shared" si="2"/>
        <v>14.09979158752847</v>
      </c>
      <c r="I170">
        <v>4</v>
      </c>
      <c r="J170">
        <v>1500</v>
      </c>
      <c r="K170" t="s">
        <v>69</v>
      </c>
      <c r="L170" s="84" t="s">
        <v>195</v>
      </c>
    </row>
    <row r="171" spans="2:13" x14ac:dyDescent="0.3">
      <c r="B171" s="171" t="s">
        <v>338</v>
      </c>
      <c r="C171">
        <v>27549</v>
      </c>
      <c r="D171">
        <v>43.7</v>
      </c>
      <c r="E171" s="165">
        <v>100</v>
      </c>
      <c r="F171" s="5">
        <v>55.235627829803029</v>
      </c>
      <c r="G171" s="5"/>
      <c r="H171" s="168">
        <f t="shared" si="2"/>
        <v>55.235627829803029</v>
      </c>
      <c r="I171">
        <v>4</v>
      </c>
      <c r="J171">
        <v>1500</v>
      </c>
      <c r="K171" t="s">
        <v>94</v>
      </c>
      <c r="L171" s="84" t="s">
        <v>195</v>
      </c>
    </row>
    <row r="172" spans="2:13" x14ac:dyDescent="0.3">
      <c r="B172" s="171" t="s">
        <v>339</v>
      </c>
      <c r="C172">
        <v>3223388</v>
      </c>
      <c r="D172">
        <v>48.5</v>
      </c>
      <c r="E172" s="165">
        <v>100</v>
      </c>
      <c r="F172" s="5">
        <v>55.235627829803029</v>
      </c>
      <c r="G172" s="5"/>
      <c r="H172" s="168">
        <f t="shared" si="2"/>
        <v>55.235627829803029</v>
      </c>
      <c r="I172">
        <v>4</v>
      </c>
      <c r="J172">
        <v>1500</v>
      </c>
      <c r="K172" t="s">
        <v>94</v>
      </c>
      <c r="L172" s="84" t="s">
        <v>195</v>
      </c>
      <c r="M172" t="s">
        <v>467</v>
      </c>
    </row>
    <row r="173" spans="2:13" x14ac:dyDescent="0.3">
      <c r="B173" s="171" t="s">
        <v>340</v>
      </c>
      <c r="C173">
        <v>1217768</v>
      </c>
      <c r="D173">
        <v>43.5</v>
      </c>
      <c r="E173" s="165">
        <v>140</v>
      </c>
      <c r="F173" s="5">
        <v>98.197003575117208</v>
      </c>
      <c r="G173" s="5"/>
      <c r="H173" s="168">
        <f t="shared" si="2"/>
        <v>98.197003575117208</v>
      </c>
      <c r="I173">
        <v>4</v>
      </c>
      <c r="J173">
        <v>1500</v>
      </c>
      <c r="K173" t="s">
        <v>94</v>
      </c>
      <c r="L173" s="84" t="s">
        <v>195</v>
      </c>
      <c r="M173" t="s">
        <v>467</v>
      </c>
    </row>
    <row r="174" spans="2:13" x14ac:dyDescent="0.3">
      <c r="B174" s="171" t="s">
        <v>341</v>
      </c>
      <c r="C174">
        <v>7994950</v>
      </c>
      <c r="D174">
        <v>43.5</v>
      </c>
      <c r="E174" s="165">
        <v>125</v>
      </c>
      <c r="F174" s="5">
        <v>80.897558916848965</v>
      </c>
      <c r="G174" s="5"/>
      <c r="H174" s="168">
        <f t="shared" si="2"/>
        <v>80.897558916848965</v>
      </c>
      <c r="I174">
        <v>4</v>
      </c>
      <c r="J174">
        <v>1500</v>
      </c>
      <c r="K174" t="s">
        <v>116</v>
      </c>
      <c r="L174" s="84" t="s">
        <v>195</v>
      </c>
      <c r="M174" t="s">
        <v>467</v>
      </c>
    </row>
  </sheetData>
  <sheetProtection algorithmName="SHA-512" hashValue="VXPP7uWwrU7Q8Pm9LRaE1QVSwC8aoHWkH5vnSg3R4jIDomYEGa9j7Zmz7EiGoMFSxFgjCoIaqZ/mJDXy7tZCAw==" saltValue="M1eVTu3OcaSkhm2qQcBvTQ==" spinCount="100000" sheet="1" selectLockedCells="1" selectUnlockedCells="1"/>
  <mergeCells count="9">
    <mergeCell ref="B2:B3"/>
    <mergeCell ref="C2:C3"/>
    <mergeCell ref="D2:D3"/>
    <mergeCell ref="L2:L3"/>
    <mergeCell ref="M2:M3"/>
    <mergeCell ref="I2:I3"/>
    <mergeCell ref="J2:J3"/>
    <mergeCell ref="K2:K3"/>
    <mergeCell ref="E2:H2"/>
  </mergeCells>
  <phoneticPr fontId="3" type="noConversion"/>
  <pageMargins left="0.75" right="0.75" top="1" bottom="1" header="0.5" footer="0.5"/>
  <pageSetup paperSize="9" orientation="portrait" verticalDpi="0" r:id="rId1"/>
  <headerFooter alignWithMargins="0">
    <oddHeader>&amp;C&amp;"Calibri"&amp;10&amp;K000000OFFICIAL&amp;1#</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C5C5D0A67F34B498837BA2288A8E3E8" ma:contentTypeVersion="17" ma:contentTypeDescription="Create a new document." ma:contentTypeScope="" ma:versionID="e698a2e2025c0caa0571ea67b92d2a94">
  <xsd:schema xmlns:xsd="http://www.w3.org/2001/XMLSchema" xmlns:xs="http://www.w3.org/2001/XMLSchema" xmlns:p="http://schemas.microsoft.com/office/2006/metadata/properties" xmlns:ns2="741a431f-f11e-430b-8db8-9ff92049146f" xmlns:ns3="9ed464a4-0754-4a56-be90-7b5b5dd951f0" xmlns:ns4="af32717b-85d4-46b0-82d8-410bc3119485" targetNamespace="http://schemas.microsoft.com/office/2006/metadata/properties" ma:root="true" ma:fieldsID="95a911d48df884361726137fb13fc022" ns2:_="" ns3:_="" ns4:_="">
    <xsd:import namespace="741a431f-f11e-430b-8db8-9ff92049146f"/>
    <xsd:import namespace="9ed464a4-0754-4a56-be90-7b5b5dd951f0"/>
    <xsd:import namespace="af32717b-85d4-46b0-82d8-410bc3119485"/>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Topic" minOccurs="0"/>
                <xsd:element ref="ns2:lcf76f155ced4ddcb4097134ff3c332f" minOccurs="0"/>
                <xsd:element ref="ns4:TaxCatchAll"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1a431f-f11e-430b-8db8-9ff92049146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Topic" ma:index="20" nillable="true" ma:displayName="Topic" ma:description="e.g. recalibration, briefing note, consultation..." ma:format="Dropdown" ma:internalName="Topic">
      <xsd:simpleType>
        <xsd:restriction base="dms:Text">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8e89bcca-d77b-429e-a31c-3f7c234e7016" ma:termSetId="09814cd3-568e-fe90-9814-8d621ff8fb84" ma:anchorId="fba54fb3-c3e1-fe81-a776-ca4b69148c4d" ma:open="true" ma:isKeyword="false">
      <xsd:complexType>
        <xsd:sequence>
          <xsd:element ref="pc:Terms" minOccurs="0" maxOccurs="1"/>
        </xsd:sequence>
      </xsd:complex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ed464a4-0754-4a56-be90-7b5b5dd951f0"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f32717b-85d4-46b0-82d8-410bc3119485"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fd7e2bf4-9443-440c-b8f7-768d39cd5f5e}" ma:internalName="TaxCatchAll" ma:showField="CatchAllData" ma:web="9ed464a4-0754-4a56-be90-7b5b5dd951f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af32717b-85d4-46b0-82d8-410bc3119485" xsi:nil="true"/>
    <Topic xmlns="741a431f-f11e-430b-8db8-9ff92049146f" xsi:nil="true"/>
    <lcf76f155ced4ddcb4097134ff3c332f xmlns="741a431f-f11e-430b-8db8-9ff92049146f">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B50D7FA-EF48-4D05-8FC6-F415EFECBA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1a431f-f11e-430b-8db8-9ff92049146f"/>
    <ds:schemaRef ds:uri="9ed464a4-0754-4a56-be90-7b5b5dd951f0"/>
    <ds:schemaRef ds:uri="af32717b-85d4-46b0-82d8-410bc311948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FC7A30-2488-443E-9D23-1EE463B97F92}">
  <ds:schemaRefs>
    <ds:schemaRef ds:uri="http://schemas.microsoft.com/office/2006/documentManagement/types"/>
    <ds:schemaRef ds:uri="http://purl.org/dc/dcmitype/"/>
    <ds:schemaRef ds:uri="http://purl.org/dc/elements/1.1/"/>
    <ds:schemaRef ds:uri="http://schemas.microsoft.com/office/infopath/2007/PartnerControls"/>
    <ds:schemaRef ds:uri="http://purl.org/dc/terms/"/>
    <ds:schemaRef ds:uri="8c9564dd-c3a1-4df5-9cb9-0a36b10a2124"/>
    <ds:schemaRef ds:uri="http://schemas.openxmlformats.org/package/2006/metadata/core-properties"/>
    <ds:schemaRef ds:uri="5ca7b9df-8e9a-4c76-8573-5679966a8748"/>
    <ds:schemaRef ds:uri="http://schemas.microsoft.com/office/2006/metadata/properties"/>
    <ds:schemaRef ds:uri="http://www.w3.org/XML/1998/namespace"/>
    <ds:schemaRef ds:uri="af32717b-85d4-46b0-82d8-410bc3119485"/>
    <ds:schemaRef ds:uri="741a431f-f11e-430b-8db8-9ff92049146f"/>
  </ds:schemaRefs>
</ds:datastoreItem>
</file>

<file path=customXml/itemProps3.xml><?xml version="1.0" encoding="utf-8"?>
<ds:datastoreItem xmlns:ds="http://schemas.openxmlformats.org/officeDocument/2006/customXml" ds:itemID="{2B8E09F4-1EAC-4C7A-BBD9-BC0333B26D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VUC-Pass</vt:lpstr>
      <vt:lpstr>VUC-Freight</vt:lpstr>
      <vt:lpstr>Freight</vt:lpstr>
      <vt:lpstr>Parameters</vt:lpstr>
      <vt:lpstr>TGamma</vt:lpstr>
      <vt:lpstr>Passenger</vt:lpstr>
    </vt:vector>
  </TitlesOfParts>
  <Company>Network Rail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 Burstow</dc:creator>
  <cp:lastModifiedBy>George Willicombe</cp:lastModifiedBy>
  <cp:lastPrinted>2019-01-30T08:55:49Z</cp:lastPrinted>
  <dcterms:created xsi:type="dcterms:W3CDTF">2013-12-13T10:25:32Z</dcterms:created>
  <dcterms:modified xsi:type="dcterms:W3CDTF">2023-03-02T15:48:26Z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0x01010014B72BFB15ABE84B8A5C6AE9BA05811B</vt:lpwstr>
  </property>
  <property fmtid="{D5CDD505-2E9C-101B-9397-08002B2CF9AE}" pid="3" name="MSIP_Label_8577031b-11bc-4db9-b655-7d79027ad570_Enabled">
    <vt:lpwstr>true</vt:lpwstr>
  </property>
  <property fmtid="{D5CDD505-2E9C-101B-9397-08002B2CF9AE}" pid="4" name="MSIP_Label_8577031b-11bc-4db9-b655-7d79027ad570_SetDate">
    <vt:lpwstr>2022-02-14T13:22:01Z</vt:lpwstr>
  </property>
  <property fmtid="{D5CDD505-2E9C-101B-9397-08002B2CF9AE}" pid="5" name="MSIP_Label_8577031b-11bc-4db9-b655-7d79027ad570_Method">
    <vt:lpwstr>Standard</vt:lpwstr>
  </property>
  <property fmtid="{D5CDD505-2E9C-101B-9397-08002B2CF9AE}" pid="6" name="MSIP_Label_8577031b-11bc-4db9-b655-7d79027ad570_Name">
    <vt:lpwstr>8577031b-11bc-4db9-b655-7d79027ad570</vt:lpwstr>
  </property>
  <property fmtid="{D5CDD505-2E9C-101B-9397-08002B2CF9AE}" pid="7" name="MSIP_Label_8577031b-11bc-4db9-b655-7d79027ad570_SiteId">
    <vt:lpwstr>c22cc3e1-5d7f-4f4d-be03-d5a158cc9409</vt:lpwstr>
  </property>
  <property fmtid="{D5CDD505-2E9C-101B-9397-08002B2CF9AE}" pid="8" name="MSIP_Label_8577031b-11bc-4db9-b655-7d79027ad570_ActionId">
    <vt:lpwstr>56fb2546-f1aa-465d-86dd-57b15d3aa8b7</vt:lpwstr>
  </property>
  <property fmtid="{D5CDD505-2E9C-101B-9397-08002B2CF9AE}" pid="9" name="MSIP_Label_8577031b-11bc-4db9-b655-7d79027ad570_ContentBits">
    <vt:lpwstr>1</vt:lpwstr>
  </property>
  <property fmtid="{D5CDD505-2E9C-101B-9397-08002B2CF9AE}" pid="10" name="MediaServiceImageTags">
    <vt:lpwstr/>
  </property>
</Properties>
</file>