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fileSharing readOnlyRecommended="1"/>
  <workbookPr filterPrivacy="1" codeName="ThisWorkbook" defaultThemeVersion="166925"/>
  <xr:revisionPtr revIDLastSave="223" documentId="8_{086C65A0-8110-4845-8A98-815E3FCFCCED}" xr6:coauthVersionLast="47" xr6:coauthVersionMax="47" xr10:uidLastSave="{D1BB940E-767C-41B5-B6DD-F58C64CFC1A6}"/>
  <bookViews>
    <workbookView xWindow="43080" yWindow="5625" windowWidth="29040" windowHeight="15720" tabRatio="929" xr2:uid="{0D9DA935-E335-439A-87B0-77F7122060D6}"/>
  </bookViews>
  <sheets>
    <sheet name="Cover Sheet" sheetId="136" r:id="rId1"/>
    <sheet name="Conceptual Model_1" sheetId="135" r:id="rId2"/>
    <sheet name="Conceptual Model_2" sheetId="159" r:id="rId3"/>
    <sheet name="Assumptions" sheetId="102" r:id="rId4"/>
    <sheet name="F_Inputs" sheetId="163" r:id="rId5"/>
    <sheet name="Inp_1" sheetId="73" r:id="rId6"/>
    <sheet name="Inp_2" sheetId="148" r:id="rId7"/>
    <sheet name="Inp_3" sheetId="131" r:id="rId8"/>
    <sheet name="Inp_4" sheetId="141" r:id="rId9"/>
    <sheet name="Inp_5" sheetId="142" r:id="rId10"/>
    <sheet name="ODI_Rate_Calculations" sheetId="100" r:id="rId11"/>
    <sheet name="PCL_Calculations" sheetId="143" r:id="rId12"/>
    <sheet name="Outputs_ODI_Rates" sheetId="134" r:id="rId13"/>
    <sheet name="Outputs_PCLs_DDBND" sheetId="144" r:id="rId14"/>
    <sheet name="Outputs_Caps_Collars" sheetId="151" r:id="rId15"/>
    <sheet name="F_Outputs" sheetId="124" r:id="rId16"/>
  </sheets>
  <definedNames>
    <definedName name="_xlnm._FilterDatabase" localSheetId="15" hidden="1">F_Outputs!$A$3:$K$195</definedName>
    <definedName name="PC.codes">#REF!</definedName>
    <definedName name="PC.longnam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136" l="1"/>
  <c r="A1" i="136"/>
  <c r="F193" i="124"/>
  <c r="F192" i="124"/>
  <c r="F161" i="124"/>
  <c r="F160" i="124"/>
  <c r="F129" i="124"/>
  <c r="F128" i="124"/>
  <c r="F97" i="124"/>
  <c r="F96" i="124"/>
  <c r="F65" i="124"/>
  <c r="F64" i="124"/>
  <c r="F33" i="124"/>
  <c r="F32" i="124"/>
  <c r="Q40" i="151"/>
  <c r="F156" i="124" s="1"/>
  <c r="P31" i="151"/>
  <c r="F155" i="124" s="1"/>
  <c r="H23" i="151"/>
  <c r="F191" i="124" s="1"/>
  <c r="M22" i="151"/>
  <c r="F143" i="124" s="1"/>
  <c r="M20" i="151"/>
  <c r="F47" i="124" s="1"/>
  <c r="K19" i="151"/>
  <c r="F85" i="124" s="1"/>
  <c r="O18" i="151"/>
  <c r="F9" i="124" s="1"/>
  <c r="L13" i="151"/>
  <c r="F142" i="124" s="1"/>
  <c r="I12" i="151"/>
  <c r="F120" i="124" s="1"/>
  <c r="L11" i="151"/>
  <c r="F46" i="124" s="1"/>
  <c r="J10" i="151"/>
  <c r="F84" i="124" s="1"/>
  <c r="N9" i="151"/>
  <c r="F8" i="124" s="1"/>
  <c r="A1" i="151"/>
  <c r="N86" i="144"/>
  <c r="K7" i="124" s="1"/>
  <c r="N81" i="144"/>
  <c r="K141" i="124" s="1"/>
  <c r="N79" i="144"/>
  <c r="K45" i="124" s="1"/>
  <c r="N69" i="144"/>
  <c r="K83" i="124" s="1"/>
  <c r="N61" i="144"/>
  <c r="K154" i="124" s="1"/>
  <c r="M61" i="144"/>
  <c r="J154" i="124" s="1"/>
  <c r="L61" i="144"/>
  <c r="I154" i="124" s="1"/>
  <c r="K61" i="144"/>
  <c r="H154" i="124" s="1"/>
  <c r="J61" i="144"/>
  <c r="G154" i="124" s="1"/>
  <c r="N48" i="144"/>
  <c r="K6" i="124" s="1"/>
  <c r="N43" i="144"/>
  <c r="K140" i="124" s="1"/>
  <c r="N41" i="144"/>
  <c r="K44" i="124" s="1"/>
  <c r="N31" i="144"/>
  <c r="K82" i="124" s="1"/>
  <c r="A1" i="144"/>
  <c r="P13" i="134"/>
  <c r="F153" i="124" s="1"/>
  <c r="A1" i="134"/>
  <c r="T44" i="143"/>
  <c r="S44" i="143"/>
  <c r="R44" i="143"/>
  <c r="Q44" i="143"/>
  <c r="P44" i="143"/>
  <c r="N44" i="143"/>
  <c r="M44" i="143"/>
  <c r="L44" i="143"/>
  <c r="K44" i="143"/>
  <c r="J44" i="143"/>
  <c r="A1" i="143"/>
  <c r="L53" i="100"/>
  <c r="L51" i="100"/>
  <c r="J22" i="100"/>
  <c r="J15" i="100"/>
  <c r="J14" i="100"/>
  <c r="J13" i="100"/>
  <c r="A1" i="100"/>
  <c r="A1" i="142"/>
  <c r="J25" i="141"/>
  <c r="O14" i="141"/>
  <c r="N13" i="143" s="1"/>
  <c r="N14" i="141"/>
  <c r="M13" i="143" s="1"/>
  <c r="M14" i="141"/>
  <c r="L13" i="143" s="1"/>
  <c r="L14" i="141"/>
  <c r="K13" i="143" s="1"/>
  <c r="K14" i="141"/>
  <c r="J13" i="143" s="1"/>
  <c r="A1" i="141"/>
  <c r="A1" i="131"/>
  <c r="A1" i="148"/>
  <c r="K15" i="73"/>
  <c r="H14" i="134" s="1"/>
  <c r="F189" i="124" s="1"/>
  <c r="N14" i="73"/>
  <c r="L13" i="134" s="1"/>
  <c r="F138" i="124" s="1"/>
  <c r="N12" i="73"/>
  <c r="L11" i="134" s="1"/>
  <c r="F42" i="124" s="1"/>
  <c r="N11" i="73"/>
  <c r="J10" i="134" s="1"/>
  <c r="F80" i="124" s="1"/>
  <c r="N10" i="73"/>
  <c r="L48" i="100" s="1"/>
  <c r="M66" i="100" s="1"/>
  <c r="O9" i="134" s="1"/>
  <c r="F5" i="124" s="1"/>
  <c r="A1" i="73"/>
  <c r="A1" i="159"/>
  <c r="A1" i="135"/>
  <c r="R62" i="143" l="1"/>
  <c r="N9" i="134"/>
  <c r="F4" i="124" s="1"/>
  <c r="S62" i="143"/>
  <c r="P62" i="143"/>
  <c r="I13" i="143"/>
  <c r="P22" i="143" s="1"/>
  <c r="Q62" i="143"/>
  <c r="J31" i="100"/>
  <c r="J40" i="100" s="1"/>
  <c r="I12" i="134" s="1"/>
  <c r="F118" i="124" s="1"/>
  <c r="L49" i="100"/>
  <c r="M67" i="100" s="1"/>
  <c r="K10" i="134" s="1"/>
  <c r="F81" i="124" s="1"/>
  <c r="L52" i="100"/>
  <c r="M70" i="100" s="1"/>
  <c r="M13" i="134" s="1"/>
  <c r="F139" i="124" s="1"/>
  <c r="L50" i="100"/>
  <c r="M68" i="100" s="1"/>
  <c r="M11" i="134" s="1"/>
  <c r="F43" i="124" s="1"/>
  <c r="H53" i="143"/>
  <c r="T71" i="143" s="1"/>
  <c r="Q22" i="143" l="1"/>
  <c r="R22" i="143"/>
  <c r="S22" i="143"/>
  <c r="T22" i="143"/>
  <c r="T80" i="143"/>
  <c r="N16" i="144" s="1"/>
  <c r="K190" i="124" s="1"/>
  <c r="S71" i="143"/>
  <c r="T31" i="143" l="1"/>
  <c r="N23" i="144" s="1"/>
  <c r="K119" i="124" s="1"/>
  <c r="S80" i="143"/>
  <c r="M16" i="144" s="1"/>
  <c r="J190" i="124" s="1"/>
  <c r="R71" i="143"/>
  <c r="R80" i="143" l="1"/>
  <c r="L16" i="144" s="1"/>
  <c r="I190" i="124" s="1"/>
  <c r="Q71" i="143"/>
  <c r="Q80" i="143" l="1"/>
  <c r="K16" i="144" s="1"/>
  <c r="H190" i="124" s="1"/>
  <c r="P71" i="143"/>
  <c r="P80" i="143" s="1"/>
  <c r="J16" i="144" s="1"/>
  <c r="G190" i="124" s="1"/>
</calcChain>
</file>

<file path=xl/sharedStrings.xml><?xml version="1.0" encoding="utf-8"?>
<sst xmlns="http://schemas.openxmlformats.org/spreadsheetml/2006/main" count="2545" uniqueCount="240">
  <si>
    <t>PR24OC26</t>
  </si>
  <si>
    <t>Run 11 - PR24 FD Data</t>
  </si>
  <si>
    <t>Version number:</t>
  </si>
  <si>
    <t>File name:</t>
  </si>
  <si>
    <t>Date:</t>
  </si>
  <si>
    <t>For enquiries please contact:</t>
  </si>
  <si>
    <t>PR24@ofwat.gov.uk</t>
  </si>
  <si>
    <t>Conceptual Model - ODI rates, caps and collars for all progressed bespoke PCs</t>
  </si>
  <si>
    <t>End of sheet</t>
  </si>
  <si>
    <t>Conceptual Model - PCLs and deadbands for all progressed bespoke PCs</t>
  </si>
  <si>
    <t>Company</t>
  </si>
  <si>
    <t>PC</t>
  </si>
  <si>
    <t>Details / assumptions</t>
  </si>
  <si>
    <t>Source</t>
  </si>
  <si>
    <t>All the below</t>
  </si>
  <si>
    <t>Except for Wonderful Windermere, all of the bespoke PCs will have risk protections (caps and collars) when appropriate and set at 0.5% of return on regulated equity. For Wonderful Windermere we are accepting the company's proposed cap and collar.</t>
  </si>
  <si>
    <t>Ofwat, 'PR24 final determinations: delivering outcomes for customers and the environment' December 2024</t>
  </si>
  <si>
    <t>Notional gearing is 55%</t>
  </si>
  <si>
    <t>Affinity Water [AFW]</t>
  </si>
  <si>
    <t>Low pressure</t>
  </si>
  <si>
    <t>ODI rate is calculated in separate model: see Low Pressure Bespoke PC - ODI rate model.</t>
  </si>
  <si>
    <t>Low Pressure Bespoke PC - PCL model, and Low Pressure Bespoke PC - ODI rate model</t>
  </si>
  <si>
    <t>Historic company performance as company submitted in a query response.</t>
  </si>
  <si>
    <t>Performance forecasts for PR24 as company submitted in its business plan data tables.</t>
  </si>
  <si>
    <t>Affinity Water, PR24 Data tables - OUT10</t>
  </si>
  <si>
    <t>Thames Water [TMS]</t>
  </si>
  <si>
    <t>Streetworks collaboration</t>
  </si>
  <si>
    <t>Number of collaborators on a project is 2.</t>
  </si>
  <si>
    <t>Ofwat, 'PR24 final determinations: Thames Water - Outcomes appendix', December 2024</t>
  </si>
  <si>
    <t>Benefit sharing factor is 70%.</t>
  </si>
  <si>
    <t>Ofwat, 'Final Methodology: Appendix 8 - Outcome delivery incentives', pp.7-12</t>
  </si>
  <si>
    <t>Marginal benefit and historic performance as company submitted in business plan.</t>
  </si>
  <si>
    <t>Thames Water, 'TMS-DD-04: Thames Water PR24 additional tables ADD22-ADD23' - ADD22D &amp; ADD22E</t>
  </si>
  <si>
    <t>Embedded GHG</t>
  </si>
  <si>
    <t>Embedded GHG' includes the 4 bespoke PCs focussed on reducing carbon emissions: Lower carbon concrete assets (ANH), Capital carbon (SVE) and Embodied greenhouse gas emissions (SWB and UUW).</t>
  </si>
  <si>
    <t>ODI rate for outperformance set as per ODI rate for operational greenhouse gas emissions common PC.</t>
  </si>
  <si>
    <t>Ofwat, 'PR24 final determinations: delivering outcomes for customers and the environment', December 2024</t>
  </si>
  <si>
    <t>PCLs and deadbands as set in each company's specific appendix.</t>
  </si>
  <si>
    <t>Performance is cumulative.</t>
  </si>
  <si>
    <t>United Utilities [UUW]</t>
  </si>
  <si>
    <t>Wonderful Windermere</t>
  </si>
  <si>
    <t>ODI rate set as per indicative rate for river water quality common PC which previously offered financial incentive.</t>
  </si>
  <si>
    <t>Ofwat, 'PR24: Using collaborative customer research to set outcome delivery incentive rates'</t>
  </si>
  <si>
    <t>PCL, cap and collar as set in the company's specific appendix.</t>
  </si>
  <si>
    <t>Ofwat, 'PR24 final determinations: United Utilities - Outcomes appendix', December 2024</t>
  </si>
  <si>
    <t>Run on 27 Nov 2024 18:48</t>
  </si>
  <si>
    <t>Acronym</t>
  </si>
  <si>
    <t>Reference</t>
  </si>
  <si>
    <t>Item description</t>
  </si>
  <si>
    <t>Unit</t>
  </si>
  <si>
    <t>Model</t>
  </si>
  <si>
    <t>2019-20</t>
  </si>
  <si>
    <t>2020-21</t>
  </si>
  <si>
    <t>2021-22</t>
  </si>
  <si>
    <t>2022-23</t>
  </si>
  <si>
    <t>2023-24</t>
  </si>
  <si>
    <t>2024-25</t>
  </si>
  <si>
    <t>2025-26</t>
  </si>
  <si>
    <t>2026-27</t>
  </si>
  <si>
    <t>2027-28</t>
  </si>
  <si>
    <t>2028-29</t>
  </si>
  <si>
    <t>2029-30</t>
  </si>
  <si>
    <t>Constant</t>
  </si>
  <si>
    <t>Price Review 2024</t>
  </si>
  <si>
    <t>Latest</t>
  </si>
  <si>
    <t>AFW</t>
  </si>
  <si>
    <t>C_ODIRATE_LPR_PR24</t>
  </si>
  <si>
    <t>Underperformance rate for PR24 Bespoke Performance Commitment - Low Pressure</t>
  </si>
  <si>
    <t>£m</t>
  </si>
  <si>
    <t/>
  </si>
  <si>
    <t>ADD22D_07MBE_PR24</t>
  </si>
  <si>
    <t>Outcome performance - ODIs (financial) - Marginal benefits (£m) - Streetworks collaboration</t>
  </si>
  <si>
    <t>ADD22E_07_A_PR24</t>
  </si>
  <si>
    <t>Underlying calculations for bespoke performance commitments - Number of collaborative projects delivered - Streetworks collaboration</t>
  </si>
  <si>
    <t>Number</t>
  </si>
  <si>
    <t>C_ODI_DD_GHG_PR24</t>
  </si>
  <si>
    <t>Draft determination ODI rate per tonnes CO2e reduction</t>
  </si>
  <si>
    <t>£</t>
  </si>
  <si>
    <t>ADD22E_05_E_PR24</t>
  </si>
  <si>
    <t>Underlying calculations for bespoke performance commitments - Reduction % from baseline - Lower carbon concrete</t>
  </si>
  <si>
    <t>%</t>
  </si>
  <si>
    <t>ANH</t>
  </si>
  <si>
    <t>SVE</t>
  </si>
  <si>
    <t>SWB</t>
  </si>
  <si>
    <t>TMS</t>
  </si>
  <si>
    <t>NWT</t>
  </si>
  <si>
    <t>Measure</t>
  </si>
  <si>
    <t>Input Reference Code</t>
  </si>
  <si>
    <t>Units</t>
  </si>
  <si>
    <t>All PCs</t>
  </si>
  <si>
    <t>Low Pressure</t>
  </si>
  <si>
    <t>Streetworks</t>
  </si>
  <si>
    <t>Embedded GHG
(Outperformance)</t>
  </si>
  <si>
    <t>Embedded GHG
(Underperformance)</t>
  </si>
  <si>
    <t>PR24 ODI Rates</t>
  </si>
  <si>
    <t>Converter (£ to £m)</t>
  </si>
  <si>
    <t>PR24 Benefit Sharing Factor</t>
  </si>
  <si>
    <t>UUW</t>
  </si>
  <si>
    <t>PR24 Risk protections</t>
  </si>
  <si>
    <t>Caps as % of RoRE</t>
  </si>
  <si>
    <t>Cap</t>
  </si>
  <si>
    <t>Collars as % of RoRE</t>
  </si>
  <si>
    <t>Collar</t>
  </si>
  <si>
    <t>END</t>
  </si>
  <si>
    <t>PR24 risk protections</t>
  </si>
  <si>
    <t>Cap (Wonderful Windermere)</t>
  </si>
  <si>
    <t>kg</t>
  </si>
  <si>
    <t>Collar (Wonderful Windermere)</t>
  </si>
  <si>
    <t>PR24 PCL</t>
  </si>
  <si>
    <t>PCL (Embedded GHG)</t>
  </si>
  <si>
    <t>PCL (Wonderful Windermere)</t>
  </si>
  <si>
    <t>Kg</t>
  </si>
  <si>
    <t>PR24 Deadbands</t>
  </si>
  <si>
    <t>Deadband (Embedded GHG)</t>
  </si>
  <si>
    <t>Historic performance</t>
  </si>
  <si>
    <t>Input reference code</t>
  </si>
  <si>
    <t>Historic performance (streetworks)</t>
  </si>
  <si>
    <t>Nr</t>
  </si>
  <si>
    <t>PR24 Marginal benefit</t>
  </si>
  <si>
    <t>PR24 marginal benefit (streetworks)</t>
  </si>
  <si>
    <t>Assumption - number of collaborators</t>
  </si>
  <si>
    <t>Number of collaborators (streetworks)</t>
  </si>
  <si>
    <t>Historic performance and company forecasts for PR24</t>
  </si>
  <si>
    <t>Average time of low pressure experienced per property</t>
  </si>
  <si>
    <t>Time</t>
  </si>
  <si>
    <t>Year</t>
  </si>
  <si>
    <t>2025-30</t>
  </si>
  <si>
    <t>Benefit sharing factor</t>
  </si>
  <si>
    <t>Maximum number of collaborators</t>
  </si>
  <si>
    <t>Benefit sharing factor per collaborator</t>
  </si>
  <si>
    <t>ODI rate</t>
  </si>
  <si>
    <t>Outperformance ODI rate</t>
  </si>
  <si>
    <t>Constant (see assumptions)</t>
  </si>
  <si>
    <t>Underperformance ODI rate</t>
  </si>
  <si>
    <t>Average</t>
  </si>
  <si>
    <t>PR24 performance (annual)</t>
  </si>
  <si>
    <t>PR24 annual performance (streetworks)</t>
  </si>
  <si>
    <t>Historic performance and company forecasts for PR24 (low pressure)</t>
  </si>
  <si>
    <t>Best historic performance</t>
  </si>
  <si>
    <t>Best historic performance (low pressure)</t>
  </si>
  <si>
    <t>Annual rate of change for forecasts</t>
  </si>
  <si>
    <t>Annual rate of change for forecasts (low pressure)</t>
  </si>
  <si>
    <t>PR24 PCL as decimal</t>
  </si>
  <si>
    <t>PR24 PCL (low pressure)</t>
  </si>
  <si>
    <t>Capital Carbon
(Outperformance)</t>
  </si>
  <si>
    <t>Capital Carbon
(Underperformance)</t>
  </si>
  <si>
    <t>Embodied GHG
(Outperformance)</t>
  </si>
  <si>
    <t>Embodied GHG
(Underperformance)</t>
  </si>
  <si>
    <t>Lower Carbon Concrete Assets
(Outperformance)</t>
  </si>
  <si>
    <t>Lower Carbon Concrete Assets
(Underperformance)</t>
  </si>
  <si>
    <t>BON Code Reference</t>
  </si>
  <si>
    <t>C_ODIRATE_SWC_PR24</t>
  </si>
  <si>
    <t>C_ODIRATE_CC_OUT_PR24</t>
  </si>
  <si>
    <t>C_ODIRATE_CC_UNDER_PR24</t>
  </si>
  <si>
    <t>C_ODIRATE_EGG_OUT_PR24</t>
  </si>
  <si>
    <t>C_ODIRATE_EGG_UNDER_PR24</t>
  </si>
  <si>
    <t>C_ODIRATE_LCC_OUT_PR24</t>
  </si>
  <si>
    <t>C_ODIRATE_LCC_UNDER_PR24</t>
  </si>
  <si>
    <t>C_ODIRATE_WW_PR24</t>
  </si>
  <si>
    <t>ODI rates</t>
  </si>
  <si>
    <t>PCL (Low Pressure)</t>
  </si>
  <si>
    <t>hh:mm:ss</t>
  </si>
  <si>
    <t>C_PCL_LPR_PR24</t>
  </si>
  <si>
    <t>PCL (Streetworks)</t>
  </si>
  <si>
    <t>C_PCL_SWC_PR24</t>
  </si>
  <si>
    <t>Capital carbon</t>
  </si>
  <si>
    <t>PCL (Capital carbon)</t>
  </si>
  <si>
    <t>C_PCL_CC_PR24</t>
  </si>
  <si>
    <t>Embodied GHG</t>
  </si>
  <si>
    <t>PCL (Embodied GHG)</t>
  </si>
  <si>
    <t>C_PCL_EGG_PR24</t>
  </si>
  <si>
    <t>Lower carbon concrete assets</t>
  </si>
  <si>
    <t>PCL (Lower carbon concrete assets)</t>
  </si>
  <si>
    <t>C_PCL_LCC_PR24</t>
  </si>
  <si>
    <t>C_PCL_WW_PR24</t>
  </si>
  <si>
    <t>Deadband (Capital carbon)</t>
  </si>
  <si>
    <t>C_ODIRISK_CC_DDBND_PR24</t>
  </si>
  <si>
    <t>Deadband (Embodied GHG)</t>
  </si>
  <si>
    <t>C_ODIRISK_EGG_DDBND_PR24</t>
  </si>
  <si>
    <t>Deadband (Lower carbon concrete assets)</t>
  </si>
  <si>
    <t>C_ODIRISK_LCC_DDBND_PR24</t>
  </si>
  <si>
    <t>Wonderful Windermere
(Outperformance)</t>
  </si>
  <si>
    <t>Wonderful Windermere
(Underperformance)</t>
  </si>
  <si>
    <t>C_ODIRISK_LPR_COLL_PR24</t>
  </si>
  <si>
    <t>C_ODIRISK_SWC_CAP_PR24</t>
  </si>
  <si>
    <t>C_ODIRISK_CC_CAP_PR24</t>
  </si>
  <si>
    <t>C_ODIRISK_CC_COLL_PR24</t>
  </si>
  <si>
    <t>C_ODIRISK_EGG_CAP_PR24</t>
  </si>
  <si>
    <t>C_ODIRISK_EGG_COLL_PR24</t>
  </si>
  <si>
    <t>C_ODIRISK_LCC_CAP_PR24</t>
  </si>
  <si>
    <t>C_ODIRISK_LCC_COLL_PR24</t>
  </si>
  <si>
    <t>C_ODIRISK_WW_CAP_PR24</t>
  </si>
  <si>
    <t>C_ODIRISK_WW_COLL_PR24</t>
  </si>
  <si>
    <t>Caps (% RoRE)</t>
  </si>
  <si>
    <t>Collars (% RoRE)</t>
  </si>
  <si>
    <t>Caps (kg)</t>
  </si>
  <si>
    <t>Collars (kg)</t>
  </si>
  <si>
    <t>_PR24OC26</t>
  </si>
  <si>
    <t>Outperformance rate for PR24 Bespoke Performance Commitment - Lower Carbon Concrete Assets</t>
  </si>
  <si>
    <t>Underperformance rate for PR24 Bespoke Performance Commitment - Lower Carbon Concrete Assets</t>
  </si>
  <si>
    <t>Performance deadband for PR24 Bespoke Performance Commitment - Lower Carbon Concrete Assets</t>
  </si>
  <si>
    <t>PR24 Risk Protections for Bespoke Performance Commitments - Payment Cap as % RoRE for Lower Carbon Concrete Assets</t>
  </si>
  <si>
    <t>PR24 Risk Protections for Bespoke Performance Commitments - Payment Collar as % RoRE for Lower Carbon Concrete Assets</t>
  </si>
  <si>
    <t>Outperformance rate for PR24 Bespoke Performance Commitment - Embodied Greenhouse Gas Emissions</t>
  </si>
  <si>
    <t>Underperformance rate for PR24 Bespoke Performance Commitment - Embodied Greenhouse Gas Emissions</t>
  </si>
  <si>
    <t>Performance deadband for PR24 Bespoke Performance Commitment - Embodied Greenhouse Gas Emissions</t>
  </si>
  <si>
    <t>PR24 Risk Protections for Bespoke Performance Commitments - Payment Cap as % RoRE for Embodied Greenhouse Gas Emissions</t>
  </si>
  <si>
    <t>PR24 Risk Protections for Bespoke Performance Commitments - Payment Collar as % RoRE for Embodied Greenhouse Gas Emissions</t>
  </si>
  <si>
    <t>Outperformance rate for PR24 Bespoke Performance Commitment - Capital Carbon</t>
  </si>
  <si>
    <t>Underperformance rate for PR24 Bespoke Performance Commitment - Capital Carbon</t>
  </si>
  <si>
    <t>Performance deadband for PR24 Bespoke Performance Commitment - Capital Carbon</t>
  </si>
  <si>
    <t>PR24 Risk Protections for Bespoke Performance Commitments - Payment Cap as % RoRE for Capital Carbon</t>
  </si>
  <si>
    <t>PR24 Risk Protections for Bespoke Performance Commitments - Payment Collar as % RoRE for Capital Carbon</t>
  </si>
  <si>
    <t>Outperformance rate for PR24 Bespoke Performance Commitment - Streetworks</t>
  </si>
  <si>
    <t>nr</t>
  </si>
  <si>
    <t>PR24 Risk Protections for Bespoke Performance Commitments - Payment Cap as % RoRE for Streetworks</t>
  </si>
  <si>
    <t>Underperformance rate for PR24 Bespoke Performance Commitment - Wonderful Windemere</t>
  </si>
  <si>
    <t>PR24 Risk Protections for Bespoke Performance Commitments - Performance Cap in Kg for Wonderful Windemere</t>
  </si>
  <si>
    <t>PR24 Risk Protections for Bespoke Performance Commitments - Performance Collar in Kg for Wonderful Windemere</t>
  </si>
  <si>
    <t>PR24 Risk Protections for Bespoke Performance Commitments - Payment Collar as % RoRE for Low Pressure</t>
  </si>
  <si>
    <t>PR24QA_PR24OC26_OUT1</t>
  </si>
  <si>
    <t>Date &amp; Time for Model - PR24OC26</t>
  </si>
  <si>
    <t>Text</t>
  </si>
  <si>
    <t>PR24QA_PR24OC26_OUT2</t>
  </si>
  <si>
    <t>Name of Model - PR24OC26</t>
  </si>
  <si>
    <t>PR24QA_PR24OC26_OUT3</t>
  </si>
  <si>
    <t>F_Inputs time stamp - PR24OC26</t>
  </si>
  <si>
    <t>N/A</t>
  </si>
  <si>
    <t>PR24QA_PR24OC26_OUT4</t>
  </si>
  <si>
    <t>Model override switch for - PR24OC26</t>
  </si>
  <si>
    <t>Performance Commitment Level for PR24 Bespoke Performance Commitment - Lower Carbon Concrete Assets</t>
  </si>
  <si>
    <t>Performance Commitment Level for PR24 Bespoke Performance Commitment - Embodied Greenhouse Gas Emissions</t>
  </si>
  <si>
    <t>Performance Commitment Level for PR24 Bespoke Performance Commitment - Capital Carbon</t>
  </si>
  <si>
    <t>Performance Commitment Level for PR24 Bespoke Performance Commitment - Streetworks</t>
  </si>
  <si>
    <t>Performance Commitment Level for PR24 Bespoke Performance Commitment - Wonderful Windemere</t>
  </si>
  <si>
    <t>Performance Commitment Level for PR24 Bespoke Performance Commitment - Low Pressure</t>
  </si>
  <si>
    <t>Anglian Water, Severn Trent Water, South West Water, United Utilities</t>
  </si>
  <si>
    <t>Conceptual model [If not built in Open box]</t>
  </si>
  <si>
    <t>Model code</t>
  </si>
  <si>
    <t>PR24 Bespoke PCs - ODIs and PCLs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</si>
</sst>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0_);\(#,##0\);&quot;-  &quot;;&quot; &quot;@&quot; &quot;"/>
    <numFmt numFmtId="165" formatCode="[$-F400]h:mm:ss\ AM/PM"/>
    <numFmt numFmtId="166" formatCode="0.0"/>
    <numFmt numFmtId="167" formatCode="0.000000"/>
    <numFmt numFmtId="168" formatCode="#,##0.0_);\(#,##0.0\);&quot;-  &quot;;&quot; &quot;@&quot; &quot;"/>
    <numFmt numFmtId="169" formatCode="###0_);\(###0\);&quot;-  &quot;;&quot; &quot;@&quot; &quot;"/>
    <numFmt numFmtId="170" formatCode="0.0000"/>
    <numFmt numFmtId="171" formatCode="#,##0.000000"/>
    <numFmt numFmtId="172" formatCode="#,##0.000"/>
    <numFmt numFmtId="173" formatCode="0.000"/>
    <numFmt numFmtId="174" formatCode="#,##0.00000"/>
    <numFmt numFmtId="175" formatCode="mmmm\ yyyy;@"/>
  </numFmts>
  <fonts count="45" x14ac:knownFonts="1">
    <font>
      <sz val="11"/>
      <color theme="1"/>
      <name val="Arial"/>
      <family val="2"/>
    </font>
    <font>
      <sz val="11"/>
      <color theme="1"/>
      <name val="Arial"/>
      <family val="2"/>
    </font>
    <font>
      <sz val="11"/>
      <color theme="1"/>
      <name val="Calibri"/>
      <family val="2"/>
      <scheme val="minor"/>
    </font>
    <font>
      <sz val="10"/>
      <color theme="1"/>
      <name val="Calibri"/>
      <family val="2"/>
      <scheme val="minor"/>
    </font>
    <font>
      <sz val="10"/>
      <name val="Calibri"/>
      <family val="2"/>
      <scheme val="minor"/>
    </font>
    <font>
      <b/>
      <sz val="10"/>
      <color theme="1"/>
      <name val="Calibri"/>
      <family val="2"/>
      <scheme val="minor"/>
    </font>
    <font>
      <u/>
      <sz val="11"/>
      <color theme="10"/>
      <name val="Arial"/>
      <family val="2"/>
    </font>
    <font>
      <sz val="24"/>
      <color theme="0"/>
      <name val="Calibri"/>
      <family val="2"/>
      <scheme val="minor"/>
    </font>
    <font>
      <sz val="10"/>
      <name val="Calibri"/>
      <family val="2"/>
    </font>
    <font>
      <b/>
      <sz val="10"/>
      <name val="Calibri"/>
      <family val="2"/>
      <scheme val="minor"/>
    </font>
    <font>
      <u/>
      <sz val="10"/>
      <name val="Calibri"/>
      <family val="2"/>
      <scheme val="minor"/>
    </font>
    <font>
      <sz val="8"/>
      <name val="Arial"/>
      <family val="2"/>
    </font>
    <font>
      <sz val="10"/>
      <color rgb="FF000000"/>
      <name val="Calibri"/>
      <family val="2"/>
      <scheme val="minor"/>
    </font>
    <font>
      <sz val="10"/>
      <color theme="0" tint="-0.34998626667073579"/>
      <name val="Calibri"/>
      <family val="2"/>
      <scheme val="minor"/>
    </font>
    <font>
      <sz val="9"/>
      <name val="Calibri"/>
      <family val="2"/>
      <scheme val="minor"/>
    </font>
    <font>
      <sz val="10"/>
      <color theme="1"/>
      <name val="Calibri"/>
      <family val="2"/>
    </font>
    <font>
      <b/>
      <sz val="10"/>
      <color indexed="8"/>
      <name val="Calibri"/>
      <family val="2"/>
      <scheme val="minor"/>
    </font>
    <font>
      <sz val="10"/>
      <color indexed="8"/>
      <name val="Calibri"/>
      <family val="2"/>
      <scheme val="minor"/>
    </font>
    <font>
      <sz val="10"/>
      <color indexed="9"/>
      <name val="Calibri"/>
      <family val="2"/>
      <scheme val="minor"/>
    </font>
    <font>
      <sz val="9"/>
      <color theme="1"/>
      <name val="Calibri"/>
      <family val="2"/>
      <scheme val="minor"/>
    </font>
    <font>
      <sz val="9"/>
      <color rgb="FFC00000"/>
      <name val="Calibri"/>
      <family val="2"/>
      <scheme val="minor"/>
    </font>
    <font>
      <b/>
      <u/>
      <sz val="10"/>
      <name val="Calibri"/>
      <family val="2"/>
      <scheme val="minor"/>
    </font>
    <font>
      <sz val="10"/>
      <color theme="0"/>
      <name val="Calibri"/>
      <family val="2"/>
      <scheme val="minor"/>
    </font>
    <font>
      <sz val="11"/>
      <name val="Calibri"/>
      <family val="2"/>
      <scheme val="minor"/>
    </font>
    <font>
      <sz val="9"/>
      <color rgb="FF000000"/>
      <name val="Calibri"/>
      <family val="2"/>
      <scheme val="minor"/>
    </font>
    <font>
      <b/>
      <sz val="9"/>
      <name val="Calibri"/>
      <family val="2"/>
      <scheme val="minor"/>
    </font>
    <font>
      <b/>
      <sz val="9"/>
      <color theme="6"/>
      <name val="Calibri"/>
      <family val="2"/>
      <scheme val="minor"/>
    </font>
    <font>
      <sz val="9"/>
      <color theme="0" tint="-0.34998626667073579"/>
      <name val="Calibri"/>
      <family val="2"/>
      <scheme val="minor"/>
    </font>
    <font>
      <sz val="9"/>
      <color rgb="FF4472C4"/>
      <name val="Calibri"/>
      <family val="2"/>
      <scheme val="minor"/>
    </font>
    <font>
      <sz val="11"/>
      <color rgb="FF4472C4"/>
      <name val="Calibri"/>
      <family val="2"/>
      <scheme val="minor"/>
    </font>
    <font>
      <sz val="10"/>
      <color rgb="FF4472C4"/>
      <name val="Calibri"/>
      <family val="2"/>
      <scheme val="minor"/>
    </font>
    <font>
      <sz val="9"/>
      <color rgb="FFFF0000"/>
      <name val="Calibri"/>
      <family val="2"/>
      <scheme val="minor"/>
    </font>
    <font>
      <b/>
      <sz val="9"/>
      <color rgb="FF4472C4"/>
      <name val="Calibri"/>
      <family val="2"/>
      <scheme val="minor"/>
    </font>
    <font>
      <b/>
      <sz val="10"/>
      <color rgb="FF0071CE"/>
      <name val="Calibri"/>
      <family val="2"/>
      <scheme val="minor"/>
    </font>
    <font>
      <b/>
      <sz val="12"/>
      <color indexed="8"/>
      <name val="Calibri"/>
      <family val="2"/>
      <scheme val="minor"/>
    </font>
    <font>
      <b/>
      <u/>
      <sz val="11"/>
      <name val="Calibri"/>
      <family val="2"/>
      <scheme val="minor"/>
    </font>
    <font>
      <b/>
      <sz val="11"/>
      <name val="Calibri"/>
      <family val="2"/>
      <scheme val="minor"/>
    </font>
    <font>
      <sz val="10"/>
      <color rgb="FFFFFFFF"/>
      <name val="Calibri"/>
      <family val="2"/>
      <scheme val="minor"/>
    </font>
    <font>
      <sz val="8"/>
      <color theme="1"/>
      <name val="Tahoma"/>
      <family val="2"/>
    </font>
    <font>
      <sz val="24"/>
      <color theme="0"/>
      <name val="Krub"/>
    </font>
    <font>
      <sz val="10"/>
      <name val="Krub"/>
    </font>
    <font>
      <sz val="18"/>
      <name val="Krub"/>
    </font>
    <font>
      <b/>
      <sz val="18"/>
      <name val="Krub"/>
    </font>
    <font>
      <u/>
      <sz val="11"/>
      <color theme="10"/>
      <name val="Krub"/>
    </font>
    <font>
      <sz val="10"/>
      <color theme="1"/>
      <name val="Krub"/>
    </font>
  </fonts>
  <fills count="16">
    <fill>
      <patternFill patternType="none"/>
    </fill>
    <fill>
      <patternFill patternType="gray125"/>
    </fill>
    <fill>
      <patternFill patternType="solid">
        <fgColor rgb="FF003595"/>
        <bgColor indexed="64"/>
      </patternFill>
    </fill>
    <fill>
      <patternFill patternType="solid">
        <fgColor rgb="FFDCECF5"/>
        <bgColor indexed="64"/>
      </patternFill>
    </fill>
    <fill>
      <patternFill patternType="solid">
        <fgColor theme="0" tint="-0.249977111117893"/>
        <bgColor indexed="64"/>
      </patternFill>
    </fill>
    <fill>
      <patternFill patternType="solid">
        <fgColor rgb="FFFFFF00"/>
        <bgColor rgb="FF000000"/>
      </patternFill>
    </fill>
    <fill>
      <patternFill patternType="solid">
        <fgColor rgb="FF003479"/>
        <bgColor rgb="FF000000"/>
      </patternFill>
    </fill>
    <fill>
      <patternFill patternType="solid">
        <fgColor rgb="FFD9D9D9"/>
        <bgColor indexed="64"/>
      </patternFill>
    </fill>
    <fill>
      <patternFill patternType="solid">
        <fgColor rgb="FF002060"/>
        <bgColor indexed="64"/>
      </patternFill>
    </fill>
    <fill>
      <patternFill patternType="solid">
        <fgColor rgb="FFFFFF00"/>
      </patternFill>
    </fill>
    <fill>
      <patternFill patternType="solid">
        <fgColor rgb="FFFFFFE0"/>
      </patternFill>
    </fill>
    <fill>
      <patternFill patternType="solid">
        <fgColor theme="7" tint="0.59999389629810485"/>
        <bgColor indexed="64"/>
      </patternFill>
    </fill>
    <fill>
      <patternFill patternType="solid">
        <fgColor theme="0"/>
        <bgColor indexed="64"/>
      </patternFill>
    </fill>
    <fill>
      <patternFill patternType="solid">
        <fgColor theme="0" tint="-0.34998626667073579"/>
        <bgColor indexed="64"/>
      </patternFill>
    </fill>
    <fill>
      <patternFill patternType="solid">
        <fgColor theme="2" tint="-0.249977111117893"/>
        <bgColor indexed="64"/>
      </patternFill>
    </fill>
    <fill>
      <patternFill patternType="solid">
        <fgColor rgb="FF003479"/>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s>
  <cellStyleXfs count="11">
    <xf numFmtId="0" fontId="0" fillId="0" borderId="0"/>
    <xf numFmtId="9" fontId="1" fillId="0" borderId="0" applyFont="0" applyFill="0" applyBorder="0" applyAlignment="0" applyProtection="0"/>
    <xf numFmtId="0" fontId="2" fillId="0" borderId="0"/>
    <xf numFmtId="0" fontId="2" fillId="0" borderId="0"/>
    <xf numFmtId="0" fontId="6" fillId="0" borderId="0" applyNumberFormat="0" applyFill="0" applyBorder="0" applyAlignment="0" applyProtection="0"/>
    <xf numFmtId="164" fontId="8" fillId="0" borderId="0" applyFill="0" applyBorder="0" applyProtection="0">
      <alignment vertical="top"/>
    </xf>
    <xf numFmtId="0" fontId="6" fillId="0" borderId="0" applyNumberFormat="0" applyFill="0" applyBorder="0" applyAlignment="0" applyProtection="0"/>
    <xf numFmtId="0" fontId="1" fillId="0" borderId="0"/>
    <xf numFmtId="0" fontId="15" fillId="0" borderId="0"/>
    <xf numFmtId="169" fontId="8" fillId="0" borderId="0" applyFont="0" applyFill="0" applyBorder="0" applyProtection="0">
      <alignment vertical="top"/>
    </xf>
    <xf numFmtId="164" fontId="38" fillId="0" borderId="0" applyFont="0" applyFill="0" applyBorder="0" applyProtection="0">
      <alignment vertical="top"/>
    </xf>
  </cellStyleXfs>
  <cellXfs count="225">
    <xf numFmtId="0" fontId="0" fillId="0" borderId="0" xfId="0"/>
    <xf numFmtId="0" fontId="3" fillId="0" borderId="0" xfId="0" applyFont="1"/>
    <xf numFmtId="0" fontId="4" fillId="0" borderId="0" xfId="0" applyFont="1"/>
    <xf numFmtId="0" fontId="5" fillId="0" borderId="0" xfId="0" applyFont="1"/>
    <xf numFmtId="0" fontId="7" fillId="2" borderId="0" xfId="0" applyFont="1" applyFill="1" applyAlignment="1">
      <alignment vertical="top"/>
    </xf>
    <xf numFmtId="0" fontId="7" fillId="2" borderId="0" xfId="0" applyFont="1" applyFill="1" applyAlignment="1">
      <alignment horizontal="left" vertical="top"/>
    </xf>
    <xf numFmtId="0" fontId="5" fillId="0" borderId="0" xfId="0" applyFont="1" applyAlignment="1">
      <alignment vertical="top"/>
    </xf>
    <xf numFmtId="0" fontId="3" fillId="0" borderId="0" xfId="0" applyFont="1" applyAlignment="1">
      <alignment vertical="top"/>
    </xf>
    <xf numFmtId="1" fontId="3" fillId="0" borderId="0" xfId="0" applyNumberFormat="1" applyFont="1" applyAlignment="1">
      <alignment vertical="top"/>
    </xf>
    <xf numFmtId="164" fontId="9" fillId="3" borderId="0" xfId="5" applyFont="1" applyFill="1">
      <alignment vertical="top"/>
    </xf>
    <xf numFmtId="164" fontId="10" fillId="3" borderId="0" xfId="5" applyFont="1" applyFill="1">
      <alignment vertical="top"/>
    </xf>
    <xf numFmtId="164" fontId="4" fillId="3" borderId="0" xfId="5" applyFont="1" applyFill="1" applyAlignment="1">
      <alignment horizontal="left" vertical="top"/>
    </xf>
    <xf numFmtId="164" fontId="4" fillId="3" borderId="0" xfId="5" applyFont="1" applyFill="1">
      <alignment vertical="top"/>
    </xf>
    <xf numFmtId="2" fontId="3" fillId="0" borderId="0" xfId="0" applyNumberFormat="1" applyFont="1" applyAlignment="1">
      <alignment vertical="top"/>
    </xf>
    <xf numFmtId="0" fontId="2" fillId="0" borderId="0" xfId="0" applyFont="1"/>
    <xf numFmtId="0" fontId="2" fillId="0" borderId="0" xfId="0" applyFont="1" applyAlignment="1">
      <alignment vertical="top"/>
    </xf>
    <xf numFmtId="2" fontId="3" fillId="4" borderId="0" xfId="0" applyNumberFormat="1" applyFont="1" applyFill="1" applyAlignment="1">
      <alignment vertical="top"/>
    </xf>
    <xf numFmtId="0" fontId="9" fillId="5" borderId="0" xfId="0" applyFont="1" applyFill="1"/>
    <xf numFmtId="0" fontId="12" fillId="0" borderId="0" xfId="0" applyFont="1"/>
    <xf numFmtId="0" fontId="5" fillId="0" borderId="0" xfId="0" applyFont="1" applyAlignment="1">
      <alignment vertical="top" wrapText="1"/>
    </xf>
    <xf numFmtId="0" fontId="13" fillId="0" borderId="0" xfId="0" applyFont="1"/>
    <xf numFmtId="0" fontId="3" fillId="0" borderId="0" xfId="0" applyFont="1" applyAlignment="1">
      <alignment horizontal="left" vertical="top"/>
    </xf>
    <xf numFmtId="164" fontId="4" fillId="3" borderId="0" xfId="5" applyFont="1" applyFill="1" applyAlignment="1">
      <alignment horizontal="right" vertical="top"/>
    </xf>
    <xf numFmtId="2" fontId="3" fillId="0" borderId="0" xfId="0" applyNumberFormat="1" applyFont="1" applyAlignment="1">
      <alignment horizontal="right" vertical="top"/>
    </xf>
    <xf numFmtId="0" fontId="3" fillId="0" borderId="0" xfId="0" applyFont="1" applyAlignment="1">
      <alignment horizontal="right" vertical="top"/>
    </xf>
    <xf numFmtId="167" fontId="4" fillId="0" borderId="0" xfId="0" applyNumberFormat="1" applyFont="1" applyAlignment="1">
      <alignment vertical="top"/>
    </xf>
    <xf numFmtId="167" fontId="4" fillId="4" borderId="0" xfId="0" applyNumberFormat="1" applyFont="1" applyFill="1" applyAlignment="1">
      <alignment vertical="top"/>
    </xf>
    <xf numFmtId="0" fontId="9" fillId="3" borderId="0" xfId="0" applyFont="1" applyFill="1"/>
    <xf numFmtId="0" fontId="3" fillId="0" borderId="0" xfId="7" applyFont="1"/>
    <xf numFmtId="0" fontId="9" fillId="0" borderId="0" xfId="7" applyFont="1" applyAlignment="1">
      <alignment vertical="top"/>
    </xf>
    <xf numFmtId="0" fontId="4" fillId="0" borderId="0" xfId="7" applyFont="1" applyAlignment="1">
      <alignment vertical="top"/>
    </xf>
    <xf numFmtId="0" fontId="4" fillId="0" borderId="0" xfId="7" applyFont="1" applyAlignment="1">
      <alignment horizontal="center" vertical="top"/>
    </xf>
    <xf numFmtId="0" fontId="16" fillId="0" borderId="0" xfId="7" applyFont="1" applyAlignment="1">
      <alignment vertical="top"/>
    </xf>
    <xf numFmtId="0" fontId="17" fillId="0" borderId="0" xfId="7" applyFont="1" applyAlignment="1">
      <alignment vertical="top"/>
    </xf>
    <xf numFmtId="0" fontId="9" fillId="0" borderId="0" xfId="7" applyFont="1" applyAlignment="1">
      <alignment horizontal="centerContinuous" vertical="top"/>
    </xf>
    <xf numFmtId="0" fontId="18" fillId="0" borderId="0" xfId="7" applyFont="1" applyAlignment="1">
      <alignment horizontal="centerContinuous" vertical="top"/>
    </xf>
    <xf numFmtId="0" fontId="4" fillId="0" borderId="0" xfId="7" applyFont="1" applyAlignment="1">
      <alignment horizontal="centerContinuous" vertical="top"/>
    </xf>
    <xf numFmtId="0" fontId="9" fillId="0" borderId="0" xfId="7" applyFont="1" applyAlignment="1">
      <alignment horizontal="center" vertical="top"/>
    </xf>
    <xf numFmtId="0" fontId="16" fillId="0" borderId="0" xfId="7" applyFont="1" applyAlignment="1">
      <alignment horizontal="centerContinuous" vertical="top"/>
    </xf>
    <xf numFmtId="0" fontId="17" fillId="0" borderId="0" xfId="7" applyFont="1" applyAlignment="1">
      <alignment horizontal="centerContinuous" vertical="top"/>
    </xf>
    <xf numFmtId="0" fontId="5" fillId="7" borderId="0" xfId="7" applyFont="1" applyFill="1" applyAlignment="1">
      <alignment vertical="top"/>
    </xf>
    <xf numFmtId="0" fontId="5" fillId="7" borderId="0" xfId="7" applyFont="1" applyFill="1" applyAlignment="1">
      <alignment wrapText="1"/>
    </xf>
    <xf numFmtId="0" fontId="5" fillId="7" borderId="0" xfId="7" applyFont="1" applyFill="1" applyAlignment="1">
      <alignment horizontal="left" vertical="center" wrapText="1"/>
    </xf>
    <xf numFmtId="0" fontId="5" fillId="7" borderId="0" xfId="7" applyFont="1" applyFill="1" applyAlignment="1">
      <alignment vertical="top" wrapText="1"/>
    </xf>
    <xf numFmtId="0" fontId="3" fillId="0" borderId="0" xfId="7" applyFont="1" applyAlignment="1">
      <alignment vertical="top"/>
    </xf>
    <xf numFmtId="2" fontId="19" fillId="0" borderId="0" xfId="0" applyNumberFormat="1" applyFont="1" applyAlignment="1">
      <alignment horizontal="right" vertical="top"/>
    </xf>
    <xf numFmtId="0" fontId="19" fillId="0" borderId="0" xfId="0" applyFont="1" applyAlignment="1">
      <alignment vertical="top"/>
    </xf>
    <xf numFmtId="2" fontId="20" fillId="4" borderId="0" xfId="0" applyNumberFormat="1" applyFont="1" applyFill="1" applyAlignment="1">
      <alignment horizontal="left" vertical="top"/>
    </xf>
    <xf numFmtId="165" fontId="19" fillId="0" borderId="0" xfId="0" applyNumberFormat="1" applyFont="1" applyAlignment="1">
      <alignment horizontal="left" vertical="top"/>
    </xf>
    <xf numFmtId="2" fontId="20" fillId="0" borderId="0" xfId="0" applyNumberFormat="1" applyFont="1" applyAlignment="1">
      <alignment horizontal="left" vertical="top"/>
    </xf>
    <xf numFmtId="2" fontId="19" fillId="0" borderId="0" xfId="0" applyNumberFormat="1" applyFont="1" applyAlignment="1">
      <alignment horizontal="left" vertical="top"/>
    </xf>
    <xf numFmtId="164" fontId="14" fillId="3" borderId="0" xfId="5" applyFont="1" applyFill="1" applyAlignment="1">
      <alignment horizontal="right" vertical="top"/>
    </xf>
    <xf numFmtId="164" fontId="14" fillId="3" borderId="0" xfId="5" applyFont="1" applyFill="1">
      <alignment vertical="top"/>
    </xf>
    <xf numFmtId="164" fontId="4" fillId="0" borderId="0" xfId="5" applyFont="1" applyFill="1">
      <alignment vertical="top"/>
    </xf>
    <xf numFmtId="0" fontId="3" fillId="3" borderId="0" xfId="0" applyFont="1" applyFill="1" applyAlignment="1">
      <alignment vertical="top"/>
    </xf>
    <xf numFmtId="165" fontId="19" fillId="4" borderId="0" xfId="0" applyNumberFormat="1" applyFont="1" applyFill="1" applyAlignment="1">
      <alignment horizontal="left" vertical="top"/>
    </xf>
    <xf numFmtId="2" fontId="19" fillId="0" borderId="0" xfId="0" applyNumberFormat="1" applyFont="1" applyAlignment="1">
      <alignment vertical="top"/>
    </xf>
    <xf numFmtId="164" fontId="4" fillId="0" borderId="0" xfId="5" applyFont="1" applyFill="1" applyAlignment="1">
      <alignment horizontal="right" vertical="top"/>
    </xf>
    <xf numFmtId="164" fontId="14" fillId="0" borderId="0" xfId="5" applyFont="1" applyFill="1" applyAlignment="1">
      <alignment horizontal="right" vertical="top"/>
    </xf>
    <xf numFmtId="164" fontId="14" fillId="0" borderId="0" xfId="5" applyFont="1" applyFill="1">
      <alignment vertical="top"/>
    </xf>
    <xf numFmtId="0" fontId="21" fillId="0" borderId="0" xfId="0" applyFont="1"/>
    <xf numFmtId="0" fontId="12" fillId="0" borderId="0" xfId="0" applyFont="1" applyAlignment="1">
      <alignment horizontal="left"/>
    </xf>
    <xf numFmtId="1" fontId="4" fillId="0" borderId="0" xfId="0" applyNumberFormat="1" applyFont="1"/>
    <xf numFmtId="0" fontId="5" fillId="5" borderId="0" xfId="0" applyFont="1" applyFill="1"/>
    <xf numFmtId="0" fontId="22" fillId="8" borderId="1" xfId="0" applyFont="1" applyFill="1" applyBorder="1"/>
    <xf numFmtId="0" fontId="22" fillId="8" borderId="1" xfId="6" applyFont="1" applyFill="1" applyBorder="1"/>
    <xf numFmtId="166" fontId="4" fillId="0" borderId="0" xfId="0" applyNumberFormat="1" applyFont="1"/>
    <xf numFmtId="2" fontId="4" fillId="0" borderId="0" xfId="0" applyNumberFormat="1" applyFont="1"/>
    <xf numFmtId="0" fontId="4" fillId="0" borderId="0" xfId="0" applyFont="1" applyAlignment="1">
      <alignment vertical="top" wrapText="1"/>
    </xf>
    <xf numFmtId="0" fontId="4" fillId="0" borderId="0" xfId="0" applyFont="1" applyAlignment="1">
      <alignment horizontal="left" vertical="top" wrapText="1"/>
    </xf>
    <xf numFmtId="165" fontId="4" fillId="0" borderId="0" xfId="0" applyNumberFormat="1" applyFont="1"/>
    <xf numFmtId="0" fontId="23" fillId="0" borderId="0" xfId="6" applyFont="1" applyFill="1" applyBorder="1"/>
    <xf numFmtId="0" fontId="4" fillId="0" borderId="0" xfId="6" applyFont="1" applyFill="1" applyBorder="1"/>
    <xf numFmtId="1" fontId="4" fillId="0" borderId="0" xfId="0" applyNumberFormat="1" applyFont="1" applyAlignment="1">
      <alignment vertical="top" wrapText="1"/>
    </xf>
    <xf numFmtId="170" fontId="24" fillId="0" borderId="0" xfId="0" applyNumberFormat="1" applyFont="1"/>
    <xf numFmtId="0" fontId="24" fillId="0" borderId="0" xfId="0" applyFont="1"/>
    <xf numFmtId="2" fontId="24" fillId="0" borderId="0" xfId="0" applyNumberFormat="1" applyFont="1"/>
    <xf numFmtId="165" fontId="19" fillId="0" borderId="0" xfId="0" applyNumberFormat="1" applyFont="1" applyAlignment="1">
      <alignment vertical="top"/>
    </xf>
    <xf numFmtId="0" fontId="19" fillId="0" borderId="0" xfId="0" applyFont="1"/>
    <xf numFmtId="0" fontId="25" fillId="3" borderId="0" xfId="0" applyFont="1" applyFill="1"/>
    <xf numFmtId="0" fontId="26" fillId="0" borderId="0" xfId="0" applyFont="1"/>
    <xf numFmtId="0" fontId="27" fillId="0" borderId="0" xfId="0" applyFont="1"/>
    <xf numFmtId="170" fontId="19" fillId="0" borderId="0" xfId="0" applyNumberFormat="1" applyFont="1"/>
    <xf numFmtId="0" fontId="19" fillId="0" borderId="0" xfId="0" applyFont="1" applyAlignment="1">
      <alignment horizontal="right"/>
    </xf>
    <xf numFmtId="0" fontId="19" fillId="0" borderId="0" xfId="0" applyFont="1" applyAlignment="1">
      <alignment horizontal="right" vertical="top"/>
    </xf>
    <xf numFmtId="0" fontId="7" fillId="2" borderId="0" xfId="0" applyFont="1" applyFill="1" applyAlignment="1">
      <alignment horizontal="right" vertical="top"/>
    </xf>
    <xf numFmtId="2" fontId="3" fillId="0" borderId="0" xfId="1" applyNumberFormat="1" applyFont="1" applyAlignment="1">
      <alignment horizontal="right" vertical="top"/>
    </xf>
    <xf numFmtId="0" fontId="2" fillId="0" borderId="0" xfId="0" applyFont="1" applyAlignment="1">
      <alignment horizontal="right"/>
    </xf>
    <xf numFmtId="9" fontId="19" fillId="0" borderId="0" xfId="1" applyFont="1" applyAlignment="1">
      <alignment horizontal="right" vertical="top"/>
    </xf>
    <xf numFmtId="2" fontId="2" fillId="0" borderId="0" xfId="1" applyNumberFormat="1" applyFont="1" applyAlignment="1">
      <alignment horizontal="right"/>
    </xf>
    <xf numFmtId="2" fontId="19" fillId="0" borderId="0" xfId="1" applyNumberFormat="1" applyFont="1" applyAlignment="1">
      <alignment horizontal="right" vertical="top"/>
    </xf>
    <xf numFmtId="0" fontId="2" fillId="0" borderId="0" xfId="0" applyFont="1" applyAlignment="1">
      <alignment horizontal="right" vertical="top"/>
    </xf>
    <xf numFmtId="0" fontId="4" fillId="0" borderId="0" xfId="1" applyNumberFormat="1" applyFont="1" applyAlignment="1">
      <alignment vertical="top"/>
    </xf>
    <xf numFmtId="0" fontId="19" fillId="0" borderId="0" xfId="1" applyNumberFormat="1" applyFont="1"/>
    <xf numFmtId="0" fontId="4" fillId="4" borderId="0" xfId="1" applyNumberFormat="1" applyFont="1" applyFill="1" applyAlignment="1">
      <alignment vertical="top"/>
    </xf>
    <xf numFmtId="0" fontId="19" fillId="0" borderId="0" xfId="1" applyNumberFormat="1" applyFont="1" applyAlignment="1">
      <alignment horizontal="right" vertical="top"/>
    </xf>
    <xf numFmtId="0" fontId="19" fillId="0" borderId="0" xfId="0" applyFont="1" applyAlignment="1">
      <alignment horizontal="left" vertical="top"/>
    </xf>
    <xf numFmtId="0" fontId="20" fillId="0" borderId="0" xfId="0" applyFont="1" applyAlignment="1">
      <alignment horizontal="left" vertical="top"/>
    </xf>
    <xf numFmtId="0" fontId="5" fillId="0" borderId="0" xfId="0" applyFont="1" applyAlignment="1">
      <alignment wrapText="1"/>
    </xf>
    <xf numFmtId="0" fontId="4" fillId="0" borderId="3" xfId="0" applyFont="1" applyBorder="1" applyAlignment="1">
      <alignment vertical="top"/>
    </xf>
    <xf numFmtId="0" fontId="4" fillId="0" borderId="6" xfId="0" applyFont="1" applyBorder="1" applyAlignment="1">
      <alignment vertical="top"/>
    </xf>
    <xf numFmtId="0" fontId="4" fillId="0" borderId="4" xfId="0" applyFont="1" applyBorder="1" applyAlignment="1">
      <alignment vertical="top" wrapText="1"/>
    </xf>
    <xf numFmtId="0" fontId="4" fillId="0" borderId="4" xfId="6" applyFont="1" applyFill="1" applyBorder="1" applyAlignment="1">
      <alignment vertical="top" wrapText="1"/>
    </xf>
    <xf numFmtId="0" fontId="4" fillId="0" borderId="5" xfId="6" applyFont="1" applyFill="1" applyBorder="1" applyAlignment="1">
      <alignment vertical="top" wrapText="1"/>
    </xf>
    <xf numFmtId="0" fontId="4" fillId="0" borderId="2" xfId="0" applyFont="1" applyBorder="1" applyAlignment="1">
      <alignment vertical="top" wrapText="1"/>
    </xf>
    <xf numFmtId="0" fontId="4" fillId="0" borderId="0" xfId="1" applyNumberFormat="1" applyFont="1" applyFill="1" applyAlignment="1">
      <alignment vertical="top"/>
    </xf>
    <xf numFmtId="0" fontId="5" fillId="0" borderId="0" xfId="0" applyFont="1" applyAlignment="1">
      <alignment horizontal="right"/>
    </xf>
    <xf numFmtId="170" fontId="14" fillId="0" borderId="0" xfId="0" applyNumberFormat="1" applyFont="1"/>
    <xf numFmtId="0" fontId="5" fillId="0" borderId="0" xfId="0" applyFont="1" applyAlignment="1">
      <alignment horizontal="right" vertical="top"/>
    </xf>
    <xf numFmtId="0" fontId="5" fillId="0" borderId="0" xfId="0" applyFont="1" applyAlignment="1">
      <alignment horizontal="right" vertical="top" wrapText="1"/>
    </xf>
    <xf numFmtId="0" fontId="5" fillId="0" borderId="0" xfId="0" applyFont="1" applyAlignment="1">
      <alignment horizontal="left"/>
    </xf>
    <xf numFmtId="0" fontId="5" fillId="0" borderId="0" xfId="0" applyFont="1" applyAlignment="1">
      <alignment horizontal="left" vertical="top" wrapText="1"/>
    </xf>
    <xf numFmtId="0" fontId="3" fillId="0" borderId="0" xfId="0" applyFont="1" applyAlignment="1">
      <alignment horizontal="left"/>
    </xf>
    <xf numFmtId="2" fontId="3" fillId="0" borderId="0" xfId="0" applyNumberFormat="1" applyFont="1" applyAlignment="1">
      <alignment horizontal="left" vertical="top"/>
    </xf>
    <xf numFmtId="164" fontId="14" fillId="3" borderId="0" xfId="5" applyFont="1" applyFill="1" applyAlignment="1">
      <alignment horizontal="left" vertical="top"/>
    </xf>
    <xf numFmtId="164" fontId="14" fillId="0" borderId="0" xfId="5" applyFont="1" applyFill="1" applyAlignment="1">
      <alignment horizontal="left" vertical="top"/>
    </xf>
    <xf numFmtId="0" fontId="28" fillId="0" borderId="0" xfId="0" applyFont="1" applyAlignment="1">
      <alignment horizontal="right" vertical="top"/>
    </xf>
    <xf numFmtId="0" fontId="29" fillId="0" borderId="0" xfId="0" applyFont="1"/>
    <xf numFmtId="0" fontId="3" fillId="11" borderId="0" xfId="0" applyFont="1" applyFill="1" applyAlignment="1">
      <alignment vertical="top"/>
    </xf>
    <xf numFmtId="0" fontId="22" fillId="2" borderId="0" xfId="0" applyFont="1" applyFill="1" applyAlignment="1">
      <alignment vertical="top"/>
    </xf>
    <xf numFmtId="167" fontId="30" fillId="0" borderId="0" xfId="0" applyNumberFormat="1" applyFont="1"/>
    <xf numFmtId="167" fontId="4" fillId="0" borderId="0" xfId="0" applyNumberFormat="1" applyFont="1"/>
    <xf numFmtId="167" fontId="4" fillId="11" borderId="0" xfId="0" applyNumberFormat="1" applyFont="1" applyFill="1"/>
    <xf numFmtId="0" fontId="4" fillId="0" borderId="0" xfId="1" applyNumberFormat="1" applyFont="1"/>
    <xf numFmtId="9" fontId="4" fillId="0" borderId="0" xfId="1" applyFont="1"/>
    <xf numFmtId="0" fontId="4" fillId="0" borderId="0" xfId="1" applyNumberFormat="1" applyFont="1" applyFill="1" applyBorder="1" applyAlignment="1">
      <alignment horizontal="right" vertical="center"/>
    </xf>
    <xf numFmtId="0" fontId="4" fillId="4" borderId="0" xfId="1" applyNumberFormat="1" applyFont="1" applyFill="1"/>
    <xf numFmtId="2" fontId="20" fillId="0" borderId="0" xfId="0" applyNumberFormat="1" applyFont="1" applyAlignment="1">
      <alignment horizontal="right" vertical="top"/>
    </xf>
    <xf numFmtId="0" fontId="3" fillId="4" borderId="0" xfId="0" applyFont="1" applyFill="1" applyAlignment="1">
      <alignment vertical="top"/>
    </xf>
    <xf numFmtId="2" fontId="20" fillId="4" borderId="0" xfId="0" applyNumberFormat="1" applyFont="1" applyFill="1" applyAlignment="1">
      <alignment horizontal="right" vertical="top"/>
    </xf>
    <xf numFmtId="0" fontId="3" fillId="0" borderId="0" xfId="0" applyFont="1" applyAlignment="1">
      <alignment horizontal="right"/>
    </xf>
    <xf numFmtId="0" fontId="20" fillId="0" borderId="0" xfId="0" applyFont="1" applyAlignment="1">
      <alignment horizontal="right" vertical="top"/>
    </xf>
    <xf numFmtId="0" fontId="19" fillId="11" borderId="0" xfId="0" applyFont="1" applyFill="1" applyAlignment="1">
      <alignment horizontal="left" vertical="top"/>
    </xf>
    <xf numFmtId="0" fontId="4" fillId="0" borderId="3" xfId="0" applyFont="1" applyBorder="1" applyAlignment="1">
      <alignment vertical="top" wrapText="1"/>
    </xf>
    <xf numFmtId="2" fontId="9" fillId="0" borderId="0" xfId="0" applyNumberFormat="1" applyFont="1"/>
    <xf numFmtId="2" fontId="30" fillId="0" borderId="0" xfId="0" applyNumberFormat="1" applyFont="1"/>
    <xf numFmtId="0" fontId="4" fillId="0" borderId="8" xfId="6" applyFont="1" applyFill="1" applyBorder="1" applyAlignment="1">
      <alignment vertical="top" wrapText="1"/>
    </xf>
    <xf numFmtId="0" fontId="4" fillId="0" borderId="7" xfId="0" applyFont="1" applyBorder="1" applyAlignment="1">
      <alignment vertical="top" wrapText="1"/>
    </xf>
    <xf numFmtId="10" fontId="19" fillId="0" borderId="0" xfId="1" applyNumberFormat="1" applyFont="1" applyAlignment="1">
      <alignment vertical="top"/>
    </xf>
    <xf numFmtId="10" fontId="24" fillId="0" borderId="0" xfId="1" applyNumberFormat="1" applyFont="1"/>
    <xf numFmtId="10" fontId="20" fillId="4" borderId="0" xfId="1" applyNumberFormat="1" applyFont="1" applyFill="1" applyAlignment="1">
      <alignment horizontal="left" vertical="top"/>
    </xf>
    <xf numFmtId="10" fontId="14" fillId="0" borderId="0" xfId="1" applyNumberFormat="1" applyFont="1" applyFill="1" applyAlignment="1">
      <alignment horizontal="right" vertical="top"/>
    </xf>
    <xf numFmtId="10" fontId="14" fillId="0" borderId="0" xfId="1" applyNumberFormat="1" applyFont="1" applyFill="1" applyAlignment="1">
      <alignment horizontal="left" vertical="top"/>
    </xf>
    <xf numFmtId="10" fontId="19" fillId="4" borderId="0" xfId="1" applyNumberFormat="1" applyFont="1" applyFill="1" applyAlignment="1">
      <alignment horizontal="left" vertical="top"/>
    </xf>
    <xf numFmtId="10" fontId="27" fillId="0" borderId="0" xfId="1" applyNumberFormat="1" applyFont="1"/>
    <xf numFmtId="10" fontId="19" fillId="0" borderId="0" xfId="1" applyNumberFormat="1" applyFont="1"/>
    <xf numFmtId="2" fontId="20" fillId="12" borderId="0" xfId="0" applyNumberFormat="1" applyFont="1" applyFill="1" applyAlignment="1">
      <alignment horizontal="left" vertical="top"/>
    </xf>
    <xf numFmtId="2" fontId="31" fillId="12" borderId="0" xfId="0" applyNumberFormat="1" applyFont="1" applyFill="1" applyAlignment="1">
      <alignment horizontal="left" vertical="top"/>
    </xf>
    <xf numFmtId="1" fontId="19" fillId="0" borderId="0" xfId="0" applyNumberFormat="1" applyFont="1" applyAlignment="1">
      <alignment horizontal="right" vertical="top"/>
    </xf>
    <xf numFmtId="1" fontId="28" fillId="0" borderId="0" xfId="0" applyNumberFormat="1" applyFont="1" applyAlignment="1">
      <alignment horizontal="right" vertical="top"/>
    </xf>
    <xf numFmtId="10" fontId="19" fillId="0" borderId="0" xfId="1" applyNumberFormat="1" applyFont="1" applyFill="1" applyAlignment="1">
      <alignment horizontal="left" vertical="top"/>
    </xf>
    <xf numFmtId="10" fontId="20" fillId="0" borderId="0" xfId="1" applyNumberFormat="1" applyFont="1" applyFill="1" applyAlignment="1">
      <alignment horizontal="left" vertical="top"/>
    </xf>
    <xf numFmtId="10" fontId="19" fillId="0" borderId="0" xfId="1" applyNumberFormat="1" applyFont="1" applyFill="1" applyAlignment="1">
      <alignment horizontal="right" vertical="top"/>
    </xf>
    <xf numFmtId="2" fontId="19" fillId="4" borderId="0" xfId="0" applyNumberFormat="1" applyFont="1" applyFill="1" applyAlignment="1">
      <alignment horizontal="left" vertical="top"/>
    </xf>
    <xf numFmtId="9" fontId="19" fillId="0" borderId="0" xfId="1" applyFont="1" applyFill="1" applyAlignment="1">
      <alignment horizontal="right" vertical="top"/>
    </xf>
    <xf numFmtId="0" fontId="19" fillId="13" borderId="0" xfId="0" applyFont="1" applyFill="1" applyAlignment="1">
      <alignment vertical="top"/>
    </xf>
    <xf numFmtId="9" fontId="28" fillId="0" borderId="0" xfId="1" applyFont="1"/>
    <xf numFmtId="2" fontId="28" fillId="0" borderId="0" xfId="1" applyNumberFormat="1" applyFont="1" applyAlignment="1">
      <alignment horizontal="right" vertical="top"/>
    </xf>
    <xf numFmtId="9" fontId="20" fillId="0" borderId="0" xfId="1" applyFont="1" applyAlignment="1">
      <alignment horizontal="right" vertical="top"/>
    </xf>
    <xf numFmtId="167" fontId="20" fillId="0" borderId="0" xfId="1" applyNumberFormat="1" applyFont="1" applyAlignment="1">
      <alignment horizontal="right" vertical="top"/>
    </xf>
    <xf numFmtId="0" fontId="20" fillId="0" borderId="0" xfId="0" applyFont="1"/>
    <xf numFmtId="0" fontId="28" fillId="0" borderId="0" xfId="0" applyFont="1"/>
    <xf numFmtId="1" fontId="20" fillId="0" borderId="0" xfId="0" applyNumberFormat="1" applyFont="1" applyAlignment="1">
      <alignment horizontal="right" vertical="top"/>
    </xf>
    <xf numFmtId="165" fontId="28" fillId="0" borderId="0" xfId="0" applyNumberFormat="1" applyFont="1"/>
    <xf numFmtId="170" fontId="28" fillId="0" borderId="0" xfId="0" applyNumberFormat="1" applyFont="1"/>
    <xf numFmtId="2" fontId="28" fillId="0" borderId="0" xfId="0" applyNumberFormat="1" applyFont="1" applyAlignment="1">
      <alignment horizontal="left" vertical="top"/>
    </xf>
    <xf numFmtId="10" fontId="28" fillId="0" borderId="0" xfId="1" applyNumberFormat="1" applyFont="1" applyFill="1" applyAlignment="1">
      <alignment horizontal="left" vertical="top"/>
    </xf>
    <xf numFmtId="10" fontId="28" fillId="0" borderId="0" xfId="1" applyNumberFormat="1" applyFont="1"/>
    <xf numFmtId="0" fontId="30" fillId="0" borderId="0" xfId="0" applyFont="1" applyAlignment="1">
      <alignment vertical="top"/>
    </xf>
    <xf numFmtId="0" fontId="30" fillId="0" borderId="0" xfId="0" applyFont="1"/>
    <xf numFmtId="0" fontId="32" fillId="3" borderId="0" xfId="0" applyFont="1" applyFill="1"/>
    <xf numFmtId="2" fontId="28" fillId="0" borderId="0" xfId="0" applyNumberFormat="1" applyFont="1"/>
    <xf numFmtId="166" fontId="28" fillId="0" borderId="0" xfId="0" applyNumberFormat="1" applyFont="1"/>
    <xf numFmtId="165" fontId="28" fillId="14" borderId="0" xfId="0" applyNumberFormat="1" applyFont="1" applyFill="1"/>
    <xf numFmtId="0" fontId="20" fillId="0" borderId="0" xfId="0" applyFont="1" applyAlignment="1">
      <alignment vertical="top"/>
    </xf>
    <xf numFmtId="3" fontId="28" fillId="0" borderId="0" xfId="0" applyNumberFormat="1" applyFont="1" applyAlignment="1">
      <alignment horizontal="right" vertical="top"/>
    </xf>
    <xf numFmtId="172" fontId="28" fillId="0" borderId="0" xfId="0" applyNumberFormat="1" applyFont="1" applyAlignment="1">
      <alignment horizontal="left" vertical="top"/>
    </xf>
    <xf numFmtId="166" fontId="20" fillId="0" borderId="0" xfId="0" applyNumberFormat="1" applyFont="1" applyAlignment="1">
      <alignment horizontal="right" vertical="top"/>
    </xf>
    <xf numFmtId="2" fontId="20" fillId="0" borderId="0" xfId="0" applyNumberFormat="1" applyFont="1" applyAlignment="1">
      <alignment vertical="top"/>
    </xf>
    <xf numFmtId="165" fontId="28" fillId="0" borderId="0" xfId="0" applyNumberFormat="1" applyFont="1" applyAlignment="1">
      <alignment horizontal="left" vertical="top"/>
    </xf>
    <xf numFmtId="173" fontId="24" fillId="0" borderId="0" xfId="0" applyNumberFormat="1" applyFont="1"/>
    <xf numFmtId="0" fontId="3" fillId="15" borderId="0" xfId="0" applyFont="1" applyFill="1" applyAlignment="1">
      <alignment vertical="top"/>
    </xf>
    <xf numFmtId="0" fontId="5" fillId="12" borderId="0" xfId="0" applyFont="1" applyFill="1" applyAlignment="1">
      <alignment vertical="top"/>
    </xf>
    <xf numFmtId="0" fontId="3" fillId="12" borderId="0" xfId="0" applyFont="1" applyFill="1" applyAlignment="1">
      <alignment vertical="top"/>
    </xf>
    <xf numFmtId="0" fontId="3" fillId="12" borderId="0" xfId="0" applyFont="1" applyFill="1" applyAlignment="1">
      <alignment horizontal="left" vertical="top"/>
    </xf>
    <xf numFmtId="0" fontId="3" fillId="12" borderId="0" xfId="0" applyFont="1" applyFill="1" applyAlignment="1">
      <alignment horizontal="right" vertical="top"/>
    </xf>
    <xf numFmtId="0" fontId="19" fillId="12" borderId="0" xfId="0" applyFont="1" applyFill="1" applyAlignment="1">
      <alignment horizontal="left" vertical="top"/>
    </xf>
    <xf numFmtId="0" fontId="3" fillId="12" borderId="0" xfId="0" applyFont="1" applyFill="1"/>
    <xf numFmtId="164" fontId="4" fillId="12" borderId="0" xfId="5" applyFont="1" applyFill="1">
      <alignment vertical="top"/>
    </xf>
    <xf numFmtId="9" fontId="4" fillId="11" borderId="0" xfId="1" applyFont="1" applyFill="1"/>
    <xf numFmtId="10" fontId="4" fillId="11" borderId="0" xfId="1" applyNumberFormat="1" applyFont="1" applyFill="1"/>
    <xf numFmtId="2" fontId="19" fillId="11" borderId="0" xfId="0" applyNumberFormat="1" applyFont="1" applyFill="1" applyAlignment="1">
      <alignment horizontal="left" vertical="top"/>
    </xf>
    <xf numFmtId="9" fontId="19" fillId="11" borderId="0" xfId="1" applyFont="1" applyFill="1" applyAlignment="1">
      <alignment horizontal="right" vertical="top"/>
    </xf>
    <xf numFmtId="2" fontId="19" fillId="11" borderId="0" xfId="0" applyNumberFormat="1" applyFont="1" applyFill="1" applyAlignment="1">
      <alignment horizontal="right" vertical="top"/>
    </xf>
    <xf numFmtId="10" fontId="19" fillId="11" borderId="0" xfId="1" applyNumberFormat="1" applyFont="1" applyFill="1" applyAlignment="1">
      <alignment horizontal="right" vertical="top"/>
    </xf>
    <xf numFmtId="21" fontId="24" fillId="11" borderId="0" xfId="0" applyNumberFormat="1" applyFont="1" applyFill="1"/>
    <xf numFmtId="0" fontId="19" fillId="11" borderId="0" xfId="0" applyFont="1" applyFill="1"/>
    <xf numFmtId="2" fontId="28" fillId="0" borderId="0" xfId="0" applyNumberFormat="1" applyFont="1" applyAlignment="1">
      <alignment vertical="top"/>
    </xf>
    <xf numFmtId="0" fontId="4" fillId="0" borderId="6" xfId="0" applyFont="1" applyBorder="1" applyAlignment="1">
      <alignment vertical="top" wrapText="1"/>
    </xf>
    <xf numFmtId="0" fontId="33" fillId="3" borderId="0" xfId="8" applyFont="1" applyFill="1" applyAlignment="1">
      <alignment vertical="center"/>
    </xf>
    <xf numFmtId="0" fontId="34" fillId="0" borderId="0" xfId="7" applyFont="1" applyAlignment="1">
      <alignment vertical="top"/>
    </xf>
    <xf numFmtId="0" fontId="35" fillId="0" borderId="0" xfId="0" applyFont="1"/>
    <xf numFmtId="0" fontId="36" fillId="9" borderId="0" xfId="0" applyFont="1" applyFill="1"/>
    <xf numFmtId="0" fontId="2" fillId="10" borderId="0" xfId="0" applyFont="1" applyFill="1"/>
    <xf numFmtId="174" fontId="2" fillId="10" borderId="0" xfId="0" applyNumberFormat="1" applyFont="1" applyFill="1"/>
    <xf numFmtId="3" fontId="2" fillId="10" borderId="0" xfId="0" applyNumberFormat="1" applyFont="1" applyFill="1"/>
    <xf numFmtId="10" fontId="2" fillId="10" borderId="0" xfId="0" applyNumberFormat="1" applyFont="1" applyFill="1"/>
    <xf numFmtId="171" fontId="2" fillId="10" borderId="0" xfId="0" applyNumberFormat="1" applyFont="1" applyFill="1"/>
    <xf numFmtId="0" fontId="37" fillId="6" borderId="0" xfId="0" applyFont="1" applyFill="1"/>
    <xf numFmtId="0" fontId="37" fillId="6" borderId="0" xfId="0" applyFont="1" applyFill="1" applyAlignment="1">
      <alignment horizontal="right"/>
    </xf>
    <xf numFmtId="0" fontId="37" fillId="6" borderId="0" xfId="0" applyFont="1" applyFill="1" applyAlignment="1">
      <alignment horizontal="left"/>
    </xf>
    <xf numFmtId="165" fontId="20" fillId="0" borderId="0" xfId="0" applyNumberFormat="1" applyFont="1"/>
    <xf numFmtId="10" fontId="20" fillId="0" borderId="0" xfId="1" applyNumberFormat="1" applyFont="1"/>
    <xf numFmtId="0" fontId="37" fillId="0" borderId="0" xfId="0" applyFont="1"/>
    <xf numFmtId="164" fontId="39" fillId="2" borderId="0" xfId="10" applyFont="1" applyFill="1">
      <alignment vertical="top"/>
    </xf>
    <xf numFmtId="164" fontId="40" fillId="2" borderId="0" xfId="5" applyFont="1" applyFill="1">
      <alignment vertical="top"/>
    </xf>
    <xf numFmtId="164" fontId="40" fillId="0" borderId="0" xfId="5" applyFont="1" applyFill="1">
      <alignment vertical="top"/>
    </xf>
    <xf numFmtId="164" fontId="41" fillId="0" borderId="0" xfId="5" applyFont="1" applyFill="1">
      <alignment vertical="top"/>
    </xf>
    <xf numFmtId="164" fontId="42" fillId="0" borderId="0" xfId="5" applyFont="1" applyFill="1">
      <alignment vertical="top"/>
    </xf>
    <xf numFmtId="168" fontId="40" fillId="0" borderId="0" xfId="5" applyNumberFormat="1" applyFont="1" applyFill="1" applyAlignment="1">
      <alignment horizontal="left" vertical="top"/>
    </xf>
    <xf numFmtId="164" fontId="40" fillId="0" borderId="0" xfId="5" applyFont="1" applyFill="1" applyAlignment="1">
      <alignment horizontal="left" vertical="center"/>
    </xf>
    <xf numFmtId="175" fontId="40" fillId="0" borderId="0" xfId="9" applyNumberFormat="1" applyFont="1" applyFill="1" applyAlignment="1">
      <alignment horizontal="left" vertical="top"/>
    </xf>
    <xf numFmtId="164" fontId="43" fillId="0" borderId="0" xfId="6" applyNumberFormat="1" applyFont="1" applyFill="1" applyAlignment="1">
      <alignment vertical="top"/>
    </xf>
    <xf numFmtId="164" fontId="44" fillId="0" borderId="0" xfId="10" applyFont="1" applyAlignment="1"/>
    <xf numFmtId="0" fontId="4" fillId="0" borderId="0" xfId="0" applyFont="1" applyAlignment="1">
      <alignment horizontal="left" vertical="top" wrapText="1"/>
    </xf>
  </cellXfs>
  <cellStyles count="11">
    <cellStyle name="Hyperlink" xfId="6" builtinId="8"/>
    <cellStyle name="Hyperlink 2" xfId="4" xr:uid="{FF0F7824-23D4-41B4-BAB5-AA3EC985B14B}"/>
    <cellStyle name="Normal" xfId="0" builtinId="0"/>
    <cellStyle name="Normal 2" xfId="5" xr:uid="{602E5B92-0D6B-45BD-AC35-D6BB578F5521}"/>
    <cellStyle name="Normal 2 3" xfId="2" xr:uid="{3BED1C7C-9BEE-4BE9-876C-9A44576F7BBC}"/>
    <cellStyle name="Normal 2 3 2" xfId="3" xr:uid="{19B4CDFC-F786-426C-A4E6-D01A02F7C8FB}"/>
    <cellStyle name="Normal 3 2" xfId="10" xr:uid="{EA5BC174-0138-4DF5-B054-4C4BBA8EB70E}"/>
    <cellStyle name="Normal 7" xfId="8" xr:uid="{B014E5A4-3965-42F0-9567-ED7EBE5E2CB2}"/>
    <cellStyle name="Normal 8" xfId="7" xr:uid="{270C6DE9-2C78-492B-A741-CE4F13705584}"/>
    <cellStyle name="Per cent" xfId="1" builtinId="5"/>
    <cellStyle name="Year" xfId="9" xr:uid="{FD4DAB52-FD20-405A-9185-DB243EB49888}"/>
  </cellStyles>
  <dxfs count="0"/>
  <tableStyles count="0" defaultTableStyle="TableStyleMedium2" defaultPivotStyle="PivotStyleLight16"/>
  <colors>
    <mruColors>
      <color rgb="FF4472C4"/>
      <color rgb="FFDCECF5"/>
      <color rgb="FF003479"/>
      <color rgb="FFC00000"/>
      <color rgb="FFDAA600"/>
      <color rgb="FF98C5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513535</xdr:colOff>
      <xdr:row>1</xdr:row>
      <xdr:rowOff>19050</xdr:rowOff>
    </xdr:from>
    <xdr:to>
      <xdr:col>6</xdr:col>
      <xdr:colOff>513535</xdr:colOff>
      <xdr:row>3</xdr:row>
      <xdr:rowOff>248187</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8238310" y="409575"/>
          <a:ext cx="1657797" cy="898271"/>
        </a:xfrm>
        <a:prstGeom prst="rect">
          <a:avLst/>
        </a:prstGeom>
        <a:noFill/>
        <a:ln>
          <a:noFill/>
        </a:ln>
      </xdr:spPr>
    </xdr:pic>
    <xdr:clientData/>
  </xdr:twoCellAnchor>
  <xdr:twoCellAnchor editAs="oneCell">
    <xdr:from>
      <xdr:col>7</xdr:col>
      <xdr:colOff>47625</xdr:colOff>
      <xdr:row>1</xdr:row>
      <xdr:rowOff>57150</xdr:rowOff>
    </xdr:from>
    <xdr:to>
      <xdr:col>9</xdr:col>
      <xdr:colOff>486221</xdr:colOff>
      <xdr:row>3</xdr:row>
      <xdr:rowOff>181510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stretch>
          <a:fillRect/>
        </a:stretch>
      </xdr:blipFill>
      <xdr:spPr>
        <a:xfrm>
          <a:off x="8382000" y="447675"/>
          <a:ext cx="1657797" cy="903033"/>
        </a:xfrm>
        <a:prstGeom prst="rect">
          <a:avLst/>
        </a:prstGeom>
        <a:noFill/>
        <a:ln>
          <a:noFill/>
        </a:ln>
      </xdr:spPr>
    </xdr:pic>
    <xdr:clientData/>
  </xdr:twoCellAnchor>
  <xdr:twoCellAnchor>
    <xdr:from>
      <xdr:col>1</xdr:col>
      <xdr:colOff>38916</xdr:colOff>
      <xdr:row>11</xdr:row>
      <xdr:rowOff>103413</xdr:rowOff>
    </xdr:from>
    <xdr:to>
      <xdr:col>8</xdr:col>
      <xdr:colOff>560101</xdr:colOff>
      <xdr:row>25</xdr:row>
      <xdr:rowOff>250031</xdr:rowOff>
    </xdr:to>
    <xdr:sp macro="" textlink="">
      <xdr:nvSpPr>
        <xdr:cNvPr id="2" name="TextBox 2">
          <a:extLst>
            <a:ext uri="{FF2B5EF4-FFF2-40B4-BE49-F238E27FC236}">
              <a16:creationId xmlns:a16="http://schemas.microsoft.com/office/drawing/2014/main" id="{308B1CF7-F1E3-4911-AE32-B5CFDF7D149A}"/>
            </a:ext>
          </a:extLst>
        </xdr:cNvPr>
        <xdr:cNvSpPr txBox="1"/>
      </xdr:nvSpPr>
      <xdr:spPr>
        <a:xfrm>
          <a:off x="619941" y="3475263"/>
          <a:ext cx="8988910" cy="3747068"/>
        </a:xfrm>
        <a:prstGeom prst="rect">
          <a:avLst/>
        </a:prstGeom>
        <a:noFill/>
        <a:ln>
          <a:noFill/>
        </a:ln>
      </xdr:spPr>
      <xdr:txBody>
        <a:bodyPr lIns="27432" tIns="22860" rIns="0" bIns="0" rtlCol="0"/>
        <a:lstStyle/>
        <a:p>
          <a:pPr marL="0" indent="0" algn="l"/>
          <a:r>
            <a:rPr lang="en-US" sz="1100" b="1">
              <a:latin typeface="Krub" panose="00000500000000000000" pitchFamily="2" charset="-34"/>
              <a:ea typeface="+mn-lt"/>
              <a:cs typeface="Krub" panose="00000500000000000000" pitchFamily="2" charset="-34"/>
            </a:rPr>
            <a:t>Summary of the model:</a:t>
          </a:r>
          <a:endParaRPr lang="en-US" sz="1000" b="1">
            <a:solidFill>
              <a:srgbClr val="000000"/>
            </a:solidFill>
            <a:latin typeface="Krub" panose="00000500000000000000" pitchFamily="2" charset="-34"/>
            <a:ea typeface="+mn-lt"/>
            <a:cs typeface="Krub" panose="00000500000000000000" pitchFamily="2" charset="-34"/>
          </a:endParaRPr>
        </a:p>
        <a:p>
          <a:pPr marL="0" indent="0" algn="l"/>
          <a:endParaRPr lang="en-US" sz="1000" b="1">
            <a:solidFill>
              <a:srgbClr val="000000"/>
            </a:solidFill>
            <a:latin typeface="Krub" panose="00000500000000000000" pitchFamily="2" charset="-34"/>
            <a:ea typeface="+mn-lt"/>
            <a:cs typeface="Krub" panose="00000500000000000000" pitchFamily="2" charset="-34"/>
          </a:endParaRPr>
        </a:p>
        <a:p>
          <a:r>
            <a:rPr lang="en-US" sz="1000" baseline="0">
              <a:effectLst/>
              <a:latin typeface="Krub" panose="00000500000000000000" pitchFamily="2" charset="-34"/>
              <a:ea typeface="+mn-ea"/>
              <a:cs typeface="Krub" panose="00000500000000000000" pitchFamily="2" charset="-34"/>
            </a:rPr>
            <a:t>The purpose of this model is to set and summarize the outcome delivery incentive (ODI) rates, performance commitment levels (PCLs) and risk protections for each of the PR24 bespoke performance commitments (PCs) we are progressing at the PR24 draft determinations. </a:t>
          </a:r>
        </a:p>
        <a:p>
          <a:endParaRPr lang="en-GB" sz="1000">
            <a:effectLst/>
            <a:latin typeface="Krub" panose="00000500000000000000" pitchFamily="2" charset="-34"/>
            <a:cs typeface="Krub" panose="00000500000000000000" pitchFamily="2" charset="-34"/>
          </a:endParaRPr>
        </a:p>
        <a:p>
          <a:r>
            <a:rPr lang="en-US" sz="1000" baseline="0">
              <a:effectLst/>
              <a:latin typeface="Krub" panose="00000500000000000000" pitchFamily="2" charset="-34"/>
              <a:ea typeface="+mn-ea"/>
              <a:cs typeface="Krub" panose="00000500000000000000" pitchFamily="2" charset="-34"/>
            </a:rPr>
            <a:t>For each bespoke PC proposal, this model either:</a:t>
          </a:r>
          <a:endParaRPr lang="en-GB" sz="1000">
            <a:effectLst/>
            <a:latin typeface="Krub" panose="00000500000000000000" pitchFamily="2" charset="-34"/>
            <a:cs typeface="Krub" panose="00000500000000000000" pitchFamily="2" charset="-34"/>
          </a:endParaRPr>
        </a:p>
        <a:p>
          <a:r>
            <a:rPr lang="en-US" sz="1000" baseline="0">
              <a:effectLst/>
              <a:latin typeface="Krub" panose="00000500000000000000" pitchFamily="2" charset="-34"/>
              <a:ea typeface="+mn-ea"/>
              <a:cs typeface="Krub" panose="00000500000000000000" pitchFamily="2" charset="-34"/>
            </a:rPr>
            <a:t>• calculates the ODI rates, PCLs and risk protections we are setting, as well as set out any assumptions we made; or,</a:t>
          </a:r>
          <a:endParaRPr lang="en-GB" sz="1000">
            <a:effectLst/>
            <a:latin typeface="Krub" panose="00000500000000000000" pitchFamily="2" charset="-34"/>
            <a:cs typeface="Krub" panose="00000500000000000000" pitchFamily="2" charset="-34"/>
          </a:endParaRPr>
        </a:p>
        <a:p>
          <a:r>
            <a:rPr lang="en-US" sz="1000" baseline="0">
              <a:effectLst/>
              <a:latin typeface="Krub" panose="00000500000000000000" pitchFamily="2" charset="-34"/>
              <a:ea typeface="+mn-ea"/>
              <a:cs typeface="Krub" panose="00000500000000000000" pitchFamily="2" charset="-34"/>
            </a:rPr>
            <a:t>• states the ODI rates, PCLs and deadbands, set externally, and signposts the document where the decision is explained / calculated .</a:t>
          </a:r>
        </a:p>
        <a:p>
          <a:endParaRPr lang="en-GB" sz="1000">
            <a:effectLst/>
            <a:latin typeface="Krub" panose="00000500000000000000" pitchFamily="2" charset="-34"/>
            <a:cs typeface="Krub" panose="00000500000000000000" pitchFamily="2" charset="-34"/>
          </a:endParaRPr>
        </a:p>
        <a:p>
          <a:pPr eaLnBrk="1" fontAlgn="auto" latinLnBrk="0" hangingPunct="1"/>
          <a:r>
            <a:rPr lang="en-US" sz="1000" baseline="0">
              <a:effectLst/>
              <a:latin typeface="Krub" panose="00000500000000000000" pitchFamily="2" charset="-34"/>
              <a:ea typeface="+mn-ea"/>
              <a:cs typeface="Krub" panose="00000500000000000000" pitchFamily="2" charset="-34"/>
            </a:rPr>
            <a:t>The outputs of this model feed into our "ODI risk - Bespoke PCs RoRE Payments model", which feeds into our wider PR24 Outcomes risk modelling.</a:t>
          </a:r>
          <a:endParaRPr lang="en-GB" sz="1000">
            <a:effectLst/>
            <a:latin typeface="Krub" panose="00000500000000000000" pitchFamily="2" charset="-34"/>
            <a:cs typeface="Krub" panose="00000500000000000000" pitchFamily="2" charset="-34"/>
          </a:endParaRPr>
        </a:p>
        <a:p>
          <a:pPr marL="0" indent="0" algn="l"/>
          <a:endParaRPr lang="en-US" sz="1100" b="1">
            <a:latin typeface="Krub" panose="00000500000000000000" pitchFamily="2" charset="-34"/>
            <a:ea typeface="+mn-lt"/>
            <a:cs typeface="Krub" panose="00000500000000000000" pitchFamily="2" charset="-34"/>
          </a:endParaRPr>
        </a:p>
        <a:p>
          <a:pPr marL="0" indent="0" algn="l"/>
          <a:r>
            <a:rPr lang="en-US" sz="1100" b="1">
              <a:latin typeface="Krub" panose="00000500000000000000" pitchFamily="2" charset="-34"/>
              <a:ea typeface="+mn-lt"/>
              <a:cs typeface="Krub" panose="00000500000000000000" pitchFamily="2" charset="-34"/>
            </a:rPr>
            <a:t>Quality assurance: </a:t>
          </a:r>
          <a:endParaRPr lang="en-US" sz="1000" b="1">
            <a:latin typeface="Krub" panose="00000500000000000000" pitchFamily="2" charset="-34"/>
            <a:ea typeface="+mn-lt"/>
            <a:cs typeface="Krub" panose="00000500000000000000" pitchFamily="2" charset="-34"/>
          </a:endParaRPr>
        </a:p>
        <a:p>
          <a:pPr marL="0" indent="0" algn="l"/>
          <a:endParaRPr lang="en-US" sz="1000">
            <a:latin typeface="Krub" panose="00000500000000000000" pitchFamily="2" charset="-34"/>
            <a:ea typeface="+mn-lt"/>
            <a:cs typeface="Krub" panose="00000500000000000000" pitchFamily="2" charset="-34"/>
          </a:endParaRPr>
        </a:p>
        <a:p>
          <a:r>
            <a:rPr lang="en-US" sz="1000" baseline="0">
              <a:effectLst/>
              <a:latin typeface="Krub" panose="00000500000000000000" pitchFamily="2" charset="-34"/>
              <a:ea typeface="+mn-ea"/>
              <a:cs typeface="Krub" panose="00000500000000000000" pitchFamily="2" charset="-34"/>
            </a:rPr>
            <a:t>The model has been subject to Ofwat internal quality assurance.</a:t>
          </a:r>
          <a:endParaRPr lang="en-GB" sz="1000">
            <a:effectLst/>
            <a:latin typeface="Krub" panose="00000500000000000000" pitchFamily="2" charset="-34"/>
            <a:cs typeface="Krub" panose="00000500000000000000" pitchFamily="2" charset="-34"/>
          </a:endParaRPr>
        </a:p>
        <a:p>
          <a:r>
            <a:rPr lang="en-US" sz="1000" baseline="0">
              <a:effectLst/>
              <a:latin typeface="Krub" panose="00000500000000000000" pitchFamily="2" charset="-34"/>
              <a:ea typeface="+mn-ea"/>
              <a:cs typeface="Krub" panose="00000500000000000000" pitchFamily="2" charset="-34"/>
            </a:rPr>
            <a:t>The model has been reviewed by internal subject matter experts.</a:t>
          </a:r>
          <a:endParaRPr lang="en-GB" sz="1000">
            <a:effectLst/>
            <a:latin typeface="Krub" panose="00000500000000000000" pitchFamily="2" charset="-34"/>
            <a:cs typeface="Krub" panose="00000500000000000000" pitchFamily="2" charset="-34"/>
          </a:endParaRPr>
        </a:p>
        <a:p>
          <a:pPr marL="0" indent="0" algn="l"/>
          <a:r>
            <a:rPr lang="en-US" sz="1000">
              <a:latin typeface="Krub" panose="00000500000000000000" pitchFamily="2" charset="-34"/>
              <a:ea typeface="+mn-lt"/>
              <a:cs typeface="Krub" panose="00000500000000000000" pitchFamily="2" charset="-34"/>
            </a:rPr>
            <a:t>  </a:t>
          </a:r>
          <a:endParaRPr lang="en-US" sz="1100" b="1">
            <a:solidFill>
              <a:srgbClr val="000000"/>
            </a:solidFill>
            <a:latin typeface="Krub" panose="00000500000000000000" pitchFamily="2" charset="-34"/>
            <a:ea typeface="+mn-lt"/>
            <a:cs typeface="Krub" panose="00000500000000000000" pitchFamily="2" charset="-34"/>
          </a:endParaRPr>
        </a:p>
        <a:p>
          <a:pPr marL="0" indent="0" algn="l"/>
          <a:r>
            <a:rPr lang="en-US" sz="1100" b="1">
              <a:solidFill>
                <a:srgbClr val="000000"/>
              </a:solidFill>
              <a:latin typeface="Krub" panose="00000500000000000000" pitchFamily="2" charset="-34"/>
              <a:ea typeface="+mn-lt"/>
              <a:cs typeface="Krub" panose="00000500000000000000" pitchFamily="2" charset="-34"/>
            </a:rPr>
            <a:t>Disclaimer:</a:t>
          </a:r>
          <a:endParaRPr lang="en-US" sz="1000" b="1">
            <a:solidFill>
              <a:srgbClr val="000000"/>
            </a:solidFill>
            <a:latin typeface="Krub" panose="00000500000000000000" pitchFamily="2" charset="-34"/>
            <a:ea typeface="+mn-lt"/>
            <a:cs typeface="Krub" panose="00000500000000000000" pitchFamily="2" charset="-34"/>
          </a:endParaRPr>
        </a:p>
        <a:p>
          <a:pPr marL="0" indent="0" algn="l"/>
          <a:endParaRPr lang="en-US" sz="1000">
            <a:solidFill>
              <a:srgbClr val="000000"/>
            </a:solidFill>
            <a:latin typeface="Krub" panose="00000500000000000000" pitchFamily="2" charset="-34"/>
            <a:ea typeface="+mn-lt"/>
            <a:cs typeface="Krub" panose="00000500000000000000" pitchFamily="2" charset="-34"/>
          </a:endParaRPr>
        </a:p>
        <a:p>
          <a:pPr marL="0" indent="0" algn="l"/>
          <a:r>
            <a:rPr lang="en-GB" sz="1000" i="0">
              <a:latin typeface="Krub" panose="00000500000000000000" pitchFamily="2" charset="-34"/>
              <a:cs typeface="Krub" panose="00000500000000000000" pitchFamily="2" charset="-34"/>
            </a:rPr>
            <a:t>This model is part of our final determinations setting out the price, service, and incentive package for water companies for the period 2025-30. It should be read together with the other documents and information that we have now published.</a:t>
          </a:r>
          <a:endParaRPr lang="en-US" sz="1000">
            <a:solidFill>
              <a:srgbClr val="000000"/>
            </a:solidFill>
            <a:latin typeface="Krub" panose="00000500000000000000" pitchFamily="2" charset="-34"/>
            <a:ea typeface="+mn-lt"/>
            <a:cs typeface="Krub" panose="00000500000000000000" pitchFamily="2" charset="-34"/>
          </a:endParaRPr>
        </a:p>
        <a:p>
          <a:pPr marL="0" indent="0" algn="l"/>
          <a:endParaRPr lang="en-US" sz="1100" b="1">
            <a:solidFill>
              <a:srgbClr val="000000"/>
            </a:solidFill>
            <a:latin typeface="Krub" panose="00000500000000000000" pitchFamily="2" charset="-34"/>
            <a:ea typeface="+mn-lt"/>
            <a:cs typeface="Krub" panose="00000500000000000000" pitchFamily="2" charset="-34"/>
          </a:endParaRPr>
        </a:p>
        <a:p>
          <a:pPr marL="0" indent="0" algn="l"/>
          <a:r>
            <a:rPr lang="en-US" sz="1100" b="1">
              <a:solidFill>
                <a:srgbClr val="000000"/>
              </a:solidFill>
              <a:latin typeface="Krub" panose="00000500000000000000" pitchFamily="2" charset="-34"/>
              <a:ea typeface="+mn-lt"/>
              <a:cs typeface="Krub" panose="00000500000000000000" pitchFamily="2" charset="-34"/>
            </a:rPr>
            <a:t>Changes since previous published model:</a:t>
          </a:r>
        </a:p>
        <a:p>
          <a:pPr marL="0" indent="0" algn="l"/>
          <a:endParaRPr lang="en-US" sz="1100" b="1">
            <a:solidFill>
              <a:srgbClr val="000000"/>
            </a:solidFill>
            <a:latin typeface="Krub" panose="00000500000000000000" pitchFamily="2" charset="-34"/>
            <a:ea typeface="+mn-lt"/>
            <a:cs typeface="Krub" panose="00000500000000000000" pitchFamily="2" charset="-34"/>
          </a:endParaRPr>
        </a:p>
        <a:p>
          <a:pPr marL="0" indent="0" algn="l"/>
          <a:r>
            <a:rPr lang="en-US" sz="1000" b="0">
              <a:solidFill>
                <a:srgbClr val="000000"/>
              </a:solidFill>
              <a:latin typeface="Krub" panose="00000500000000000000" pitchFamily="2" charset="-34"/>
              <a:ea typeface="+mn-lt"/>
              <a:cs typeface="Krub" panose="00000500000000000000" pitchFamily="2" charset="-34"/>
            </a:rPr>
            <a:t>Updated</a:t>
          </a:r>
          <a:r>
            <a:rPr lang="en-US" sz="1000" b="0" baseline="0">
              <a:solidFill>
                <a:srgbClr val="000000"/>
              </a:solidFill>
              <a:latin typeface="Krub" panose="00000500000000000000" pitchFamily="2" charset="-34"/>
              <a:ea typeface="+mn-lt"/>
              <a:cs typeface="Krub" panose="00000500000000000000" pitchFamily="2" charset="-34"/>
            </a:rPr>
            <a:t> to include the latest data submitted by companies in their business plan data tables.</a:t>
          </a:r>
        </a:p>
        <a:p>
          <a:pPr marL="0" indent="0" algn="l"/>
          <a:endParaRPr lang="en-US" sz="1000" b="0" baseline="0">
            <a:solidFill>
              <a:srgbClr val="000000"/>
            </a:solidFill>
            <a:latin typeface="Krub" panose="00000500000000000000" pitchFamily="2" charset="-34"/>
            <a:ea typeface="+mn-lt"/>
            <a:cs typeface="Krub" panose="00000500000000000000" pitchFamily="2" charset="-34"/>
          </a:endParaRPr>
        </a:p>
        <a:p>
          <a:pPr marL="0" indent="0" algn="l"/>
          <a:r>
            <a:rPr lang="en-US" sz="1000" b="0" baseline="0">
              <a:solidFill>
                <a:srgbClr val="000000"/>
              </a:solidFill>
              <a:latin typeface="Krub" panose="00000500000000000000" pitchFamily="2" charset="-34"/>
              <a:ea typeface="+mn-lt"/>
              <a:cs typeface="Krub" panose="00000500000000000000" pitchFamily="2" charset="-34"/>
            </a:rPr>
            <a:t>The PCL for Affinity Water's low pressure bespoke PC is now calculated in this model, instead of in a separate document.</a:t>
          </a:r>
        </a:p>
        <a:p>
          <a:pPr marL="0" indent="0" algn="l"/>
          <a:endParaRPr lang="en-US" sz="1000" b="0" baseline="0">
            <a:solidFill>
              <a:srgbClr val="000000"/>
            </a:solidFill>
            <a:latin typeface="Krub" panose="00000500000000000000" pitchFamily="2" charset="-34"/>
            <a:ea typeface="+mn-lt"/>
            <a:cs typeface="Krub" panose="00000500000000000000" pitchFamily="2" charset="-34"/>
          </a:endParaRPr>
        </a:p>
        <a:p>
          <a:pPr marL="0" indent="0" algn="l"/>
          <a:r>
            <a:rPr lang="en-US" sz="1000" b="0" baseline="0">
              <a:solidFill>
                <a:srgbClr val="000000"/>
              </a:solidFill>
              <a:latin typeface="Krub" panose="00000500000000000000" pitchFamily="2" charset="-34"/>
              <a:ea typeface="+mn-lt"/>
              <a:cs typeface="Krub" panose="00000500000000000000" pitchFamily="2" charset="-34"/>
            </a:rPr>
            <a:t>Updated calculations to reflect changes to policy, on the following bespoke PCs: Thames Water's streetworks collaboration [changes to ODI rate] and the four embedded greenhouse gas emissions PCs [changes to PCL and deadband].</a:t>
          </a:r>
        </a:p>
        <a:p>
          <a:pPr marL="0" indent="0" algn="l"/>
          <a:endParaRPr lang="en-US" sz="1000" b="0" baseline="0">
            <a:solidFill>
              <a:srgbClr val="000000"/>
            </a:solidFill>
            <a:latin typeface="Krub" panose="00000500000000000000" pitchFamily="2" charset="-34"/>
            <a:ea typeface="+mn-lt"/>
            <a:cs typeface="Krub" panose="00000500000000000000" pitchFamily="2" charset="-34"/>
          </a:endParaRPr>
        </a:p>
        <a:p>
          <a:pPr marL="0" indent="0" algn="l"/>
          <a:r>
            <a:rPr lang="en-US" sz="1000" b="0" baseline="0">
              <a:solidFill>
                <a:srgbClr val="000000"/>
              </a:solidFill>
              <a:latin typeface="Krub" panose="00000500000000000000" pitchFamily="2" charset="-34"/>
              <a:ea typeface="+mn-lt"/>
              <a:cs typeface="Krub" panose="00000500000000000000" pitchFamily="2" charset="-34"/>
            </a:rPr>
            <a:t>Removed Hafren Dyfrdwy's bespoke performance commitment on lead pipe replacement to reflect withdrawal of proposal as a bespoke performance commitment.</a:t>
          </a:r>
        </a:p>
      </xdr:txBody>
    </xdr:sp>
    <xdr:clientData/>
  </xdr:twoCellAnchor>
  <xdr:oneCellAnchor>
    <xdr:from>
      <xdr:col>6</xdr:col>
      <xdr:colOff>514351</xdr:colOff>
      <xdr:row>1</xdr:row>
      <xdr:rowOff>9524</xdr:rowOff>
    </xdr:from>
    <xdr:ext cx="1667736" cy="922911"/>
    <xdr:pic>
      <xdr:nvPicPr>
        <xdr:cNvPr id="5" name="Picture 4">
          <a:extLst>
            <a:ext uri="{FF2B5EF4-FFF2-40B4-BE49-F238E27FC236}">
              <a16:creationId xmlns:a16="http://schemas.microsoft.com/office/drawing/2014/main" id="{3343F2D5-5A20-4BAC-AC22-24AA79C6ED05}"/>
            </a:ext>
          </a:extLst>
        </xdr:cNvPr>
        <xdr:cNvPicPr>
          <a:picLocks noChangeAspect="1"/>
        </xdr:cNvPicPr>
      </xdr:nvPicPr>
      <xdr:blipFill>
        <a:blip xmlns:r="http://schemas.openxmlformats.org/officeDocument/2006/relationships" r:embed="rId1"/>
        <a:stretch>
          <a:fillRect/>
        </a:stretch>
      </xdr:blipFill>
      <xdr:spPr>
        <a:xfrm>
          <a:off x="8343901" y="614362"/>
          <a:ext cx="1667736" cy="922911"/>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twoCellAnchor>
    <xdr:from>
      <xdr:col>11</xdr:col>
      <xdr:colOff>896724</xdr:colOff>
      <xdr:row>12</xdr:row>
      <xdr:rowOff>11029</xdr:rowOff>
    </xdr:from>
    <xdr:to>
      <xdr:col>14</xdr:col>
      <xdr:colOff>104461</xdr:colOff>
      <xdr:row>17</xdr:row>
      <xdr:rowOff>128567</xdr:rowOff>
    </xdr:to>
    <xdr:sp macro="" textlink="">
      <xdr:nvSpPr>
        <xdr:cNvPr id="13" name="Rectangle 1">
          <a:extLst>
            <a:ext uri="{FF2B5EF4-FFF2-40B4-BE49-F238E27FC236}">
              <a16:creationId xmlns:a16="http://schemas.microsoft.com/office/drawing/2014/main" id="{00000000-0008-0000-0200-000002000000}"/>
            </a:ext>
          </a:extLst>
        </xdr:cNvPr>
        <xdr:cNvSpPr/>
      </xdr:nvSpPr>
      <xdr:spPr>
        <a:xfrm>
          <a:off x="4744824" y="2068429"/>
          <a:ext cx="1789012" cy="950976"/>
        </a:xfrm>
        <a:prstGeom prst="rect">
          <a:avLst/>
        </a:prstGeom>
        <a:solidFill>
          <a:schemeClr val="accent1">
            <a:lumMod val="75000"/>
          </a:schemeClr>
        </a:solidFill>
        <a:ln w="6350">
          <a:solidFill>
            <a:schemeClr val="bg2"/>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200">
              <a:latin typeface="Krub" panose="00000500000000000000" pitchFamily="2" charset="-34"/>
              <a:cs typeface="Krub" panose="00000500000000000000" pitchFamily="2" charset="-34"/>
            </a:rPr>
            <a:t>ODI rate for streetworks (TMS) </a:t>
          </a:r>
        </a:p>
        <a:p>
          <a:pPr algn="ctr"/>
          <a:r>
            <a:rPr lang="en-GB" sz="1200" i="1">
              <a:latin typeface="Krub" panose="00000500000000000000" pitchFamily="2" charset="-34"/>
              <a:cs typeface="Krub" panose="00000500000000000000" pitchFamily="2" charset="-34"/>
            </a:rPr>
            <a:t>£m</a:t>
          </a:r>
        </a:p>
      </xdr:txBody>
    </xdr:sp>
    <xdr:clientData/>
  </xdr:twoCellAnchor>
  <xdr:twoCellAnchor>
    <xdr:from>
      <xdr:col>16</xdr:col>
      <xdr:colOff>1514531</xdr:colOff>
      <xdr:row>6</xdr:row>
      <xdr:rowOff>38100</xdr:rowOff>
    </xdr:from>
    <xdr:to>
      <xdr:col>22</xdr:col>
      <xdr:colOff>285840</xdr:colOff>
      <xdr:row>9</xdr:row>
      <xdr:rowOff>96712</xdr:rowOff>
    </xdr:to>
    <xdr:sp macro="" textlink="">
      <xdr:nvSpPr>
        <xdr:cNvPr id="3" name="Rectangle 2">
          <a:extLst>
            <a:ext uri="{FF2B5EF4-FFF2-40B4-BE49-F238E27FC236}">
              <a16:creationId xmlns:a16="http://schemas.microsoft.com/office/drawing/2014/main" id="{00000000-0008-0000-0200-000003000000}"/>
            </a:ext>
          </a:extLst>
        </xdr:cNvPr>
        <xdr:cNvSpPr/>
      </xdr:nvSpPr>
      <xdr:spPr>
        <a:xfrm>
          <a:off x="8305856" y="1971675"/>
          <a:ext cx="1895509" cy="572962"/>
        </a:xfrm>
        <a:prstGeom prst="rect">
          <a:avLst/>
        </a:prstGeom>
        <a:solidFill>
          <a:schemeClr val="accent1">
            <a:lumMod val="40000"/>
            <a:lumOff val="60000"/>
          </a:schemeClr>
        </a:solidFill>
        <a:ln w="317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200" i="1">
              <a:solidFill>
                <a:sysClr val="windowText" lastClr="000000"/>
              </a:solidFill>
              <a:latin typeface="Krub" panose="00000500000000000000" pitchFamily="2" charset="-34"/>
              <a:cs typeface="Krub" panose="00000500000000000000" pitchFamily="2" charset="-34"/>
            </a:rPr>
            <a:t>ODI rates, caps and collars set externally</a:t>
          </a:r>
        </a:p>
      </xdr:txBody>
    </xdr:sp>
    <xdr:clientData/>
  </xdr:twoCellAnchor>
  <xdr:twoCellAnchor>
    <xdr:from>
      <xdr:col>7</xdr:col>
      <xdr:colOff>171917</xdr:colOff>
      <xdr:row>18</xdr:row>
      <xdr:rowOff>51686</xdr:rowOff>
    </xdr:from>
    <xdr:to>
      <xdr:col>7</xdr:col>
      <xdr:colOff>1756877</xdr:colOff>
      <xdr:row>26</xdr:row>
      <xdr:rowOff>27389</xdr:rowOff>
    </xdr:to>
    <xdr:sp macro="" textlink="">
      <xdr:nvSpPr>
        <xdr:cNvPr id="4" name="Rectangle 3">
          <a:extLst>
            <a:ext uri="{FF2B5EF4-FFF2-40B4-BE49-F238E27FC236}">
              <a16:creationId xmlns:a16="http://schemas.microsoft.com/office/drawing/2014/main" id="{00000000-0008-0000-0200-000004000000}"/>
            </a:ext>
          </a:extLst>
        </xdr:cNvPr>
        <xdr:cNvSpPr/>
      </xdr:nvSpPr>
      <xdr:spPr>
        <a:xfrm>
          <a:off x="1257767" y="3109211"/>
          <a:ext cx="1584960" cy="1309203"/>
        </a:xfrm>
        <a:prstGeom prst="rect">
          <a:avLst/>
        </a:prstGeom>
        <a:solidFill>
          <a:schemeClr val="accent4">
            <a:lumMod val="75000"/>
          </a:schemeClr>
        </a:solidFill>
        <a:ln w="3175">
          <a:solidFill>
            <a:schemeClr val="accent4">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200">
              <a:latin typeface="Krub" panose="00000500000000000000" pitchFamily="2" charset="-34"/>
              <a:cs typeface="Krub" panose="00000500000000000000" pitchFamily="2" charset="-34"/>
            </a:rPr>
            <a:t>ODI rates (£m), caps and collars (% &amp; Kg)</a:t>
          </a:r>
          <a:r>
            <a:rPr lang="en-GB" sz="1200" baseline="0">
              <a:latin typeface="Krub" panose="00000500000000000000" pitchFamily="2" charset="-34"/>
              <a:cs typeface="Krub" panose="00000500000000000000" pitchFamily="2" charset="-34"/>
            </a:rPr>
            <a:t> </a:t>
          </a:r>
          <a:r>
            <a:rPr lang="en-GB" sz="1200">
              <a:latin typeface="Krub" panose="00000500000000000000" pitchFamily="2" charset="-34"/>
              <a:cs typeface="Krub" panose="00000500000000000000" pitchFamily="2" charset="-34"/>
            </a:rPr>
            <a:t>for all progressed bespoke PCs</a:t>
          </a:r>
          <a:endParaRPr lang="en-GB" sz="900" i="1">
            <a:latin typeface="Krub" panose="00000500000000000000" pitchFamily="2" charset="-34"/>
            <a:cs typeface="Krub" panose="00000500000000000000" pitchFamily="2" charset="-34"/>
          </a:endParaRPr>
        </a:p>
      </xdr:txBody>
    </xdr:sp>
    <xdr:clientData/>
  </xdr:twoCellAnchor>
  <xdr:twoCellAnchor>
    <xdr:from>
      <xdr:col>3</xdr:col>
      <xdr:colOff>0</xdr:colOff>
      <xdr:row>5</xdr:row>
      <xdr:rowOff>0</xdr:rowOff>
    </xdr:from>
    <xdr:to>
      <xdr:col>7</xdr:col>
      <xdr:colOff>1419067</xdr:colOff>
      <xdr:row>7</xdr:row>
      <xdr:rowOff>8001</xdr:rowOff>
    </xdr:to>
    <xdr:sp macro="" textlink="">
      <xdr:nvSpPr>
        <xdr:cNvPr id="5" name="Rectangle 4">
          <a:extLst>
            <a:ext uri="{FF2B5EF4-FFF2-40B4-BE49-F238E27FC236}">
              <a16:creationId xmlns:a16="http://schemas.microsoft.com/office/drawing/2014/main" id="{00000000-0008-0000-0200-000005000000}"/>
            </a:ext>
          </a:extLst>
        </xdr:cNvPr>
        <xdr:cNvSpPr/>
      </xdr:nvSpPr>
      <xdr:spPr>
        <a:xfrm>
          <a:off x="314325" y="1714500"/>
          <a:ext cx="2190592" cy="39852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200" i="1">
              <a:solidFill>
                <a:sysClr val="windowText" lastClr="000000"/>
              </a:solidFill>
              <a:latin typeface="Krub" panose="00000500000000000000" pitchFamily="2" charset="-34"/>
              <a:cs typeface="Krub" panose="00000500000000000000" pitchFamily="2" charset="-34"/>
            </a:rPr>
            <a:t>Key</a:t>
          </a:r>
        </a:p>
      </xdr:txBody>
    </xdr:sp>
    <xdr:clientData/>
  </xdr:twoCellAnchor>
  <xdr:twoCellAnchor>
    <xdr:from>
      <xdr:col>16</xdr:col>
      <xdr:colOff>1606389</xdr:colOff>
      <xdr:row>13</xdr:row>
      <xdr:rowOff>100504</xdr:rowOff>
    </xdr:from>
    <xdr:to>
      <xdr:col>22</xdr:col>
      <xdr:colOff>193982</xdr:colOff>
      <xdr:row>16</xdr:row>
      <xdr:rowOff>23360</xdr:rowOff>
    </xdr:to>
    <xdr:sp macro="" textlink="">
      <xdr:nvSpPr>
        <xdr:cNvPr id="6" name="Rectangle 5">
          <a:extLst>
            <a:ext uri="{FF2B5EF4-FFF2-40B4-BE49-F238E27FC236}">
              <a16:creationId xmlns:a16="http://schemas.microsoft.com/office/drawing/2014/main" id="{00000000-0008-0000-0200-000006000000}"/>
            </a:ext>
          </a:extLst>
        </xdr:cNvPr>
        <xdr:cNvSpPr/>
      </xdr:nvSpPr>
      <xdr:spPr>
        <a:xfrm>
          <a:off x="8397714" y="2324592"/>
          <a:ext cx="1711793" cy="422918"/>
        </a:xfrm>
        <a:prstGeom prst="rect">
          <a:avLst/>
        </a:prstGeom>
        <a:solidFill>
          <a:schemeClr val="accent4">
            <a:lumMod val="40000"/>
            <a:lumOff val="60000"/>
          </a:schemeClr>
        </a:solidFill>
        <a:ln w="317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200" i="1">
              <a:solidFill>
                <a:sysClr val="windowText" lastClr="000000"/>
              </a:solidFill>
              <a:latin typeface="Krub" panose="00000500000000000000" pitchFamily="2" charset="-34"/>
              <a:cs typeface="Krub" panose="00000500000000000000" pitchFamily="2" charset="-34"/>
            </a:rPr>
            <a:t>Benefit sharing factor (%)</a:t>
          </a:r>
        </a:p>
      </xdr:txBody>
    </xdr:sp>
    <xdr:clientData/>
  </xdr:twoCellAnchor>
  <xdr:twoCellAnchor>
    <xdr:from>
      <xdr:col>16</xdr:col>
      <xdr:colOff>1606389</xdr:colOff>
      <xdr:row>16</xdr:row>
      <xdr:rowOff>69700</xdr:rowOff>
    </xdr:from>
    <xdr:to>
      <xdr:col>22</xdr:col>
      <xdr:colOff>193982</xdr:colOff>
      <xdr:row>19</xdr:row>
      <xdr:rowOff>31302</xdr:rowOff>
    </xdr:to>
    <xdr:sp macro="" textlink="">
      <xdr:nvSpPr>
        <xdr:cNvPr id="7" name="Rectangle 6">
          <a:extLst>
            <a:ext uri="{FF2B5EF4-FFF2-40B4-BE49-F238E27FC236}">
              <a16:creationId xmlns:a16="http://schemas.microsoft.com/office/drawing/2014/main" id="{00000000-0008-0000-0200-000007000000}"/>
            </a:ext>
          </a:extLst>
        </xdr:cNvPr>
        <xdr:cNvSpPr/>
      </xdr:nvSpPr>
      <xdr:spPr>
        <a:xfrm>
          <a:off x="8397714" y="2793850"/>
          <a:ext cx="1711793" cy="461665"/>
        </a:xfrm>
        <a:prstGeom prst="rect">
          <a:avLst/>
        </a:prstGeom>
        <a:solidFill>
          <a:schemeClr val="accent4">
            <a:lumMod val="40000"/>
            <a:lumOff val="60000"/>
          </a:schemeClr>
        </a:solidFill>
        <a:ln w="317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200" i="1">
              <a:solidFill>
                <a:schemeClr val="tx1"/>
              </a:solidFill>
              <a:latin typeface="Krub" panose="00000500000000000000" pitchFamily="2" charset="-34"/>
              <a:cs typeface="Krub" panose="00000500000000000000" pitchFamily="2" charset="-34"/>
            </a:rPr>
            <a:t>Number of collaborators (nr)</a:t>
          </a:r>
        </a:p>
      </xdr:txBody>
    </xdr:sp>
    <xdr:clientData/>
  </xdr:twoCellAnchor>
  <xdr:twoCellAnchor>
    <xdr:from>
      <xdr:col>16</xdr:col>
      <xdr:colOff>1514532</xdr:colOff>
      <xdr:row>10</xdr:row>
      <xdr:rowOff>39781</xdr:rowOff>
    </xdr:from>
    <xdr:to>
      <xdr:col>22</xdr:col>
      <xdr:colOff>285842</xdr:colOff>
      <xdr:row>19</xdr:row>
      <xdr:rowOff>121501</xdr:rowOff>
    </xdr:to>
    <xdr:sp macro="" textlink="">
      <xdr:nvSpPr>
        <xdr:cNvPr id="8" name="Rectangle 7">
          <a:extLst>
            <a:ext uri="{FF2B5EF4-FFF2-40B4-BE49-F238E27FC236}">
              <a16:creationId xmlns:a16="http://schemas.microsoft.com/office/drawing/2014/main" id="{00000000-0008-0000-0200-000008000000}"/>
            </a:ext>
          </a:extLst>
        </xdr:cNvPr>
        <xdr:cNvSpPr/>
      </xdr:nvSpPr>
      <xdr:spPr>
        <a:xfrm>
          <a:off x="8305857" y="1763806"/>
          <a:ext cx="1895510" cy="1581908"/>
        </a:xfrm>
        <a:prstGeom prst="rect">
          <a:avLst/>
        </a:prstGeom>
        <a:noFill/>
        <a:ln>
          <a:solidFill>
            <a:schemeClr val="accent1">
              <a:lumMod val="75000"/>
            </a:schemeClr>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14</xdr:col>
      <xdr:colOff>104461</xdr:colOff>
      <xdr:row>14</xdr:row>
      <xdr:rowOff>153142</xdr:rowOff>
    </xdr:from>
    <xdr:to>
      <xdr:col>16</xdr:col>
      <xdr:colOff>1514532</xdr:colOff>
      <xdr:row>14</xdr:row>
      <xdr:rowOff>163985</xdr:rowOff>
    </xdr:to>
    <xdr:cxnSp macro="">
      <xdr:nvCxnSpPr>
        <xdr:cNvPr id="9" name="Straight Arrow Connector 8">
          <a:extLst>
            <a:ext uri="{FF2B5EF4-FFF2-40B4-BE49-F238E27FC236}">
              <a16:creationId xmlns:a16="http://schemas.microsoft.com/office/drawing/2014/main" id="{00000000-0008-0000-0200-000009000000}"/>
            </a:ext>
          </a:extLst>
        </xdr:cNvPr>
        <xdr:cNvCxnSpPr>
          <a:cxnSpLocks/>
          <a:stCxn id="8" idx="1"/>
          <a:endCxn id="13" idx="3"/>
        </xdr:cNvCxnSpPr>
      </xdr:nvCxnSpPr>
      <xdr:spPr>
        <a:xfrm flipH="1" flipV="1">
          <a:off x="6527884" y="2748705"/>
          <a:ext cx="1767258" cy="1084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1606389</xdr:colOff>
      <xdr:row>10</xdr:row>
      <xdr:rowOff>138192</xdr:rowOff>
    </xdr:from>
    <xdr:to>
      <xdr:col>22</xdr:col>
      <xdr:colOff>193982</xdr:colOff>
      <xdr:row>13</xdr:row>
      <xdr:rowOff>61047</xdr:rowOff>
    </xdr:to>
    <xdr:sp macro="" textlink="">
      <xdr:nvSpPr>
        <xdr:cNvPr id="10" name="Rectangle 10">
          <a:extLst>
            <a:ext uri="{FF2B5EF4-FFF2-40B4-BE49-F238E27FC236}">
              <a16:creationId xmlns:a16="http://schemas.microsoft.com/office/drawing/2014/main" id="{00000000-0008-0000-0200-00000B000000}"/>
            </a:ext>
          </a:extLst>
        </xdr:cNvPr>
        <xdr:cNvSpPr/>
      </xdr:nvSpPr>
      <xdr:spPr>
        <a:xfrm>
          <a:off x="8397714" y="1862217"/>
          <a:ext cx="1711793" cy="422918"/>
        </a:xfrm>
        <a:prstGeom prst="rect">
          <a:avLst/>
        </a:prstGeom>
        <a:solidFill>
          <a:schemeClr val="accent1">
            <a:lumMod val="40000"/>
            <a:lumOff val="60000"/>
          </a:schemeClr>
        </a:solidFill>
        <a:ln w="317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200">
              <a:solidFill>
                <a:sysClr val="windowText" lastClr="000000"/>
              </a:solidFill>
              <a:latin typeface="Krub" panose="00000500000000000000" pitchFamily="2" charset="-34"/>
              <a:cs typeface="Krub" panose="00000500000000000000" pitchFamily="2" charset="-34"/>
            </a:rPr>
            <a:t>Marginal benefit</a:t>
          </a:r>
        </a:p>
        <a:p>
          <a:pPr algn="ctr"/>
          <a:r>
            <a:rPr lang="en-GB" sz="1200" i="1">
              <a:solidFill>
                <a:sysClr val="windowText" lastClr="000000"/>
              </a:solidFill>
              <a:latin typeface="Krub" panose="00000500000000000000" pitchFamily="2" charset="-34"/>
              <a:cs typeface="Krub" panose="00000500000000000000" pitchFamily="2" charset="-34"/>
            </a:rPr>
            <a:t>£m</a:t>
          </a:r>
        </a:p>
      </xdr:txBody>
    </xdr:sp>
    <xdr:clientData/>
  </xdr:twoCellAnchor>
  <xdr:twoCellAnchor>
    <xdr:from>
      <xdr:col>16</xdr:col>
      <xdr:colOff>1514531</xdr:colOff>
      <xdr:row>31</xdr:row>
      <xdr:rowOff>6341</xdr:rowOff>
    </xdr:from>
    <xdr:to>
      <xdr:col>22</xdr:col>
      <xdr:colOff>285840</xdr:colOff>
      <xdr:row>39</xdr:row>
      <xdr:rowOff>45303</xdr:rowOff>
    </xdr:to>
    <xdr:sp macro="" textlink="">
      <xdr:nvSpPr>
        <xdr:cNvPr id="17" name="Rectangle 16">
          <a:extLst>
            <a:ext uri="{FF2B5EF4-FFF2-40B4-BE49-F238E27FC236}">
              <a16:creationId xmlns:a16="http://schemas.microsoft.com/office/drawing/2014/main" id="{00000000-0008-0000-0200-000011000000}"/>
            </a:ext>
          </a:extLst>
        </xdr:cNvPr>
        <xdr:cNvSpPr/>
      </xdr:nvSpPr>
      <xdr:spPr>
        <a:xfrm>
          <a:off x="8305856" y="5230804"/>
          <a:ext cx="1895509" cy="1372462"/>
        </a:xfrm>
        <a:prstGeom prst="rect">
          <a:avLst/>
        </a:prstGeom>
        <a:noFill/>
        <a:ln>
          <a:solidFill>
            <a:schemeClr val="accent1">
              <a:lumMod val="75000"/>
            </a:schemeClr>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16</xdr:col>
      <xdr:colOff>1606388</xdr:colOff>
      <xdr:row>31</xdr:row>
      <xdr:rowOff>91355</xdr:rowOff>
    </xdr:from>
    <xdr:to>
      <xdr:col>22</xdr:col>
      <xdr:colOff>193981</xdr:colOff>
      <xdr:row>35</xdr:row>
      <xdr:rowOff>140328</xdr:rowOff>
    </xdr:to>
    <xdr:sp macro="" textlink="">
      <xdr:nvSpPr>
        <xdr:cNvPr id="12" name="Rectangle 17">
          <a:extLst>
            <a:ext uri="{FF2B5EF4-FFF2-40B4-BE49-F238E27FC236}">
              <a16:creationId xmlns:a16="http://schemas.microsoft.com/office/drawing/2014/main" id="{00000000-0008-0000-0200-000012000000}"/>
            </a:ext>
          </a:extLst>
        </xdr:cNvPr>
        <xdr:cNvSpPr/>
      </xdr:nvSpPr>
      <xdr:spPr>
        <a:xfrm>
          <a:off x="8397713" y="5315818"/>
          <a:ext cx="1711793" cy="715723"/>
        </a:xfrm>
        <a:prstGeom prst="rect">
          <a:avLst/>
        </a:prstGeom>
        <a:solidFill>
          <a:schemeClr val="accent1">
            <a:lumMod val="40000"/>
            <a:lumOff val="60000"/>
          </a:schemeClr>
        </a:solidFill>
        <a:ln w="317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200">
              <a:solidFill>
                <a:schemeClr val="tx1"/>
              </a:solidFill>
              <a:latin typeface="Krub" panose="00000500000000000000" pitchFamily="2" charset="-34"/>
              <a:cs typeface="Krub" panose="00000500000000000000" pitchFamily="2" charset="-34"/>
            </a:rPr>
            <a:t>Outperformance rate for GHG</a:t>
          </a:r>
        </a:p>
        <a:p>
          <a:pPr algn="ctr"/>
          <a:r>
            <a:rPr lang="en-GB" sz="1200" i="1">
              <a:solidFill>
                <a:schemeClr val="tx1"/>
              </a:solidFill>
              <a:latin typeface="Krub" panose="00000500000000000000" pitchFamily="2" charset="-34"/>
              <a:cs typeface="Krub" panose="00000500000000000000" pitchFamily="2" charset="-34"/>
            </a:rPr>
            <a:t>£m</a:t>
          </a:r>
        </a:p>
      </xdr:txBody>
    </xdr:sp>
    <xdr:clientData/>
  </xdr:twoCellAnchor>
  <xdr:twoCellAnchor>
    <xdr:from>
      <xdr:col>16</xdr:col>
      <xdr:colOff>1606388</xdr:colOff>
      <xdr:row>36</xdr:row>
      <xdr:rowOff>4687</xdr:rowOff>
    </xdr:from>
    <xdr:to>
      <xdr:col>22</xdr:col>
      <xdr:colOff>193981</xdr:colOff>
      <xdr:row>38</xdr:row>
      <xdr:rowOff>94230</xdr:rowOff>
    </xdr:to>
    <xdr:sp macro="" textlink="">
      <xdr:nvSpPr>
        <xdr:cNvPr id="19" name="Rectangle 18">
          <a:extLst>
            <a:ext uri="{FF2B5EF4-FFF2-40B4-BE49-F238E27FC236}">
              <a16:creationId xmlns:a16="http://schemas.microsoft.com/office/drawing/2014/main" id="{00000000-0008-0000-0200-000013000000}"/>
            </a:ext>
          </a:extLst>
        </xdr:cNvPr>
        <xdr:cNvSpPr/>
      </xdr:nvSpPr>
      <xdr:spPr>
        <a:xfrm>
          <a:off x="8397713" y="6062587"/>
          <a:ext cx="1711793" cy="422918"/>
        </a:xfrm>
        <a:prstGeom prst="rect">
          <a:avLst/>
        </a:prstGeom>
        <a:solidFill>
          <a:schemeClr val="accent4">
            <a:lumMod val="40000"/>
            <a:lumOff val="60000"/>
          </a:schemeClr>
        </a:solidFill>
        <a:ln w="317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200" i="1">
              <a:solidFill>
                <a:schemeClr val="tx1"/>
              </a:solidFill>
              <a:latin typeface="Krub" panose="00000500000000000000" pitchFamily="2" charset="-34"/>
              <a:cs typeface="Krub" panose="00000500000000000000" pitchFamily="2" charset="-34"/>
            </a:rPr>
            <a:t>Constant</a:t>
          </a:r>
        </a:p>
        <a:p>
          <a:pPr algn="ctr"/>
          <a:r>
            <a:rPr lang="en-GB" sz="1200" i="1">
              <a:solidFill>
                <a:schemeClr val="tx1"/>
              </a:solidFill>
              <a:latin typeface="Krub" panose="00000500000000000000" pitchFamily="2" charset="-34"/>
              <a:cs typeface="Krub" panose="00000500000000000000" pitchFamily="2" charset="-34"/>
            </a:rPr>
            <a:t>Nr</a:t>
          </a:r>
        </a:p>
      </xdr:txBody>
    </xdr:sp>
    <xdr:clientData/>
  </xdr:twoCellAnchor>
  <xdr:twoCellAnchor>
    <xdr:from>
      <xdr:col>11</xdr:col>
      <xdr:colOff>891443</xdr:colOff>
      <xdr:row>32</xdr:row>
      <xdr:rowOff>50397</xdr:rowOff>
    </xdr:from>
    <xdr:to>
      <xdr:col>14</xdr:col>
      <xdr:colOff>104461</xdr:colOff>
      <xdr:row>38</xdr:row>
      <xdr:rowOff>1248</xdr:rowOff>
    </xdr:to>
    <xdr:sp macro="" textlink="">
      <xdr:nvSpPr>
        <xdr:cNvPr id="14" name="Rectangle 19">
          <a:extLst>
            <a:ext uri="{FF2B5EF4-FFF2-40B4-BE49-F238E27FC236}">
              <a16:creationId xmlns:a16="http://schemas.microsoft.com/office/drawing/2014/main" id="{00000000-0008-0000-0200-000014000000}"/>
            </a:ext>
          </a:extLst>
        </xdr:cNvPr>
        <xdr:cNvSpPr/>
      </xdr:nvSpPr>
      <xdr:spPr>
        <a:xfrm>
          <a:off x="4739543" y="5441547"/>
          <a:ext cx="1794293" cy="950976"/>
        </a:xfrm>
        <a:prstGeom prst="rect">
          <a:avLst/>
        </a:prstGeom>
        <a:solidFill>
          <a:schemeClr val="accent1">
            <a:lumMod val="75000"/>
          </a:schemeClr>
        </a:solidFill>
        <a:ln w="6350">
          <a:solidFill>
            <a:schemeClr val="bg2"/>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200">
              <a:latin typeface="Krub" panose="00000500000000000000" pitchFamily="2" charset="-34"/>
              <a:cs typeface="Krub" panose="00000500000000000000" pitchFamily="2" charset="-34"/>
            </a:rPr>
            <a:t>Underperformance ODI rate for embedded GHG</a:t>
          </a:r>
        </a:p>
        <a:p>
          <a:pPr algn="ctr"/>
          <a:r>
            <a:rPr lang="en-GB" sz="1200" i="1">
              <a:latin typeface="Krub" panose="00000500000000000000" pitchFamily="2" charset="-34"/>
              <a:cs typeface="Krub" panose="00000500000000000000" pitchFamily="2" charset="-34"/>
            </a:rPr>
            <a:t>£m</a:t>
          </a:r>
        </a:p>
      </xdr:txBody>
    </xdr:sp>
    <xdr:clientData/>
  </xdr:twoCellAnchor>
  <xdr:twoCellAnchor>
    <xdr:from>
      <xdr:col>14</xdr:col>
      <xdr:colOff>104461</xdr:colOff>
      <xdr:row>35</xdr:row>
      <xdr:rowOff>25822</xdr:rowOff>
    </xdr:from>
    <xdr:to>
      <xdr:col>16</xdr:col>
      <xdr:colOff>1514531</xdr:colOff>
      <xdr:row>35</xdr:row>
      <xdr:rowOff>25823</xdr:rowOff>
    </xdr:to>
    <xdr:cxnSp macro="">
      <xdr:nvCxnSpPr>
        <xdr:cNvPr id="21" name="Straight Arrow Connector 20">
          <a:extLst>
            <a:ext uri="{FF2B5EF4-FFF2-40B4-BE49-F238E27FC236}">
              <a16:creationId xmlns:a16="http://schemas.microsoft.com/office/drawing/2014/main" id="{00000000-0008-0000-0200-000015000000}"/>
            </a:ext>
          </a:extLst>
        </xdr:cNvPr>
        <xdr:cNvCxnSpPr>
          <a:cxnSpLocks/>
          <a:stCxn id="17" idx="1"/>
          <a:endCxn id="14" idx="3"/>
        </xdr:cNvCxnSpPr>
      </xdr:nvCxnSpPr>
      <xdr:spPr>
        <a:xfrm flipH="1">
          <a:off x="6527884" y="6121822"/>
          <a:ext cx="1767257" cy="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171917</xdr:colOff>
      <xdr:row>8</xdr:row>
      <xdr:rowOff>27838</xdr:rowOff>
    </xdr:from>
    <xdr:to>
      <xdr:col>7</xdr:col>
      <xdr:colOff>1756877</xdr:colOff>
      <xdr:row>9</xdr:row>
      <xdr:rowOff>71463</xdr:rowOff>
    </xdr:to>
    <xdr:sp macro="" textlink="">
      <xdr:nvSpPr>
        <xdr:cNvPr id="22" name="Rectangle 21">
          <a:extLst>
            <a:ext uri="{FF2B5EF4-FFF2-40B4-BE49-F238E27FC236}">
              <a16:creationId xmlns:a16="http://schemas.microsoft.com/office/drawing/2014/main" id="{00000000-0008-0000-0200-000016000000}"/>
            </a:ext>
          </a:extLst>
        </xdr:cNvPr>
        <xdr:cNvSpPr/>
      </xdr:nvSpPr>
      <xdr:spPr>
        <a:xfrm>
          <a:off x="1257767" y="1418488"/>
          <a:ext cx="1584960" cy="210313"/>
        </a:xfrm>
        <a:prstGeom prst="rect">
          <a:avLst/>
        </a:prstGeom>
        <a:solidFill>
          <a:schemeClr val="accent1">
            <a:lumMod val="40000"/>
            <a:lumOff val="60000"/>
          </a:schemeClr>
        </a:solidFill>
        <a:ln w="317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200" i="1">
              <a:solidFill>
                <a:schemeClr val="tx1"/>
              </a:solidFill>
              <a:latin typeface="Krub" panose="00000500000000000000" pitchFamily="2" charset="-34"/>
              <a:cs typeface="Krub" panose="00000500000000000000" pitchFamily="2" charset="-34"/>
            </a:rPr>
            <a:t>Input</a:t>
          </a:r>
        </a:p>
      </xdr:txBody>
    </xdr:sp>
    <xdr:clientData/>
  </xdr:twoCellAnchor>
  <xdr:twoCellAnchor>
    <xdr:from>
      <xdr:col>7</xdr:col>
      <xdr:colOff>171917</xdr:colOff>
      <xdr:row>11</xdr:row>
      <xdr:rowOff>58301</xdr:rowOff>
    </xdr:from>
    <xdr:to>
      <xdr:col>7</xdr:col>
      <xdr:colOff>1756877</xdr:colOff>
      <xdr:row>12</xdr:row>
      <xdr:rowOff>101927</xdr:rowOff>
    </xdr:to>
    <xdr:sp macro="" textlink="">
      <xdr:nvSpPr>
        <xdr:cNvPr id="23" name="Rectangle 22">
          <a:extLst>
            <a:ext uri="{FF2B5EF4-FFF2-40B4-BE49-F238E27FC236}">
              <a16:creationId xmlns:a16="http://schemas.microsoft.com/office/drawing/2014/main" id="{00000000-0008-0000-0200-000017000000}"/>
            </a:ext>
          </a:extLst>
        </xdr:cNvPr>
        <xdr:cNvSpPr/>
      </xdr:nvSpPr>
      <xdr:spPr>
        <a:xfrm>
          <a:off x="1257767" y="1949014"/>
          <a:ext cx="1584960" cy="210313"/>
        </a:xfrm>
        <a:prstGeom prst="rect">
          <a:avLst/>
        </a:prstGeom>
        <a:solidFill>
          <a:schemeClr val="accent1">
            <a:lumMod val="75000"/>
          </a:schemeClr>
        </a:solidFill>
        <a:ln w="9525">
          <a:solidFill>
            <a:schemeClr val="bg2"/>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200">
              <a:latin typeface="Krub" panose="00000500000000000000" pitchFamily="2" charset="-34"/>
              <a:cs typeface="Krub" panose="00000500000000000000" pitchFamily="2" charset="-34"/>
            </a:rPr>
            <a:t>Calculated Value</a:t>
          </a:r>
        </a:p>
      </xdr:txBody>
    </xdr:sp>
    <xdr:clientData/>
  </xdr:twoCellAnchor>
  <xdr:twoCellAnchor>
    <xdr:from>
      <xdr:col>7</xdr:col>
      <xdr:colOff>171917</xdr:colOff>
      <xdr:row>9</xdr:row>
      <xdr:rowOff>117523</xdr:rowOff>
    </xdr:from>
    <xdr:to>
      <xdr:col>7</xdr:col>
      <xdr:colOff>1756877</xdr:colOff>
      <xdr:row>10</xdr:row>
      <xdr:rowOff>161149</xdr:rowOff>
    </xdr:to>
    <xdr:sp macro="" textlink="">
      <xdr:nvSpPr>
        <xdr:cNvPr id="24" name="Rectangle 23">
          <a:extLst>
            <a:ext uri="{FF2B5EF4-FFF2-40B4-BE49-F238E27FC236}">
              <a16:creationId xmlns:a16="http://schemas.microsoft.com/office/drawing/2014/main" id="{00000000-0008-0000-0200-000018000000}"/>
            </a:ext>
          </a:extLst>
        </xdr:cNvPr>
        <xdr:cNvSpPr/>
      </xdr:nvSpPr>
      <xdr:spPr>
        <a:xfrm>
          <a:off x="1257767" y="1674861"/>
          <a:ext cx="1584960" cy="210313"/>
        </a:xfrm>
        <a:prstGeom prst="rect">
          <a:avLst/>
        </a:prstGeom>
        <a:noFill/>
        <a:ln>
          <a:solidFill>
            <a:schemeClr val="accent1">
              <a:lumMod val="75000"/>
            </a:schemeClr>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200" i="1">
              <a:solidFill>
                <a:schemeClr val="tx1"/>
              </a:solidFill>
              <a:latin typeface="Krub" panose="00000500000000000000" pitchFamily="2" charset="-34"/>
              <a:cs typeface="Krub" panose="00000500000000000000" pitchFamily="2" charset="-34"/>
            </a:rPr>
            <a:t>Calculation</a:t>
          </a:r>
        </a:p>
      </xdr:txBody>
    </xdr:sp>
    <xdr:clientData/>
  </xdr:twoCellAnchor>
  <xdr:twoCellAnchor>
    <xdr:from>
      <xdr:col>7</xdr:col>
      <xdr:colOff>171917</xdr:colOff>
      <xdr:row>12</xdr:row>
      <xdr:rowOff>162035</xdr:rowOff>
    </xdr:from>
    <xdr:to>
      <xdr:col>7</xdr:col>
      <xdr:colOff>1756877</xdr:colOff>
      <xdr:row>14</xdr:row>
      <xdr:rowOff>38973</xdr:rowOff>
    </xdr:to>
    <xdr:sp macro="" textlink="">
      <xdr:nvSpPr>
        <xdr:cNvPr id="25" name="Rectangle 24">
          <a:extLst>
            <a:ext uri="{FF2B5EF4-FFF2-40B4-BE49-F238E27FC236}">
              <a16:creationId xmlns:a16="http://schemas.microsoft.com/office/drawing/2014/main" id="{00000000-0008-0000-0200-000019000000}"/>
            </a:ext>
          </a:extLst>
        </xdr:cNvPr>
        <xdr:cNvSpPr/>
      </xdr:nvSpPr>
      <xdr:spPr>
        <a:xfrm>
          <a:off x="1257767" y="2219435"/>
          <a:ext cx="1584960" cy="210313"/>
        </a:xfrm>
        <a:prstGeom prst="rect">
          <a:avLst/>
        </a:prstGeom>
        <a:solidFill>
          <a:schemeClr val="accent4">
            <a:lumMod val="75000"/>
          </a:schemeClr>
        </a:solidFill>
        <a:ln w="3175">
          <a:solidFill>
            <a:schemeClr val="accent4">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200" i="0">
              <a:latin typeface="Krub" panose="00000500000000000000" pitchFamily="2" charset="-34"/>
              <a:cs typeface="Krub" panose="00000500000000000000" pitchFamily="2" charset="-34"/>
            </a:rPr>
            <a:t>Final Output</a:t>
          </a:r>
        </a:p>
      </xdr:txBody>
    </xdr:sp>
    <xdr:clientData/>
  </xdr:twoCellAnchor>
  <xdr:twoCellAnchor>
    <xdr:from>
      <xdr:col>7</xdr:col>
      <xdr:colOff>171917</xdr:colOff>
      <xdr:row>6</xdr:row>
      <xdr:rowOff>112034</xdr:rowOff>
    </xdr:from>
    <xdr:to>
      <xdr:col>7</xdr:col>
      <xdr:colOff>1756877</xdr:colOff>
      <xdr:row>7</xdr:row>
      <xdr:rowOff>155659</xdr:rowOff>
    </xdr:to>
    <xdr:sp macro="" textlink="">
      <xdr:nvSpPr>
        <xdr:cNvPr id="26" name="Rectangle 25">
          <a:extLst>
            <a:ext uri="{FF2B5EF4-FFF2-40B4-BE49-F238E27FC236}">
              <a16:creationId xmlns:a16="http://schemas.microsoft.com/office/drawing/2014/main" id="{00000000-0008-0000-0200-00001A000000}"/>
            </a:ext>
          </a:extLst>
        </xdr:cNvPr>
        <xdr:cNvSpPr/>
      </xdr:nvSpPr>
      <xdr:spPr>
        <a:xfrm>
          <a:off x="1257767" y="1169309"/>
          <a:ext cx="1584960" cy="210313"/>
        </a:xfrm>
        <a:prstGeom prst="rect">
          <a:avLst/>
        </a:prstGeom>
        <a:solidFill>
          <a:schemeClr val="accent4">
            <a:lumMod val="40000"/>
            <a:lumOff val="60000"/>
          </a:schemeClr>
        </a:solidFill>
        <a:ln w="317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200" i="1">
              <a:solidFill>
                <a:schemeClr val="tx1"/>
              </a:solidFill>
              <a:latin typeface="Krub" panose="00000500000000000000" pitchFamily="2" charset="-34"/>
              <a:cs typeface="Krub" panose="00000500000000000000" pitchFamily="2" charset="-34"/>
            </a:rPr>
            <a:t>Assumption</a:t>
          </a:r>
        </a:p>
      </xdr:txBody>
    </xdr:sp>
    <xdr:clientData/>
  </xdr:twoCellAnchor>
  <xdr:twoCellAnchor>
    <xdr:from>
      <xdr:col>7</xdr:col>
      <xdr:colOff>1761640</xdr:colOff>
      <xdr:row>7</xdr:row>
      <xdr:rowOff>153131</xdr:rowOff>
    </xdr:from>
    <xdr:to>
      <xdr:col>16</xdr:col>
      <xdr:colOff>1514532</xdr:colOff>
      <xdr:row>22</xdr:row>
      <xdr:rowOff>41919</xdr:rowOff>
    </xdr:to>
    <xdr:cxnSp macro="">
      <xdr:nvCxnSpPr>
        <xdr:cNvPr id="27" name="Connector: Elbow 26">
          <a:extLst>
            <a:ext uri="{FF2B5EF4-FFF2-40B4-BE49-F238E27FC236}">
              <a16:creationId xmlns:a16="http://schemas.microsoft.com/office/drawing/2014/main" id="{00000000-0008-0000-0200-00001B000000}"/>
            </a:ext>
          </a:extLst>
        </xdr:cNvPr>
        <xdr:cNvCxnSpPr>
          <a:cxnSpLocks/>
          <a:stCxn id="3" idx="1"/>
          <a:endCxn id="4" idx="3"/>
        </xdr:cNvCxnSpPr>
      </xdr:nvCxnSpPr>
      <xdr:spPr>
        <a:xfrm rot="10800000" flipV="1">
          <a:off x="2847490" y="2258156"/>
          <a:ext cx="5458367" cy="2460538"/>
        </a:xfrm>
        <a:prstGeom prst="bentConnector3">
          <a:avLst>
            <a:gd name="adj1" fmla="val 82324"/>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1756878</xdr:colOff>
      <xdr:row>14</xdr:row>
      <xdr:rowOff>153142</xdr:rowOff>
    </xdr:from>
    <xdr:to>
      <xdr:col>11</xdr:col>
      <xdr:colOff>896725</xdr:colOff>
      <xdr:row>22</xdr:row>
      <xdr:rowOff>39538</xdr:rowOff>
    </xdr:to>
    <xdr:cxnSp macro="">
      <xdr:nvCxnSpPr>
        <xdr:cNvPr id="28" name="Connector: Elbow 27">
          <a:extLst>
            <a:ext uri="{FF2B5EF4-FFF2-40B4-BE49-F238E27FC236}">
              <a16:creationId xmlns:a16="http://schemas.microsoft.com/office/drawing/2014/main" id="{00000000-0008-0000-0200-00001C000000}"/>
            </a:ext>
          </a:extLst>
        </xdr:cNvPr>
        <xdr:cNvCxnSpPr>
          <a:cxnSpLocks/>
          <a:stCxn id="13" idx="1"/>
          <a:endCxn id="4" idx="3"/>
        </xdr:cNvCxnSpPr>
      </xdr:nvCxnSpPr>
      <xdr:spPr>
        <a:xfrm rot="10800000" flipV="1">
          <a:off x="2846301" y="2748705"/>
          <a:ext cx="1896143" cy="1219896"/>
        </a:xfrm>
        <a:prstGeom prst="bentConnector3">
          <a:avLst>
            <a:gd name="adj1" fmla="val 50000"/>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1756877</xdr:colOff>
      <xdr:row>22</xdr:row>
      <xdr:rowOff>39538</xdr:rowOff>
    </xdr:from>
    <xdr:to>
      <xdr:col>11</xdr:col>
      <xdr:colOff>891443</xdr:colOff>
      <xdr:row>35</xdr:row>
      <xdr:rowOff>25823</xdr:rowOff>
    </xdr:to>
    <xdr:cxnSp macro="">
      <xdr:nvCxnSpPr>
        <xdr:cNvPr id="30" name="Connector: Elbow 29">
          <a:extLst>
            <a:ext uri="{FF2B5EF4-FFF2-40B4-BE49-F238E27FC236}">
              <a16:creationId xmlns:a16="http://schemas.microsoft.com/office/drawing/2014/main" id="{00000000-0008-0000-0200-00001E000000}"/>
            </a:ext>
          </a:extLst>
        </xdr:cNvPr>
        <xdr:cNvCxnSpPr>
          <a:cxnSpLocks/>
          <a:stCxn id="14" idx="1"/>
          <a:endCxn id="4" idx="3"/>
        </xdr:cNvCxnSpPr>
      </xdr:nvCxnSpPr>
      <xdr:spPr>
        <a:xfrm rot="10800000">
          <a:off x="2846300" y="3968601"/>
          <a:ext cx="1890862" cy="2153222"/>
        </a:xfrm>
        <a:prstGeom prst="bentConnector3">
          <a:avLst>
            <a:gd name="adj1" fmla="val 50000"/>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56924</xdr:colOff>
      <xdr:row>16</xdr:row>
      <xdr:rowOff>57145</xdr:rowOff>
    </xdr:from>
    <xdr:to>
      <xdr:col>11</xdr:col>
      <xdr:colOff>1845936</xdr:colOff>
      <xdr:row>22</xdr:row>
      <xdr:rowOff>7996</xdr:rowOff>
    </xdr:to>
    <xdr:sp macro="" textlink="">
      <xdr:nvSpPr>
        <xdr:cNvPr id="9" name="Rectangle 1">
          <a:extLst>
            <a:ext uri="{FF2B5EF4-FFF2-40B4-BE49-F238E27FC236}">
              <a16:creationId xmlns:a16="http://schemas.microsoft.com/office/drawing/2014/main" id="{00000000-0008-0000-0300-000002000000}"/>
            </a:ext>
          </a:extLst>
        </xdr:cNvPr>
        <xdr:cNvSpPr/>
      </xdr:nvSpPr>
      <xdr:spPr>
        <a:xfrm>
          <a:off x="3905024" y="3081333"/>
          <a:ext cx="1789012" cy="950976"/>
        </a:xfrm>
        <a:prstGeom prst="rect">
          <a:avLst/>
        </a:prstGeom>
        <a:solidFill>
          <a:schemeClr val="accent1">
            <a:lumMod val="75000"/>
          </a:schemeClr>
        </a:solidFill>
        <a:ln w="6350">
          <a:solidFill>
            <a:schemeClr val="bg2"/>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200">
              <a:latin typeface="Krub" panose="00000500000000000000" pitchFamily="2" charset="-34"/>
              <a:cs typeface="Krub" panose="00000500000000000000" pitchFamily="2" charset="-34"/>
            </a:rPr>
            <a:t>PCL for streetworks (TMS) </a:t>
          </a:r>
        </a:p>
        <a:p>
          <a:pPr algn="ctr"/>
          <a:r>
            <a:rPr lang="en-GB" sz="1200" i="1">
              <a:latin typeface="Krub" panose="00000500000000000000" pitchFamily="2" charset="-34"/>
              <a:cs typeface="Krub" panose="00000500000000000000" pitchFamily="2" charset="-34"/>
            </a:rPr>
            <a:t>nr</a:t>
          </a:r>
        </a:p>
      </xdr:txBody>
    </xdr:sp>
    <xdr:clientData/>
  </xdr:twoCellAnchor>
  <xdr:twoCellAnchor>
    <xdr:from>
      <xdr:col>20</xdr:col>
      <xdr:colOff>675862</xdr:colOff>
      <xdr:row>9</xdr:row>
      <xdr:rowOff>15903</xdr:rowOff>
    </xdr:from>
    <xdr:to>
      <xdr:col>23</xdr:col>
      <xdr:colOff>113921</xdr:colOff>
      <xdr:row>13</xdr:row>
      <xdr:rowOff>118797</xdr:rowOff>
    </xdr:to>
    <xdr:sp macro="" textlink="">
      <xdr:nvSpPr>
        <xdr:cNvPr id="3" name="Rectangle 2">
          <a:extLst>
            <a:ext uri="{FF2B5EF4-FFF2-40B4-BE49-F238E27FC236}">
              <a16:creationId xmlns:a16="http://schemas.microsoft.com/office/drawing/2014/main" id="{00000000-0008-0000-0300-000003000000}"/>
            </a:ext>
          </a:extLst>
        </xdr:cNvPr>
        <xdr:cNvSpPr/>
      </xdr:nvSpPr>
      <xdr:spPr>
        <a:xfrm>
          <a:off x="7467187" y="1873278"/>
          <a:ext cx="1895509" cy="769644"/>
        </a:xfrm>
        <a:prstGeom prst="rect">
          <a:avLst/>
        </a:prstGeom>
        <a:solidFill>
          <a:schemeClr val="accent1">
            <a:lumMod val="40000"/>
            <a:lumOff val="60000"/>
          </a:schemeClr>
        </a:solidFill>
        <a:ln w="317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200" i="1">
              <a:solidFill>
                <a:sysClr val="windowText" lastClr="000000"/>
              </a:solidFill>
              <a:latin typeface="Krub" panose="00000500000000000000" pitchFamily="2" charset="-34"/>
              <a:cs typeface="Krub" panose="00000500000000000000" pitchFamily="2" charset="-34"/>
            </a:rPr>
            <a:t>PCLs and deadbands set externally</a:t>
          </a:r>
        </a:p>
      </xdr:txBody>
    </xdr:sp>
    <xdr:clientData/>
  </xdr:twoCellAnchor>
  <xdr:twoCellAnchor>
    <xdr:from>
      <xdr:col>4</xdr:col>
      <xdr:colOff>0</xdr:colOff>
      <xdr:row>15</xdr:row>
      <xdr:rowOff>48449</xdr:rowOff>
    </xdr:from>
    <xdr:to>
      <xdr:col>7</xdr:col>
      <xdr:colOff>918210</xdr:colOff>
      <xdr:row>23</xdr:row>
      <xdr:rowOff>24152</xdr:rowOff>
    </xdr:to>
    <xdr:sp macro="" textlink="">
      <xdr:nvSpPr>
        <xdr:cNvPr id="4" name="Rectangle 3">
          <a:extLst>
            <a:ext uri="{FF2B5EF4-FFF2-40B4-BE49-F238E27FC236}">
              <a16:creationId xmlns:a16="http://schemas.microsoft.com/office/drawing/2014/main" id="{00000000-0008-0000-0300-000004000000}"/>
            </a:ext>
          </a:extLst>
        </xdr:cNvPr>
        <xdr:cNvSpPr/>
      </xdr:nvSpPr>
      <xdr:spPr>
        <a:xfrm>
          <a:off x="419100" y="2905949"/>
          <a:ext cx="1584960" cy="1309203"/>
        </a:xfrm>
        <a:prstGeom prst="rect">
          <a:avLst/>
        </a:prstGeom>
        <a:solidFill>
          <a:schemeClr val="accent4">
            <a:lumMod val="75000"/>
          </a:schemeClr>
        </a:solidFill>
        <a:ln w="3175">
          <a:solidFill>
            <a:schemeClr val="accent4">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200">
              <a:latin typeface="Krub" panose="00000500000000000000" pitchFamily="2" charset="-34"/>
              <a:cs typeface="Krub" panose="00000500000000000000" pitchFamily="2" charset="-34"/>
            </a:rPr>
            <a:t>PCLs and deadbands for all progressed bespoke PCs</a:t>
          </a:r>
          <a:endParaRPr lang="en-GB" sz="900" i="1">
            <a:latin typeface="Krub" panose="00000500000000000000" pitchFamily="2" charset="-34"/>
            <a:cs typeface="Krub" panose="00000500000000000000" pitchFamily="2" charset="-34"/>
          </a:endParaRPr>
        </a:p>
      </xdr:txBody>
    </xdr:sp>
    <xdr:clientData/>
  </xdr:twoCellAnchor>
  <xdr:twoCellAnchor>
    <xdr:from>
      <xdr:col>20</xdr:col>
      <xdr:colOff>683227</xdr:colOff>
      <xdr:row>16</xdr:row>
      <xdr:rowOff>22132</xdr:rowOff>
    </xdr:from>
    <xdr:to>
      <xdr:col>23</xdr:col>
      <xdr:colOff>121287</xdr:colOff>
      <xdr:row>22</xdr:row>
      <xdr:rowOff>43009</xdr:rowOff>
    </xdr:to>
    <xdr:sp macro="" textlink="">
      <xdr:nvSpPr>
        <xdr:cNvPr id="5" name="Rectangle 4">
          <a:extLst>
            <a:ext uri="{FF2B5EF4-FFF2-40B4-BE49-F238E27FC236}">
              <a16:creationId xmlns:a16="http://schemas.microsoft.com/office/drawing/2014/main" id="{00000000-0008-0000-0300-000005000000}"/>
            </a:ext>
          </a:extLst>
        </xdr:cNvPr>
        <xdr:cNvSpPr/>
      </xdr:nvSpPr>
      <xdr:spPr>
        <a:xfrm>
          <a:off x="7474552" y="3046320"/>
          <a:ext cx="1895510" cy="1021002"/>
        </a:xfrm>
        <a:prstGeom prst="rect">
          <a:avLst/>
        </a:prstGeom>
        <a:noFill/>
        <a:ln>
          <a:solidFill>
            <a:schemeClr val="accent1">
              <a:lumMod val="75000"/>
            </a:schemeClr>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11</xdr:col>
      <xdr:colOff>1826886</xdr:colOff>
      <xdr:row>19</xdr:row>
      <xdr:rowOff>32571</xdr:rowOff>
    </xdr:from>
    <xdr:to>
      <xdr:col>20</xdr:col>
      <xdr:colOff>683227</xdr:colOff>
      <xdr:row>19</xdr:row>
      <xdr:rowOff>32571</xdr:rowOff>
    </xdr:to>
    <xdr:cxnSp macro="">
      <xdr:nvCxnSpPr>
        <xdr:cNvPr id="6" name="Straight Arrow Connector 5">
          <a:extLst>
            <a:ext uri="{FF2B5EF4-FFF2-40B4-BE49-F238E27FC236}">
              <a16:creationId xmlns:a16="http://schemas.microsoft.com/office/drawing/2014/main" id="{00000000-0008-0000-0300-000006000000}"/>
            </a:ext>
          </a:extLst>
        </xdr:cNvPr>
        <xdr:cNvCxnSpPr>
          <a:cxnSpLocks/>
          <a:stCxn id="5" idx="1"/>
          <a:endCxn id="9" idx="3"/>
        </xdr:cNvCxnSpPr>
      </xdr:nvCxnSpPr>
      <xdr:spPr>
        <a:xfrm flipH="1">
          <a:off x="5672605" y="3461571"/>
          <a:ext cx="4470138"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803674</xdr:colOff>
      <xdr:row>16</xdr:row>
      <xdr:rowOff>129235</xdr:rowOff>
    </xdr:from>
    <xdr:to>
      <xdr:col>23</xdr:col>
      <xdr:colOff>58017</xdr:colOff>
      <xdr:row>21</xdr:row>
      <xdr:rowOff>126694</xdr:rowOff>
    </xdr:to>
    <xdr:sp macro="" textlink="">
      <xdr:nvSpPr>
        <xdr:cNvPr id="19" name="Rectangle 7">
          <a:extLst>
            <a:ext uri="{FF2B5EF4-FFF2-40B4-BE49-F238E27FC236}">
              <a16:creationId xmlns:a16="http://schemas.microsoft.com/office/drawing/2014/main" id="{00000000-0008-0000-0300-000008000000}"/>
            </a:ext>
          </a:extLst>
        </xdr:cNvPr>
        <xdr:cNvSpPr/>
      </xdr:nvSpPr>
      <xdr:spPr>
        <a:xfrm>
          <a:off x="7594999" y="3153423"/>
          <a:ext cx="1711793" cy="830896"/>
        </a:xfrm>
        <a:prstGeom prst="rect">
          <a:avLst/>
        </a:prstGeom>
        <a:solidFill>
          <a:schemeClr val="accent1">
            <a:lumMod val="40000"/>
            <a:lumOff val="60000"/>
          </a:schemeClr>
        </a:solidFill>
        <a:ln w="317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200">
              <a:solidFill>
                <a:sysClr val="windowText" lastClr="000000"/>
              </a:solidFill>
              <a:latin typeface="Krub" panose="00000500000000000000" pitchFamily="2" charset="-34"/>
              <a:cs typeface="Krub" panose="00000500000000000000" pitchFamily="2" charset="-34"/>
            </a:rPr>
            <a:t>Historical performance</a:t>
          </a:r>
        </a:p>
        <a:p>
          <a:pPr algn="ctr"/>
          <a:r>
            <a:rPr lang="en-GB" sz="1200" i="1">
              <a:solidFill>
                <a:sysClr val="windowText" lastClr="000000"/>
              </a:solidFill>
              <a:latin typeface="Krub" panose="00000500000000000000" pitchFamily="2" charset="-34"/>
              <a:cs typeface="Krub" panose="00000500000000000000" pitchFamily="2" charset="-34"/>
            </a:rPr>
            <a:t>nr</a:t>
          </a:r>
        </a:p>
      </xdr:txBody>
    </xdr:sp>
    <xdr:clientData/>
  </xdr:twoCellAnchor>
  <xdr:twoCellAnchor>
    <xdr:from>
      <xdr:col>20</xdr:col>
      <xdr:colOff>760576</xdr:colOff>
      <xdr:row>24</xdr:row>
      <xdr:rowOff>88105</xdr:rowOff>
    </xdr:from>
    <xdr:to>
      <xdr:col>23</xdr:col>
      <xdr:colOff>24443</xdr:colOff>
      <xdr:row>29</xdr:row>
      <xdr:rowOff>88105</xdr:rowOff>
    </xdr:to>
    <xdr:sp macro="" textlink="">
      <xdr:nvSpPr>
        <xdr:cNvPr id="20" name="Rectangle 8">
          <a:extLst>
            <a:ext uri="{FF2B5EF4-FFF2-40B4-BE49-F238E27FC236}">
              <a16:creationId xmlns:a16="http://schemas.microsoft.com/office/drawing/2014/main" id="{00000000-0008-0000-0300-000009000000}"/>
            </a:ext>
          </a:extLst>
        </xdr:cNvPr>
        <xdr:cNvSpPr/>
      </xdr:nvSpPr>
      <xdr:spPr>
        <a:xfrm>
          <a:off x="11380951" y="4457699"/>
          <a:ext cx="1716555" cy="833437"/>
        </a:xfrm>
        <a:prstGeom prst="rect">
          <a:avLst/>
        </a:prstGeom>
        <a:solidFill>
          <a:schemeClr val="accent1">
            <a:lumMod val="40000"/>
            <a:lumOff val="60000"/>
          </a:schemeClr>
        </a:solidFill>
        <a:ln w="317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200">
              <a:solidFill>
                <a:sysClr val="windowText" lastClr="000000"/>
              </a:solidFill>
              <a:latin typeface="Krub" panose="00000500000000000000" pitchFamily="2" charset="-34"/>
              <a:cs typeface="Krub" panose="00000500000000000000" pitchFamily="2" charset="-34"/>
            </a:rPr>
            <a:t>Historic performance and company forecasts for PR24</a:t>
          </a:r>
        </a:p>
        <a:p>
          <a:pPr algn="ctr"/>
          <a:r>
            <a:rPr lang="en-GB" sz="1200" i="1">
              <a:solidFill>
                <a:sysClr val="windowText" lastClr="000000"/>
              </a:solidFill>
              <a:latin typeface="Krub" panose="00000500000000000000" pitchFamily="2" charset="-34"/>
              <a:cs typeface="Krub" panose="00000500000000000000" pitchFamily="2" charset="-34"/>
            </a:rPr>
            <a:t>Time</a:t>
          </a:r>
        </a:p>
      </xdr:txBody>
    </xdr:sp>
    <xdr:clientData/>
  </xdr:twoCellAnchor>
  <xdr:twoCellAnchor>
    <xdr:from>
      <xdr:col>11</xdr:col>
      <xdr:colOff>47177</xdr:colOff>
      <xdr:row>24</xdr:row>
      <xdr:rowOff>7047</xdr:rowOff>
    </xdr:from>
    <xdr:to>
      <xdr:col>12</xdr:col>
      <xdr:colOff>7389</xdr:colOff>
      <xdr:row>29</xdr:row>
      <xdr:rowOff>138872</xdr:rowOff>
    </xdr:to>
    <xdr:sp macro="" textlink="">
      <xdr:nvSpPr>
        <xdr:cNvPr id="10" name="Rectangle 10">
          <a:extLst>
            <a:ext uri="{FF2B5EF4-FFF2-40B4-BE49-F238E27FC236}">
              <a16:creationId xmlns:a16="http://schemas.microsoft.com/office/drawing/2014/main" id="{00000000-0008-0000-0300-00000B000000}"/>
            </a:ext>
          </a:extLst>
        </xdr:cNvPr>
        <xdr:cNvSpPr/>
      </xdr:nvSpPr>
      <xdr:spPr>
        <a:xfrm>
          <a:off x="3904802" y="4376641"/>
          <a:ext cx="1793775" cy="965262"/>
        </a:xfrm>
        <a:prstGeom prst="rect">
          <a:avLst/>
        </a:prstGeom>
        <a:solidFill>
          <a:schemeClr val="accent1">
            <a:lumMod val="75000"/>
          </a:schemeClr>
        </a:solidFill>
        <a:ln w="6350">
          <a:solidFill>
            <a:schemeClr val="bg2"/>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200">
              <a:latin typeface="Krub" panose="00000500000000000000" pitchFamily="2" charset="-34"/>
              <a:cs typeface="Krub" panose="00000500000000000000" pitchFamily="2" charset="-34"/>
            </a:rPr>
            <a:t>PCL for low</a:t>
          </a:r>
          <a:r>
            <a:rPr lang="en-GB" sz="1200" baseline="0">
              <a:latin typeface="Krub" panose="00000500000000000000" pitchFamily="2" charset="-34"/>
              <a:cs typeface="Krub" panose="00000500000000000000" pitchFamily="2" charset="-34"/>
            </a:rPr>
            <a:t> pressure </a:t>
          </a:r>
          <a:r>
            <a:rPr lang="en-GB" sz="1200">
              <a:latin typeface="Krub" panose="00000500000000000000" pitchFamily="2" charset="-34"/>
              <a:cs typeface="Krub" panose="00000500000000000000" pitchFamily="2" charset="-34"/>
            </a:rPr>
            <a:t>(AFW)</a:t>
          </a:r>
        </a:p>
        <a:p>
          <a:pPr algn="ctr"/>
          <a:r>
            <a:rPr lang="en-GB" sz="1200" i="1">
              <a:latin typeface="Krub" panose="00000500000000000000" pitchFamily="2" charset="-34"/>
              <a:cs typeface="Krub" panose="00000500000000000000" pitchFamily="2" charset="-34"/>
            </a:rPr>
            <a:t>Time</a:t>
          </a:r>
        </a:p>
      </xdr:txBody>
    </xdr:sp>
    <xdr:clientData/>
  </xdr:twoCellAnchor>
  <xdr:twoCellAnchor>
    <xdr:from>
      <xdr:col>4</xdr:col>
      <xdr:colOff>0</xdr:colOff>
      <xdr:row>7</xdr:row>
      <xdr:rowOff>82492</xdr:rowOff>
    </xdr:from>
    <xdr:to>
      <xdr:col>7</xdr:col>
      <xdr:colOff>918210</xdr:colOff>
      <xdr:row>8</xdr:row>
      <xdr:rowOff>126117</xdr:rowOff>
    </xdr:to>
    <xdr:sp macro="" textlink="">
      <xdr:nvSpPr>
        <xdr:cNvPr id="13" name="Rectangle 12">
          <a:extLst>
            <a:ext uri="{FF2B5EF4-FFF2-40B4-BE49-F238E27FC236}">
              <a16:creationId xmlns:a16="http://schemas.microsoft.com/office/drawing/2014/main" id="{00000000-0008-0000-0300-00000D000000}"/>
            </a:ext>
          </a:extLst>
        </xdr:cNvPr>
        <xdr:cNvSpPr/>
      </xdr:nvSpPr>
      <xdr:spPr>
        <a:xfrm>
          <a:off x="419100" y="1606492"/>
          <a:ext cx="1584960" cy="210313"/>
        </a:xfrm>
        <a:prstGeom prst="rect">
          <a:avLst/>
        </a:prstGeom>
        <a:solidFill>
          <a:schemeClr val="accent1">
            <a:lumMod val="40000"/>
            <a:lumOff val="60000"/>
          </a:schemeClr>
        </a:solidFill>
        <a:ln w="317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200" i="1">
              <a:solidFill>
                <a:schemeClr val="tx1"/>
              </a:solidFill>
              <a:latin typeface="Krub" panose="00000500000000000000" pitchFamily="2" charset="-34"/>
              <a:cs typeface="Krub" panose="00000500000000000000" pitchFamily="2" charset="-34"/>
            </a:rPr>
            <a:t>Input</a:t>
          </a:r>
        </a:p>
      </xdr:txBody>
    </xdr:sp>
    <xdr:clientData/>
  </xdr:twoCellAnchor>
  <xdr:twoCellAnchor>
    <xdr:from>
      <xdr:col>4</xdr:col>
      <xdr:colOff>0</xdr:colOff>
      <xdr:row>10</xdr:row>
      <xdr:rowOff>112955</xdr:rowOff>
    </xdr:from>
    <xdr:to>
      <xdr:col>7</xdr:col>
      <xdr:colOff>918210</xdr:colOff>
      <xdr:row>11</xdr:row>
      <xdr:rowOff>156581</xdr:rowOff>
    </xdr:to>
    <xdr:sp macro="" textlink="">
      <xdr:nvSpPr>
        <xdr:cNvPr id="14" name="Rectangle 13">
          <a:extLst>
            <a:ext uri="{FF2B5EF4-FFF2-40B4-BE49-F238E27FC236}">
              <a16:creationId xmlns:a16="http://schemas.microsoft.com/office/drawing/2014/main" id="{00000000-0008-0000-0300-00000E000000}"/>
            </a:ext>
          </a:extLst>
        </xdr:cNvPr>
        <xdr:cNvSpPr/>
      </xdr:nvSpPr>
      <xdr:spPr>
        <a:xfrm>
          <a:off x="419100" y="2137018"/>
          <a:ext cx="1584960" cy="210313"/>
        </a:xfrm>
        <a:prstGeom prst="rect">
          <a:avLst/>
        </a:prstGeom>
        <a:solidFill>
          <a:schemeClr val="accent1">
            <a:lumMod val="75000"/>
          </a:schemeClr>
        </a:solidFill>
        <a:ln w="9525">
          <a:solidFill>
            <a:schemeClr val="bg2"/>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200">
              <a:solidFill>
                <a:schemeClr val="bg1"/>
              </a:solidFill>
              <a:latin typeface="Krub" panose="00000500000000000000" pitchFamily="2" charset="-34"/>
              <a:cs typeface="Krub" panose="00000500000000000000" pitchFamily="2" charset="-34"/>
            </a:rPr>
            <a:t>Calculated Value</a:t>
          </a:r>
        </a:p>
      </xdr:txBody>
    </xdr:sp>
    <xdr:clientData/>
  </xdr:twoCellAnchor>
  <xdr:twoCellAnchor>
    <xdr:from>
      <xdr:col>4</xdr:col>
      <xdr:colOff>0</xdr:colOff>
      <xdr:row>9</xdr:row>
      <xdr:rowOff>5490</xdr:rowOff>
    </xdr:from>
    <xdr:to>
      <xdr:col>7</xdr:col>
      <xdr:colOff>918210</xdr:colOff>
      <xdr:row>10</xdr:row>
      <xdr:rowOff>49115</xdr:rowOff>
    </xdr:to>
    <xdr:sp macro="" textlink="">
      <xdr:nvSpPr>
        <xdr:cNvPr id="15" name="Rectangle 14">
          <a:extLst>
            <a:ext uri="{FF2B5EF4-FFF2-40B4-BE49-F238E27FC236}">
              <a16:creationId xmlns:a16="http://schemas.microsoft.com/office/drawing/2014/main" id="{00000000-0008-0000-0300-00000F000000}"/>
            </a:ext>
          </a:extLst>
        </xdr:cNvPr>
        <xdr:cNvSpPr/>
      </xdr:nvSpPr>
      <xdr:spPr>
        <a:xfrm>
          <a:off x="419100" y="1862865"/>
          <a:ext cx="1584960" cy="210313"/>
        </a:xfrm>
        <a:prstGeom prst="rect">
          <a:avLst/>
        </a:prstGeom>
        <a:noFill/>
        <a:ln>
          <a:solidFill>
            <a:schemeClr val="accent1">
              <a:lumMod val="75000"/>
            </a:schemeClr>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200" i="1">
              <a:solidFill>
                <a:schemeClr val="tx1"/>
              </a:solidFill>
              <a:latin typeface="Krub" panose="00000500000000000000" pitchFamily="2" charset="-34"/>
              <a:cs typeface="Krub" panose="00000500000000000000" pitchFamily="2" charset="-34"/>
            </a:rPr>
            <a:t>Calculation</a:t>
          </a:r>
        </a:p>
      </xdr:txBody>
    </xdr:sp>
    <xdr:clientData/>
  </xdr:twoCellAnchor>
  <xdr:twoCellAnchor>
    <xdr:from>
      <xdr:col>4</xdr:col>
      <xdr:colOff>0</xdr:colOff>
      <xdr:row>12</xdr:row>
      <xdr:rowOff>50001</xdr:rowOff>
    </xdr:from>
    <xdr:to>
      <xdr:col>7</xdr:col>
      <xdr:colOff>918210</xdr:colOff>
      <xdr:row>13</xdr:row>
      <xdr:rowOff>93627</xdr:rowOff>
    </xdr:to>
    <xdr:sp macro="" textlink="">
      <xdr:nvSpPr>
        <xdr:cNvPr id="16" name="Rectangle 15">
          <a:extLst>
            <a:ext uri="{FF2B5EF4-FFF2-40B4-BE49-F238E27FC236}">
              <a16:creationId xmlns:a16="http://schemas.microsoft.com/office/drawing/2014/main" id="{00000000-0008-0000-0300-000010000000}"/>
            </a:ext>
          </a:extLst>
        </xdr:cNvPr>
        <xdr:cNvSpPr/>
      </xdr:nvSpPr>
      <xdr:spPr>
        <a:xfrm>
          <a:off x="419100" y="2407439"/>
          <a:ext cx="1584960" cy="210313"/>
        </a:xfrm>
        <a:prstGeom prst="rect">
          <a:avLst/>
        </a:prstGeom>
        <a:solidFill>
          <a:schemeClr val="accent4">
            <a:lumMod val="75000"/>
          </a:schemeClr>
        </a:solidFill>
        <a:ln w="3175">
          <a:solidFill>
            <a:schemeClr val="accent4">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200" i="1">
              <a:latin typeface="Krub" panose="00000500000000000000" pitchFamily="2" charset="-34"/>
              <a:cs typeface="Krub" panose="00000500000000000000" pitchFamily="2" charset="-34"/>
            </a:rPr>
            <a:t>Final Output</a:t>
          </a:r>
        </a:p>
      </xdr:txBody>
    </xdr:sp>
    <xdr:clientData/>
  </xdr:twoCellAnchor>
  <xdr:twoCellAnchor>
    <xdr:from>
      <xdr:col>4</xdr:col>
      <xdr:colOff>0</xdr:colOff>
      <xdr:row>6</xdr:row>
      <xdr:rowOff>0</xdr:rowOff>
    </xdr:from>
    <xdr:to>
      <xdr:col>7</xdr:col>
      <xdr:colOff>918210</xdr:colOff>
      <xdr:row>7</xdr:row>
      <xdr:rowOff>43626</xdr:rowOff>
    </xdr:to>
    <xdr:sp macro="" textlink="">
      <xdr:nvSpPr>
        <xdr:cNvPr id="17" name="Rectangle 16">
          <a:extLst>
            <a:ext uri="{FF2B5EF4-FFF2-40B4-BE49-F238E27FC236}">
              <a16:creationId xmlns:a16="http://schemas.microsoft.com/office/drawing/2014/main" id="{00000000-0008-0000-0300-000011000000}"/>
            </a:ext>
          </a:extLst>
        </xdr:cNvPr>
        <xdr:cNvSpPr/>
      </xdr:nvSpPr>
      <xdr:spPr>
        <a:xfrm>
          <a:off x="419100" y="1357313"/>
          <a:ext cx="1584960" cy="210313"/>
        </a:xfrm>
        <a:prstGeom prst="rect">
          <a:avLst/>
        </a:prstGeom>
        <a:solidFill>
          <a:schemeClr val="accent4">
            <a:lumMod val="40000"/>
            <a:lumOff val="60000"/>
          </a:schemeClr>
        </a:solidFill>
        <a:ln w="317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200" i="1">
              <a:solidFill>
                <a:schemeClr val="tx1"/>
              </a:solidFill>
              <a:latin typeface="Krub" panose="00000500000000000000" pitchFamily="2" charset="-34"/>
              <a:cs typeface="Krub" panose="00000500000000000000" pitchFamily="2" charset="-34"/>
            </a:rPr>
            <a:t>Assumption</a:t>
          </a:r>
        </a:p>
      </xdr:txBody>
    </xdr:sp>
    <xdr:clientData/>
  </xdr:twoCellAnchor>
  <xdr:twoCellAnchor>
    <xdr:from>
      <xdr:col>7</xdr:col>
      <xdr:colOff>918211</xdr:colOff>
      <xdr:row>11</xdr:row>
      <xdr:rowOff>67349</xdr:rowOff>
    </xdr:from>
    <xdr:to>
      <xdr:col>20</xdr:col>
      <xdr:colOff>675863</xdr:colOff>
      <xdr:row>19</xdr:row>
      <xdr:rowOff>36300</xdr:rowOff>
    </xdr:to>
    <xdr:cxnSp macro="">
      <xdr:nvCxnSpPr>
        <xdr:cNvPr id="18" name="Connector: Elbow 17">
          <a:extLst>
            <a:ext uri="{FF2B5EF4-FFF2-40B4-BE49-F238E27FC236}">
              <a16:creationId xmlns:a16="http://schemas.microsoft.com/office/drawing/2014/main" id="{00000000-0008-0000-0300-000012000000}"/>
            </a:ext>
          </a:extLst>
        </xdr:cNvPr>
        <xdr:cNvCxnSpPr>
          <a:cxnSpLocks/>
          <a:stCxn id="3" idx="1"/>
          <a:endCxn id="4" idx="3"/>
        </xdr:cNvCxnSpPr>
      </xdr:nvCxnSpPr>
      <xdr:spPr>
        <a:xfrm rot="10800000" flipV="1">
          <a:off x="2004061" y="2258099"/>
          <a:ext cx="5463127" cy="1302451"/>
        </a:xfrm>
        <a:prstGeom prst="bentConnector3">
          <a:avLst>
            <a:gd name="adj1" fmla="val 82733"/>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918211</xdr:colOff>
      <xdr:row>19</xdr:row>
      <xdr:rowOff>36302</xdr:rowOff>
    </xdr:from>
    <xdr:to>
      <xdr:col>11</xdr:col>
      <xdr:colOff>47178</xdr:colOff>
      <xdr:row>26</xdr:row>
      <xdr:rowOff>156304</xdr:rowOff>
    </xdr:to>
    <xdr:cxnSp macro="">
      <xdr:nvCxnSpPr>
        <xdr:cNvPr id="7" name="Connector: Elbow 18">
          <a:extLst>
            <a:ext uri="{FF2B5EF4-FFF2-40B4-BE49-F238E27FC236}">
              <a16:creationId xmlns:a16="http://schemas.microsoft.com/office/drawing/2014/main" id="{00000000-0008-0000-0300-000013000000}"/>
            </a:ext>
          </a:extLst>
        </xdr:cNvPr>
        <xdr:cNvCxnSpPr>
          <a:cxnSpLocks/>
          <a:stCxn id="10" idx="1"/>
          <a:endCxn id="4" idx="3"/>
        </xdr:cNvCxnSpPr>
      </xdr:nvCxnSpPr>
      <xdr:spPr>
        <a:xfrm rot="10800000">
          <a:off x="2007634" y="3465302"/>
          <a:ext cx="1885263" cy="1286815"/>
        </a:xfrm>
        <a:prstGeom prst="bentConnector3">
          <a:avLst>
            <a:gd name="adj1" fmla="val 25385"/>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792683</xdr:colOff>
      <xdr:row>17</xdr:row>
      <xdr:rowOff>138611</xdr:rowOff>
    </xdr:from>
    <xdr:to>
      <xdr:col>15</xdr:col>
      <xdr:colOff>1924157</xdr:colOff>
      <xdr:row>18</xdr:row>
      <xdr:rowOff>155307</xdr:rowOff>
    </xdr:to>
    <xdr:sp macro="" textlink="">
      <xdr:nvSpPr>
        <xdr:cNvPr id="197" name="TextBox 1">
          <a:extLst>
            <a:ext uri="{FF2B5EF4-FFF2-40B4-BE49-F238E27FC236}">
              <a16:creationId xmlns:a16="http://schemas.microsoft.com/office/drawing/2014/main" id="{00000000-0008-0000-0300-000014000000}"/>
            </a:ext>
          </a:extLst>
        </xdr:cNvPr>
        <xdr:cNvSpPr txBox="1"/>
      </xdr:nvSpPr>
      <xdr:spPr>
        <a:xfrm>
          <a:off x="7341121" y="3341392"/>
          <a:ext cx="1131474" cy="183384"/>
        </a:xfrm>
        <a:prstGeom prst="rect">
          <a:avLst/>
        </a:prstGeom>
        <a:noFill/>
      </xdr:spPr>
      <xdr:txBody>
        <a:bodyPr wrap="square" lIns="0" tIns="0"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100" i="1">
              <a:solidFill>
                <a:schemeClr val="bg2">
                  <a:lumMod val="50000"/>
                </a:schemeClr>
              </a:solidFill>
              <a:latin typeface="Krub" panose="00000500000000000000" pitchFamily="2" charset="-34"/>
              <a:cs typeface="Krub" panose="00000500000000000000" pitchFamily="2" charset="-34"/>
            </a:rPr>
            <a:t>Average</a:t>
          </a:r>
        </a:p>
      </xdr:txBody>
    </xdr:sp>
    <xdr:clientData/>
  </xdr:twoCellAnchor>
  <xdr:twoCellAnchor>
    <xdr:from>
      <xdr:col>7</xdr:col>
      <xdr:colOff>918210</xdr:colOff>
      <xdr:row>19</xdr:row>
      <xdr:rowOff>32571</xdr:rowOff>
    </xdr:from>
    <xdr:to>
      <xdr:col>11</xdr:col>
      <xdr:colOff>56924</xdr:colOff>
      <xdr:row>19</xdr:row>
      <xdr:rowOff>36301</xdr:rowOff>
    </xdr:to>
    <xdr:cxnSp macro="">
      <xdr:nvCxnSpPr>
        <xdr:cNvPr id="22" name="Straight Arrow Connector 21">
          <a:extLst>
            <a:ext uri="{FF2B5EF4-FFF2-40B4-BE49-F238E27FC236}">
              <a16:creationId xmlns:a16="http://schemas.microsoft.com/office/drawing/2014/main" id="{00000000-0008-0000-0300-000016000000}"/>
            </a:ext>
          </a:extLst>
        </xdr:cNvPr>
        <xdr:cNvCxnSpPr>
          <a:stCxn id="9" idx="1"/>
          <a:endCxn id="4" idx="3"/>
        </xdr:cNvCxnSpPr>
      </xdr:nvCxnSpPr>
      <xdr:spPr>
        <a:xfrm flipH="1">
          <a:off x="2007633" y="3461571"/>
          <a:ext cx="1895010" cy="373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695323</xdr:colOff>
      <xdr:row>21</xdr:row>
      <xdr:rowOff>1</xdr:rowOff>
    </xdr:from>
    <xdr:to>
      <xdr:col>17</xdr:col>
      <xdr:colOff>113229</xdr:colOff>
      <xdr:row>26</xdr:row>
      <xdr:rowOff>131825</xdr:rowOff>
    </xdr:to>
    <xdr:sp macro="" textlink="">
      <xdr:nvSpPr>
        <xdr:cNvPr id="12" name="Rectangle 26">
          <a:extLst>
            <a:ext uri="{FF2B5EF4-FFF2-40B4-BE49-F238E27FC236}">
              <a16:creationId xmlns:a16="http://schemas.microsoft.com/office/drawing/2014/main" id="{2C733B56-328B-468F-B530-582C764100D7}"/>
            </a:ext>
          </a:extLst>
        </xdr:cNvPr>
        <xdr:cNvSpPr/>
      </xdr:nvSpPr>
      <xdr:spPr>
        <a:xfrm>
          <a:off x="8374854" y="3869532"/>
          <a:ext cx="1692000" cy="965262"/>
        </a:xfrm>
        <a:prstGeom prst="rect">
          <a:avLst/>
        </a:prstGeom>
        <a:solidFill>
          <a:schemeClr val="accent1">
            <a:lumMod val="75000"/>
          </a:schemeClr>
        </a:solidFill>
        <a:ln w="6350">
          <a:solidFill>
            <a:schemeClr val="bg2"/>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200">
              <a:latin typeface="Krub" panose="00000500000000000000" pitchFamily="2" charset="-34"/>
              <a:cs typeface="Krub" panose="00000500000000000000" pitchFamily="2" charset="-34"/>
            </a:rPr>
            <a:t>Best historic performance </a:t>
          </a:r>
        </a:p>
        <a:p>
          <a:pPr algn="ctr"/>
          <a:r>
            <a:rPr lang="en-GB" sz="1200" i="1">
              <a:latin typeface="Krub" panose="00000500000000000000" pitchFamily="2" charset="-34"/>
              <a:cs typeface="Krub" panose="00000500000000000000" pitchFamily="2" charset="-34"/>
            </a:rPr>
            <a:t>Time</a:t>
          </a:r>
        </a:p>
      </xdr:txBody>
    </xdr:sp>
    <xdr:clientData/>
  </xdr:twoCellAnchor>
  <xdr:twoCellAnchor>
    <xdr:from>
      <xdr:col>15</xdr:col>
      <xdr:colOff>676274</xdr:colOff>
      <xdr:row>27</xdr:row>
      <xdr:rowOff>35719</xdr:rowOff>
    </xdr:from>
    <xdr:to>
      <xdr:col>17</xdr:col>
      <xdr:colOff>94180</xdr:colOff>
      <xdr:row>33</xdr:row>
      <xdr:rowOff>856</xdr:rowOff>
    </xdr:to>
    <xdr:sp macro="" textlink="">
      <xdr:nvSpPr>
        <xdr:cNvPr id="11" name="Rectangle 27">
          <a:extLst>
            <a:ext uri="{FF2B5EF4-FFF2-40B4-BE49-F238E27FC236}">
              <a16:creationId xmlns:a16="http://schemas.microsoft.com/office/drawing/2014/main" id="{1B8D9823-781D-48F9-A934-586D5D3C804D}"/>
            </a:ext>
          </a:extLst>
        </xdr:cNvPr>
        <xdr:cNvSpPr/>
      </xdr:nvSpPr>
      <xdr:spPr>
        <a:xfrm>
          <a:off x="8355805" y="4905375"/>
          <a:ext cx="1692000" cy="965262"/>
        </a:xfrm>
        <a:prstGeom prst="rect">
          <a:avLst/>
        </a:prstGeom>
        <a:solidFill>
          <a:schemeClr val="accent1">
            <a:lumMod val="75000"/>
          </a:schemeClr>
        </a:solidFill>
        <a:ln w="6350">
          <a:solidFill>
            <a:schemeClr val="bg2"/>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GB" sz="1200">
              <a:latin typeface="Krub" panose="00000500000000000000" pitchFamily="2" charset="-34"/>
              <a:cs typeface="Krub" panose="00000500000000000000" pitchFamily="2" charset="-34"/>
            </a:rPr>
            <a:t>Annual rate of change for forecasts </a:t>
          </a:r>
        </a:p>
        <a:p>
          <a:pPr algn="ctr"/>
          <a:r>
            <a:rPr lang="en-GB" sz="1200" i="1">
              <a:latin typeface="Krub" panose="00000500000000000000" pitchFamily="2" charset="-34"/>
              <a:cs typeface="Krub" panose="00000500000000000000" pitchFamily="2" charset="-34"/>
            </a:rPr>
            <a:t>%</a:t>
          </a:r>
        </a:p>
      </xdr:txBody>
    </xdr:sp>
    <xdr:clientData/>
  </xdr:twoCellAnchor>
  <xdr:twoCellAnchor>
    <xdr:from>
      <xdr:col>15</xdr:col>
      <xdr:colOff>631031</xdr:colOff>
      <xdr:row>20</xdr:row>
      <xdr:rowOff>88105</xdr:rowOff>
    </xdr:from>
    <xdr:to>
      <xdr:col>17</xdr:col>
      <xdr:colOff>154781</xdr:colOff>
      <xdr:row>33</xdr:row>
      <xdr:rowOff>83344</xdr:rowOff>
    </xdr:to>
    <xdr:sp macro="" textlink="">
      <xdr:nvSpPr>
        <xdr:cNvPr id="189" name="Rectangle 28">
          <a:extLst>
            <a:ext uri="{FF2B5EF4-FFF2-40B4-BE49-F238E27FC236}">
              <a16:creationId xmlns:a16="http://schemas.microsoft.com/office/drawing/2014/main" id="{169AA130-C878-4304-A72C-95C2B24686AD}"/>
            </a:ext>
          </a:extLst>
        </xdr:cNvPr>
        <xdr:cNvSpPr/>
      </xdr:nvSpPr>
      <xdr:spPr>
        <a:xfrm>
          <a:off x="8310562" y="3790949"/>
          <a:ext cx="1797844" cy="2162176"/>
        </a:xfrm>
        <a:prstGeom prst="rect">
          <a:avLst/>
        </a:prstGeom>
        <a:noFill/>
        <a:ln>
          <a:solidFill>
            <a:schemeClr val="accent1">
              <a:lumMod val="75000"/>
            </a:schemeClr>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17</xdr:col>
      <xdr:colOff>154781</xdr:colOff>
      <xdr:row>27</xdr:row>
      <xdr:rowOff>2381</xdr:rowOff>
    </xdr:from>
    <xdr:to>
      <xdr:col>20</xdr:col>
      <xdr:colOff>760576</xdr:colOff>
      <xdr:row>27</xdr:row>
      <xdr:rowOff>4762</xdr:rowOff>
    </xdr:to>
    <xdr:cxnSp macro="">
      <xdr:nvCxnSpPr>
        <xdr:cNvPr id="191" name="Straight Arrow Connector 30">
          <a:extLst>
            <a:ext uri="{FF2B5EF4-FFF2-40B4-BE49-F238E27FC236}">
              <a16:creationId xmlns:a16="http://schemas.microsoft.com/office/drawing/2014/main" id="{9458F567-CAC1-95DD-DA98-49DA5D20FC04}"/>
            </a:ext>
          </a:extLst>
        </xdr:cNvPr>
        <xdr:cNvCxnSpPr>
          <a:cxnSpLocks/>
          <a:stCxn id="20" idx="1"/>
          <a:endCxn id="189" idx="3"/>
        </xdr:cNvCxnSpPr>
      </xdr:nvCxnSpPr>
      <xdr:spPr>
        <a:xfrm flipH="1" flipV="1">
          <a:off x="8953500" y="4764881"/>
          <a:ext cx="1266592" cy="238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7389</xdr:colOff>
      <xdr:row>26</xdr:row>
      <xdr:rowOff>156303</xdr:rowOff>
    </xdr:from>
    <xdr:to>
      <xdr:col>15</xdr:col>
      <xdr:colOff>631031</xdr:colOff>
      <xdr:row>27</xdr:row>
      <xdr:rowOff>2381</xdr:rowOff>
    </xdr:to>
    <xdr:cxnSp macro="">
      <xdr:nvCxnSpPr>
        <xdr:cNvPr id="200" name="Straight Arrow Connector 36">
          <a:extLst>
            <a:ext uri="{FF2B5EF4-FFF2-40B4-BE49-F238E27FC236}">
              <a16:creationId xmlns:a16="http://schemas.microsoft.com/office/drawing/2014/main" id="{B70E387E-AB21-A6E2-E661-E5487F80DF85}"/>
            </a:ext>
          </a:extLst>
        </xdr:cNvPr>
        <xdr:cNvCxnSpPr>
          <a:cxnSpLocks/>
          <a:stCxn id="189" idx="1"/>
          <a:endCxn id="10" idx="3"/>
        </xdr:cNvCxnSpPr>
      </xdr:nvCxnSpPr>
      <xdr:spPr>
        <a:xfrm flipH="1" flipV="1">
          <a:off x="5680718" y="4752116"/>
          <a:ext cx="1474938" cy="1276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R24@ofwat.gov.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394E6-88D7-4052-808D-305ECE9B304C}">
  <sheetPr codeName="Sheet1">
    <tabColor theme="0" tint="-0.249977111117893"/>
    <pageSetUpPr fitToPage="1"/>
  </sheetPr>
  <dimension ref="A1:XFC44"/>
  <sheetViews>
    <sheetView showGridLines="0" tabSelected="1" topLeftCell="A21" zoomScale="80" zoomScaleNormal="80" workbookViewId="0"/>
  </sheetViews>
  <sheetFormatPr defaultColWidth="8" defaultRowHeight="31.9" customHeight="1" x14ac:dyDescent="0.35"/>
  <cols>
    <col min="1" max="1" width="7.625" style="216" customWidth="1"/>
    <col min="2" max="2" width="57.625" style="216" bestFit="1" customWidth="1"/>
    <col min="3" max="3" width="13.5" style="216" customWidth="1"/>
    <col min="4" max="9" width="8" style="216" customWidth="1"/>
    <col min="10" max="10" width="9.375" style="216" customWidth="1"/>
    <col min="11" max="11" width="8" style="216"/>
    <col min="12" max="13" width="8" style="216" hidden="1" customWidth="1"/>
    <col min="14" max="16383" width="0" style="216" hidden="1" customWidth="1"/>
    <col min="16384" max="16384" width="8.25" style="216" hidden="1" customWidth="1"/>
  </cols>
  <sheetData>
    <row r="1" spans="1:10" ht="34.9" customHeight="1" x14ac:dyDescent="0.35">
      <c r="A1" s="214" t="str">
        <f ca="1" xml:space="preserve"> RIGHT(CELL("filename", $A$1), LEN(CELL("filename", $A$1)) - SEARCH("]", CELL("filename", $A$1)))</f>
        <v>Cover Sheet</v>
      </c>
      <c r="B1" s="214"/>
      <c r="C1" s="215"/>
      <c r="D1" s="215"/>
      <c r="E1" s="215"/>
      <c r="F1" s="215"/>
      <c r="G1" s="215"/>
      <c r="H1" s="215"/>
      <c r="I1" s="215"/>
      <c r="J1" s="215"/>
    </row>
    <row r="3" spans="1:10" s="217" customFormat="1" ht="31.9" customHeight="1" x14ac:dyDescent="0.35">
      <c r="B3" s="218" t="s">
        <v>239</v>
      </c>
    </row>
    <row r="5" spans="1:10" ht="31.9" customHeight="1" x14ac:dyDescent="0.35">
      <c r="B5" s="216" t="s">
        <v>238</v>
      </c>
      <c r="C5" s="219" t="s">
        <v>0</v>
      </c>
    </row>
    <row r="6" spans="1:10" ht="31.9" customHeight="1" x14ac:dyDescent="0.35">
      <c r="B6" s="216" t="s">
        <v>2</v>
      </c>
      <c r="C6" s="219">
        <v>1</v>
      </c>
    </row>
    <row r="7" spans="1:10" ht="31.9" customHeight="1" x14ac:dyDescent="0.35">
      <c r="B7" s="216" t="s">
        <v>3</v>
      </c>
      <c r="C7" s="220" t="str">
        <f ca="1" xml:space="preserve"> MID(CELL("filename"), FIND("[", CELL("filename"), 1) + 1, FIND("]", CELL("filename"), 1) - FIND("[", CELL("filename"), 1) - 1)</f>
        <v>PR24 FD OC26 Bespoke PCs - ODIs and PCLs model.xlsx</v>
      </c>
    </row>
    <row r="8" spans="1:10" ht="31.9" customHeight="1" x14ac:dyDescent="0.35">
      <c r="B8" s="216" t="s">
        <v>4</v>
      </c>
      <c r="C8" s="221">
        <v>45627</v>
      </c>
    </row>
    <row r="10" spans="1:10" ht="31.9" customHeight="1" x14ac:dyDescent="0.35">
      <c r="B10" s="216" t="s">
        <v>5</v>
      </c>
      <c r="C10" s="222" t="s">
        <v>6</v>
      </c>
    </row>
    <row r="11" spans="1:10" ht="31.9" customHeight="1" x14ac:dyDescent="1.05">
      <c r="C11" s="223"/>
    </row>
    <row r="39" ht="14.65" customHeight="1" x14ac:dyDescent="0.35"/>
    <row r="40" ht="12.4" customHeight="1" x14ac:dyDescent="0.35"/>
    <row r="41" ht="18.399999999999999" customHeight="1" x14ac:dyDescent="0.35"/>
    <row r="42" ht="16.899999999999999" customHeight="1" x14ac:dyDescent="0.35"/>
    <row r="43" ht="10.9" customHeight="1" x14ac:dyDescent="0.35"/>
    <row r="44" ht="10.9" customHeight="1" x14ac:dyDescent="0.35"/>
  </sheetData>
  <hyperlinks>
    <hyperlink ref="C10" r:id="rId1" xr:uid="{404A8F0E-0393-46C0-8C00-16147D5C2B89}"/>
  </hyperlinks>
  <pageMargins left="0.70866141732283472" right="0.70866141732283472" top="0.74803149606299213" bottom="0.74803149606299213" header="0.31496062992125984" footer="0.31496062992125984"/>
  <pageSetup paperSize="9" scale="5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4565B-5DC1-4B64-9DD4-3063D7522D02}">
  <sheetPr codeName="Sheet10">
    <tabColor theme="7" tint="0.59999389629810485"/>
  </sheetPr>
  <dimension ref="A1:BR15"/>
  <sheetViews>
    <sheetView showGridLines="0" zoomScale="80" zoomScaleNormal="80" workbookViewId="0"/>
  </sheetViews>
  <sheetFormatPr defaultColWidth="0" defaultRowHeight="13.15" zeroHeight="1" outlineLevelRow="1" x14ac:dyDescent="0.35"/>
  <cols>
    <col min="1" max="1" width="1" style="6" customWidth="1"/>
    <col min="2" max="4" width="1" style="7" customWidth="1"/>
    <col min="5" max="5" width="8.375" style="7" customWidth="1"/>
    <col min="6" max="6" width="42.5" style="7" bestFit="1" customWidth="1"/>
    <col min="7" max="7" width="3.875" style="7" customWidth="1"/>
    <col min="8" max="8" width="9.5" style="7" customWidth="1"/>
    <col min="9" max="9" width="3.875" style="7" customWidth="1"/>
    <col min="10" max="10" width="7.625" style="7" bestFit="1" customWidth="1"/>
    <col min="11" max="11" width="3.25" style="7" customWidth="1"/>
    <col min="12" max="23" width="11.625" style="7" customWidth="1"/>
    <col min="24" max="26" width="11.625" style="7" hidden="1" customWidth="1"/>
    <col min="27" max="70" width="9" style="7" hidden="1" customWidth="1"/>
    <col min="71" max="16384" width="6" style="7" hidden="1"/>
  </cols>
  <sheetData>
    <row r="1" spans="1:23" s="4" customFormat="1" ht="30.75" x14ac:dyDescent="0.35">
      <c r="A1" s="4" t="str">
        <f ca="1">RIGHT(CELL("filename", A1), LEN(CELL("filename", A1)) - SEARCH("]", CELL("filename", A1)))</f>
        <v>Inp_5</v>
      </c>
      <c r="D1" s="5"/>
    </row>
    <row r="2" spans="1:23" x14ac:dyDescent="0.35"/>
    <row r="3" spans="1:23" s="1" customFormat="1" x14ac:dyDescent="0.4">
      <c r="A3" s="6"/>
      <c r="B3" s="7"/>
      <c r="C3" s="7"/>
      <c r="D3" s="7"/>
      <c r="E3" s="3" t="s">
        <v>10</v>
      </c>
      <c r="F3" s="3" t="s">
        <v>86</v>
      </c>
      <c r="G3" s="3"/>
      <c r="H3" s="3" t="s">
        <v>88</v>
      </c>
      <c r="I3" s="3"/>
      <c r="J3" s="3" t="s">
        <v>62</v>
      </c>
      <c r="L3" s="108" t="s">
        <v>51</v>
      </c>
      <c r="M3" s="108" t="s">
        <v>52</v>
      </c>
      <c r="N3" s="108" t="s">
        <v>53</v>
      </c>
      <c r="O3" s="108" t="s">
        <v>54</v>
      </c>
      <c r="P3" s="108" t="s">
        <v>55</v>
      </c>
      <c r="Q3" s="108" t="s">
        <v>56</v>
      </c>
      <c r="R3" s="108" t="s">
        <v>57</v>
      </c>
      <c r="S3" s="108" t="s">
        <v>58</v>
      </c>
      <c r="T3" s="108" t="s">
        <v>59</v>
      </c>
      <c r="U3" s="108" t="s">
        <v>60</v>
      </c>
      <c r="V3" s="108" t="s">
        <v>61</v>
      </c>
      <c r="W3" s="108"/>
    </row>
    <row r="4" spans="1:23" s="1" customFormat="1" x14ac:dyDescent="0.4">
      <c r="A4" s="6"/>
      <c r="B4" s="7"/>
      <c r="C4" s="7"/>
      <c r="D4" s="7"/>
      <c r="F4" s="3"/>
      <c r="G4" s="3"/>
      <c r="H4" s="3"/>
      <c r="I4" s="3"/>
      <c r="J4" s="3"/>
    </row>
    <row r="5" spans="1:23" s="12" customFormat="1" x14ac:dyDescent="0.35">
      <c r="A5" s="9" t="s">
        <v>122</v>
      </c>
      <c r="B5" s="9"/>
      <c r="C5" s="10"/>
      <c r="D5" s="11"/>
      <c r="K5" s="22"/>
      <c r="L5" s="22"/>
      <c r="M5" s="22"/>
      <c r="N5" s="22"/>
      <c r="O5" s="22"/>
    </row>
    <row r="6" spans="1:23" x14ac:dyDescent="0.35">
      <c r="K6" s="24"/>
      <c r="L6" s="23"/>
      <c r="M6" s="23"/>
      <c r="N6" s="23"/>
      <c r="O6" s="23"/>
    </row>
    <row r="7" spans="1:23" x14ac:dyDescent="0.35">
      <c r="E7" s="21" t="s">
        <v>81</v>
      </c>
      <c r="F7" s="21" t="s">
        <v>123</v>
      </c>
      <c r="H7" s="7" t="s">
        <v>124</v>
      </c>
      <c r="I7" s="21"/>
      <c r="J7" s="49"/>
      <c r="K7" s="24"/>
      <c r="L7" s="49"/>
      <c r="M7" s="49"/>
      <c r="N7" s="49"/>
      <c r="O7" s="49"/>
      <c r="P7" s="46"/>
      <c r="Q7" s="46"/>
      <c r="R7" s="46"/>
      <c r="S7" s="46"/>
    </row>
    <row r="8" spans="1:23" hidden="1" outlineLevel="1" x14ac:dyDescent="0.35">
      <c r="E8" s="21" t="s">
        <v>82</v>
      </c>
      <c r="F8" s="21" t="s">
        <v>123</v>
      </c>
      <c r="G8" s="21"/>
      <c r="H8" s="7" t="s">
        <v>124</v>
      </c>
      <c r="I8" s="21"/>
      <c r="J8" s="49"/>
      <c r="K8" s="24"/>
      <c r="L8" s="49"/>
      <c r="M8" s="49"/>
      <c r="N8" s="49"/>
      <c r="O8" s="49"/>
      <c r="P8" s="46"/>
      <c r="Q8" s="46"/>
      <c r="R8" s="46"/>
      <c r="S8" s="46"/>
    </row>
    <row r="9" spans="1:23" hidden="1" outlineLevel="1" x14ac:dyDescent="0.35">
      <c r="E9" s="21" t="s">
        <v>83</v>
      </c>
      <c r="F9" s="21" t="s">
        <v>123</v>
      </c>
      <c r="G9" s="21"/>
      <c r="H9" s="7" t="s">
        <v>124</v>
      </c>
      <c r="I9" s="21"/>
      <c r="J9" s="49"/>
      <c r="K9" s="24"/>
      <c r="L9" s="49"/>
      <c r="M9" s="49"/>
      <c r="N9" s="49"/>
      <c r="O9" s="49"/>
      <c r="P9" s="46"/>
      <c r="Q9" s="46"/>
      <c r="R9" s="46"/>
      <c r="S9" s="46"/>
    </row>
    <row r="10" spans="1:23" hidden="1" outlineLevel="1" x14ac:dyDescent="0.35">
      <c r="E10" s="21" t="s">
        <v>84</v>
      </c>
      <c r="F10" s="21" t="s">
        <v>123</v>
      </c>
      <c r="G10" s="21"/>
      <c r="H10" s="7" t="s">
        <v>124</v>
      </c>
      <c r="I10" s="21"/>
      <c r="J10" s="49"/>
      <c r="K10" s="24"/>
      <c r="L10" s="49"/>
      <c r="M10" s="49"/>
      <c r="N10" s="49"/>
      <c r="O10" s="49"/>
      <c r="P10" s="46"/>
      <c r="Q10" s="46"/>
      <c r="R10" s="46"/>
      <c r="S10" s="46"/>
    </row>
    <row r="11" spans="1:23" hidden="1" outlineLevel="1" x14ac:dyDescent="0.35">
      <c r="E11" s="21" t="s">
        <v>97</v>
      </c>
      <c r="F11" s="21" t="s">
        <v>123</v>
      </c>
      <c r="G11" s="21"/>
      <c r="H11" s="7" t="s">
        <v>124</v>
      </c>
      <c r="I11" s="21"/>
      <c r="J11" s="49"/>
      <c r="K11" s="24"/>
      <c r="L11" s="49"/>
      <c r="M11" s="49"/>
      <c r="N11" s="49"/>
      <c r="O11" s="49"/>
      <c r="P11" s="46"/>
      <c r="Q11" s="46"/>
      <c r="R11" s="46"/>
      <c r="S11" s="46"/>
    </row>
    <row r="12" spans="1:23" hidden="1" outlineLevel="1" x14ac:dyDescent="0.35">
      <c r="E12" s="21" t="s">
        <v>65</v>
      </c>
      <c r="F12" s="21" t="s">
        <v>123</v>
      </c>
      <c r="G12" s="21"/>
      <c r="H12" s="7" t="s">
        <v>124</v>
      </c>
      <c r="I12" s="21"/>
      <c r="J12" s="49"/>
      <c r="K12" s="24"/>
      <c r="L12" s="195">
        <v>0.14493055555555556</v>
      </c>
      <c r="M12" s="195">
        <v>0.25069444444444444</v>
      </c>
      <c r="N12" s="195">
        <v>6.9375000000000006E-2</v>
      </c>
      <c r="O12" s="195">
        <v>0.14331018518518518</v>
      </c>
      <c r="P12" s="195">
        <v>9.4421296296296295E-2</v>
      </c>
      <c r="Q12" s="155"/>
      <c r="R12" s="195">
        <v>8.0509259259259253E-2</v>
      </c>
      <c r="S12" s="195">
        <v>7.9143518518518516E-2</v>
      </c>
      <c r="T12" s="195">
        <v>7.4756944444444445E-2</v>
      </c>
      <c r="U12" s="195">
        <v>7.3391203703703708E-2</v>
      </c>
      <c r="V12" s="195">
        <v>7.2025462962962958E-2</v>
      </c>
    </row>
    <row r="13" spans="1:23" hidden="1" outlineLevel="1" x14ac:dyDescent="0.35">
      <c r="E13" s="21"/>
      <c r="F13" s="21"/>
      <c r="G13" s="21"/>
      <c r="I13" s="21"/>
      <c r="J13" s="21"/>
      <c r="K13" s="24"/>
      <c r="L13" s="49"/>
      <c r="M13" s="49"/>
      <c r="N13" s="49"/>
      <c r="O13" s="49"/>
      <c r="P13" s="46"/>
      <c r="Q13" s="46"/>
      <c r="R13" s="46"/>
      <c r="S13" s="46"/>
    </row>
    <row r="14" spans="1:23" s="208" customFormat="1" collapsed="1" x14ac:dyDescent="0.4">
      <c r="A14" s="208" t="s">
        <v>103</v>
      </c>
      <c r="H14" s="209"/>
      <c r="I14" s="210"/>
    </row>
    <row r="15" spans="1:23" x14ac:dyDescent="0.35"/>
  </sheetData>
  <phoneticPr fontId="11" type="noConversion"/>
  <pageMargins left="0.7" right="0.7" top="0.75" bottom="0.75" header="0.3" footer="0.3"/>
  <pageSetup paperSize="9" scale="59" orientation="portrait" r:id="rId1"/>
  <headerFooter>
    <oddHeader xml:space="preserve">&amp;L&amp;F&amp;CSheet: &amp;A&amp;ROFFICIAL </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C0CDF-F5EC-44EC-A8AE-94BE17C9ED12}">
  <sheetPr codeName="Sheet11">
    <tabColor theme="0" tint="-0.249977111117893"/>
  </sheetPr>
  <dimension ref="A1:O73"/>
  <sheetViews>
    <sheetView showGridLines="0" zoomScale="80" zoomScaleNormal="80" workbookViewId="0"/>
  </sheetViews>
  <sheetFormatPr defaultColWidth="0" defaultRowHeight="15" customHeight="1" zeroHeight="1" outlineLevelRow="1" x14ac:dyDescent="0.35"/>
  <cols>
    <col min="1" max="1" width="1" style="6" customWidth="1"/>
    <col min="2" max="4" width="1" style="7" customWidth="1"/>
    <col min="5" max="5" width="10.125" style="15" bestFit="1" customWidth="1"/>
    <col min="6" max="6" width="7.625" style="15" customWidth="1"/>
    <col min="7" max="7" width="5.625" style="15" customWidth="1"/>
    <col min="8" max="8" width="8.875" style="15" customWidth="1"/>
    <col min="9" max="9" width="11.875" style="15" customWidth="1"/>
    <col min="10" max="10" width="12.375" style="91" customWidth="1"/>
    <col min="11" max="11" width="13.875" style="91" customWidth="1"/>
    <col min="12" max="12" width="17.75" style="15" customWidth="1"/>
    <col min="13" max="13" width="15.875" style="15" customWidth="1"/>
    <col min="14" max="14" width="10.625" style="15" customWidth="1"/>
    <col min="15" max="15" width="6.5" style="15" customWidth="1"/>
    <col min="16" max="16384" width="6.5" style="15" hidden="1"/>
  </cols>
  <sheetData>
    <row r="1" spans="1:15" s="4" customFormat="1" ht="30.75" x14ac:dyDescent="0.35">
      <c r="A1" s="4" t="str">
        <f ca="1">RIGHT(CELL("filename", A1), LEN(CELL("filename", A1)) - SEARCH("]", CELL("filename", A1)))</f>
        <v>ODI_Rate_Calculations</v>
      </c>
      <c r="D1" s="5"/>
      <c r="J1" s="85"/>
      <c r="K1" s="85"/>
    </row>
    <row r="2" spans="1:15" s="7" customFormat="1" ht="13.15" x14ac:dyDescent="0.35">
      <c r="A2" s="6"/>
      <c r="J2" s="24"/>
      <c r="K2" s="24"/>
    </row>
    <row r="3" spans="1:15" s="1" customFormat="1" ht="26.25" x14ac:dyDescent="0.4">
      <c r="A3" s="6"/>
      <c r="B3" s="7"/>
      <c r="C3" s="7"/>
      <c r="D3" s="7"/>
      <c r="E3" s="3" t="s">
        <v>10</v>
      </c>
      <c r="F3" s="3" t="s">
        <v>49</v>
      </c>
      <c r="G3" s="3" t="s">
        <v>11</v>
      </c>
      <c r="H3" s="108" t="s">
        <v>62</v>
      </c>
      <c r="I3" s="108" t="s">
        <v>90</v>
      </c>
      <c r="J3" s="108" t="s">
        <v>91</v>
      </c>
      <c r="K3" s="109" t="s">
        <v>33</v>
      </c>
      <c r="L3" s="109" t="s">
        <v>92</v>
      </c>
      <c r="M3" s="109" t="s">
        <v>93</v>
      </c>
      <c r="N3" s="109" t="s">
        <v>40</v>
      </c>
    </row>
    <row r="4" spans="1:15" s="1" customFormat="1" ht="13.15" x14ac:dyDescent="0.4">
      <c r="A4" s="6"/>
      <c r="B4" s="7"/>
      <c r="C4" s="7"/>
      <c r="D4" s="7"/>
      <c r="G4" s="3" t="s">
        <v>125</v>
      </c>
      <c r="H4" s="3"/>
      <c r="I4" s="106" t="s">
        <v>126</v>
      </c>
      <c r="J4" s="106" t="s">
        <v>126</v>
      </c>
      <c r="K4" s="106" t="s">
        <v>126</v>
      </c>
      <c r="L4" s="106" t="s">
        <v>126</v>
      </c>
      <c r="M4" s="106" t="s">
        <v>126</v>
      </c>
      <c r="N4" s="106" t="s">
        <v>126</v>
      </c>
    </row>
    <row r="5" spans="1:15" s="7" customFormat="1" ht="13.15" x14ac:dyDescent="0.35">
      <c r="A5" s="6"/>
      <c r="J5" s="24"/>
      <c r="K5" s="24"/>
    </row>
    <row r="6" spans="1:15" s="12" customFormat="1" ht="13.15" x14ac:dyDescent="0.35">
      <c r="A6" s="9" t="s">
        <v>91</v>
      </c>
      <c r="B6" s="9"/>
      <c r="C6" s="10"/>
      <c r="D6" s="11"/>
      <c r="J6" s="22"/>
      <c r="K6" s="22"/>
    </row>
    <row r="7" spans="1:15" s="7" customFormat="1" ht="13.15" x14ac:dyDescent="0.35">
      <c r="A7" s="6"/>
      <c r="J7" s="86"/>
      <c r="K7" s="24"/>
    </row>
    <row r="8" spans="1:15" s="7" customFormat="1" ht="13.15" x14ac:dyDescent="0.35">
      <c r="A8" s="6"/>
      <c r="B8" s="6" t="s">
        <v>127</v>
      </c>
      <c r="J8" s="86"/>
      <c r="K8" s="24"/>
    </row>
    <row r="9" spans="1:15" s="7" customFormat="1" ht="13.15" x14ac:dyDescent="0.35">
      <c r="A9" s="6"/>
      <c r="J9" s="86"/>
      <c r="K9" s="24"/>
    </row>
    <row r="10" spans="1:15" s="14" customFormat="1" ht="14.25" x14ac:dyDescent="0.45">
      <c r="A10" s="6"/>
      <c r="B10" s="7"/>
      <c r="C10" s="7"/>
      <c r="D10" s="7"/>
      <c r="E10" s="1" t="s">
        <v>81</v>
      </c>
      <c r="F10" s="1" t="s">
        <v>80</v>
      </c>
      <c r="I10" s="93"/>
      <c r="J10" s="93"/>
      <c r="K10" s="93"/>
      <c r="L10" s="93"/>
      <c r="M10" s="93"/>
      <c r="N10" s="93"/>
      <c r="O10" s="78"/>
    </row>
    <row r="11" spans="1:15" s="14" customFormat="1" ht="14.25" hidden="1" outlineLevel="1" x14ac:dyDescent="0.45">
      <c r="A11" s="6"/>
      <c r="B11" s="7"/>
      <c r="C11" s="7"/>
      <c r="D11" s="7"/>
      <c r="E11" s="1" t="s">
        <v>82</v>
      </c>
      <c r="F11" s="1" t="s">
        <v>80</v>
      </c>
      <c r="I11" s="93"/>
      <c r="J11" s="93"/>
      <c r="K11" s="93"/>
      <c r="L11" s="93"/>
      <c r="M11" s="93"/>
      <c r="N11" s="93"/>
      <c r="O11" s="78"/>
    </row>
    <row r="12" spans="1:15" s="14" customFormat="1" ht="14.25" hidden="1" outlineLevel="1" x14ac:dyDescent="0.45">
      <c r="A12" s="6"/>
      <c r="B12" s="7"/>
      <c r="C12" s="7"/>
      <c r="D12" s="7"/>
      <c r="E12" s="1" t="s">
        <v>83</v>
      </c>
      <c r="F12" s="1" t="s">
        <v>80</v>
      </c>
      <c r="I12" s="93"/>
      <c r="J12" s="93"/>
      <c r="K12" s="93"/>
      <c r="L12" s="93"/>
      <c r="M12" s="93"/>
      <c r="N12" s="93"/>
      <c r="O12" s="78"/>
    </row>
    <row r="13" spans="1:15" s="14" customFormat="1" ht="14.25" hidden="1" outlineLevel="1" x14ac:dyDescent="0.45">
      <c r="A13" s="6"/>
      <c r="B13" s="7"/>
      <c r="C13" s="7"/>
      <c r="D13" s="7"/>
      <c r="E13" s="1" t="s">
        <v>84</v>
      </c>
      <c r="F13" s="1" t="s">
        <v>80</v>
      </c>
      <c r="I13" s="93"/>
      <c r="J13" s="156">
        <f>Inp_1!L22</f>
        <v>0.7</v>
      </c>
      <c r="K13" s="93"/>
      <c r="L13" s="93"/>
      <c r="M13" s="93"/>
      <c r="N13" s="93"/>
      <c r="O13" s="78"/>
    </row>
    <row r="14" spans="1:15" s="14" customFormat="1" ht="14.25" hidden="1" outlineLevel="1" x14ac:dyDescent="0.45">
      <c r="A14" s="6"/>
      <c r="B14" s="7"/>
      <c r="C14" s="7"/>
      <c r="D14" s="7"/>
      <c r="E14" s="1" t="s">
        <v>97</v>
      </c>
      <c r="F14" s="1" t="s">
        <v>80</v>
      </c>
      <c r="I14" s="93"/>
      <c r="J14" s="93" t="str">
        <f>Inp_1!L23</f>
        <v/>
      </c>
      <c r="K14" s="93"/>
      <c r="L14" s="93"/>
      <c r="M14" s="93"/>
      <c r="N14" s="93"/>
      <c r="O14" s="78"/>
    </row>
    <row r="15" spans="1:15" s="14" customFormat="1" ht="14.25" hidden="1" outlineLevel="1" x14ac:dyDescent="0.45">
      <c r="A15" s="6"/>
      <c r="B15" s="7"/>
      <c r="C15" s="7"/>
      <c r="D15" s="7"/>
      <c r="E15" s="1" t="s">
        <v>65</v>
      </c>
      <c r="F15" s="1" t="s">
        <v>80</v>
      </c>
      <c r="I15" s="93"/>
      <c r="J15" s="93" t="str">
        <f>Inp_1!L24</f>
        <v/>
      </c>
      <c r="K15" s="93"/>
      <c r="L15" s="93"/>
      <c r="M15" s="93"/>
      <c r="N15" s="93"/>
      <c r="O15" s="78"/>
    </row>
    <row r="16" spans="1:15" s="7" customFormat="1" ht="13.15" collapsed="1" x14ac:dyDescent="0.35">
      <c r="A16" s="6"/>
      <c r="I16" s="46"/>
      <c r="J16" s="95"/>
      <c r="K16" s="84"/>
      <c r="L16" s="46"/>
      <c r="M16" s="46"/>
      <c r="N16" s="46"/>
      <c r="O16" s="46"/>
    </row>
    <row r="17" spans="1:15" s="7" customFormat="1" ht="13.15" x14ac:dyDescent="0.35">
      <c r="A17" s="6"/>
      <c r="B17" s="6" t="s">
        <v>128</v>
      </c>
      <c r="I17" s="46"/>
      <c r="J17" s="90"/>
      <c r="K17" s="84"/>
      <c r="L17" s="46"/>
      <c r="M17" s="46"/>
      <c r="N17" s="46"/>
      <c r="O17" s="46"/>
    </row>
    <row r="18" spans="1:15" s="7" customFormat="1" ht="13.15" x14ac:dyDescent="0.35">
      <c r="A18" s="6"/>
      <c r="J18" s="86"/>
      <c r="K18" s="24"/>
    </row>
    <row r="19" spans="1:15" s="14" customFormat="1" ht="14.25" x14ac:dyDescent="0.45">
      <c r="A19" s="6"/>
      <c r="B19" s="7"/>
      <c r="C19" s="7"/>
      <c r="D19" s="7"/>
      <c r="E19" s="1" t="s">
        <v>81</v>
      </c>
      <c r="F19" s="1" t="s">
        <v>117</v>
      </c>
      <c r="J19" s="87"/>
      <c r="K19" s="24"/>
    </row>
    <row r="20" spans="1:15" s="14" customFormat="1" ht="14.25" hidden="1" outlineLevel="1" x14ac:dyDescent="0.45">
      <c r="A20" s="6"/>
      <c r="B20" s="7"/>
      <c r="C20" s="7"/>
      <c r="D20" s="7"/>
      <c r="E20" s="1" t="s">
        <v>82</v>
      </c>
      <c r="F20" s="1" t="s">
        <v>117</v>
      </c>
      <c r="J20" s="86"/>
      <c r="K20" s="24"/>
    </row>
    <row r="21" spans="1:15" s="14" customFormat="1" ht="14.25" hidden="1" outlineLevel="1" x14ac:dyDescent="0.45">
      <c r="A21" s="6"/>
      <c r="B21" s="7"/>
      <c r="C21" s="7"/>
      <c r="D21" s="7"/>
      <c r="E21" s="1" t="s">
        <v>83</v>
      </c>
      <c r="F21" s="1" t="s">
        <v>117</v>
      </c>
      <c r="J21" s="86"/>
      <c r="K21" s="24"/>
    </row>
    <row r="22" spans="1:15" s="14" customFormat="1" ht="14.25" hidden="1" outlineLevel="1" x14ac:dyDescent="0.45">
      <c r="A22" s="6"/>
      <c r="B22" s="7"/>
      <c r="C22" s="7"/>
      <c r="D22" s="7"/>
      <c r="E22" s="1" t="s">
        <v>84</v>
      </c>
      <c r="F22" s="1" t="s">
        <v>117</v>
      </c>
      <c r="J22" s="157">
        <f>Inp_4!J34</f>
        <v>2</v>
      </c>
      <c r="K22" s="24"/>
    </row>
    <row r="23" spans="1:15" s="14" customFormat="1" ht="14.25" hidden="1" outlineLevel="1" x14ac:dyDescent="0.45">
      <c r="A23" s="6"/>
      <c r="B23" s="7"/>
      <c r="C23" s="7"/>
      <c r="D23" s="7"/>
      <c r="E23" s="1" t="s">
        <v>97</v>
      </c>
      <c r="F23" s="1" t="s">
        <v>117</v>
      </c>
      <c r="J23" s="86"/>
      <c r="K23" s="24"/>
    </row>
    <row r="24" spans="1:15" s="14" customFormat="1" ht="14.25" hidden="1" outlineLevel="1" x14ac:dyDescent="0.45">
      <c r="A24" s="6"/>
      <c r="B24" s="7"/>
      <c r="C24" s="7"/>
      <c r="D24" s="7"/>
      <c r="E24" s="1" t="s">
        <v>65</v>
      </c>
      <c r="F24" s="1" t="s">
        <v>117</v>
      </c>
      <c r="J24" s="86"/>
      <c r="K24" s="24"/>
    </row>
    <row r="25" spans="1:15" s="14" customFormat="1" ht="14.25" hidden="1" outlineLevel="1" x14ac:dyDescent="0.45">
      <c r="A25" s="6"/>
      <c r="B25" s="7"/>
      <c r="C25" s="7"/>
      <c r="D25" s="7"/>
      <c r="E25" s="1"/>
      <c r="F25" s="1"/>
      <c r="J25" s="86"/>
      <c r="K25" s="24"/>
    </row>
    <row r="26" spans="1:15" s="7" customFormat="1" ht="13.15" collapsed="1" x14ac:dyDescent="0.35">
      <c r="A26" s="6"/>
      <c r="B26" s="6" t="s">
        <v>129</v>
      </c>
      <c r="J26" s="86"/>
      <c r="K26" s="24"/>
    </row>
    <row r="27" spans="1:15" s="7" customFormat="1" ht="13.15" x14ac:dyDescent="0.35">
      <c r="A27" s="6"/>
      <c r="J27" s="86"/>
      <c r="K27" s="24"/>
    </row>
    <row r="28" spans="1:15" s="14" customFormat="1" ht="14.25" x14ac:dyDescent="0.45">
      <c r="A28" s="6"/>
      <c r="B28" s="7"/>
      <c r="C28" s="7"/>
      <c r="D28" s="7"/>
      <c r="E28" s="1" t="s">
        <v>81</v>
      </c>
      <c r="F28" s="1" t="s">
        <v>80</v>
      </c>
      <c r="J28" s="87"/>
      <c r="K28" s="24"/>
    </row>
    <row r="29" spans="1:15" s="14" customFormat="1" ht="14.25" hidden="1" outlineLevel="1" x14ac:dyDescent="0.45">
      <c r="A29" s="6"/>
      <c r="B29" s="7"/>
      <c r="C29" s="7"/>
      <c r="D29" s="7"/>
      <c r="E29" s="1" t="s">
        <v>82</v>
      </c>
      <c r="F29" s="1" t="s">
        <v>80</v>
      </c>
      <c r="J29" s="86"/>
      <c r="K29" s="24"/>
    </row>
    <row r="30" spans="1:15" s="14" customFormat="1" ht="14.25" hidden="1" outlineLevel="1" x14ac:dyDescent="0.45">
      <c r="A30" s="6"/>
      <c r="B30" s="7"/>
      <c r="C30" s="7"/>
      <c r="D30" s="7"/>
      <c r="E30" s="1" t="s">
        <v>83</v>
      </c>
      <c r="F30" s="1" t="s">
        <v>80</v>
      </c>
      <c r="J30" s="86"/>
      <c r="K30" s="24"/>
    </row>
    <row r="31" spans="1:15" s="14" customFormat="1" ht="14.25" hidden="1" outlineLevel="1" x14ac:dyDescent="0.45">
      <c r="A31" s="6"/>
      <c r="B31" s="7"/>
      <c r="C31" s="7"/>
      <c r="D31" s="7"/>
      <c r="E31" s="1" t="s">
        <v>84</v>
      </c>
      <c r="F31" s="1" t="s">
        <v>80</v>
      </c>
      <c r="J31" s="158">
        <f>J13/J22</f>
        <v>0.35</v>
      </c>
      <c r="K31" s="24"/>
    </row>
    <row r="32" spans="1:15" s="14" customFormat="1" ht="14.25" hidden="1" outlineLevel="1" x14ac:dyDescent="0.45">
      <c r="A32" s="6"/>
      <c r="B32" s="7"/>
      <c r="C32" s="7"/>
      <c r="D32" s="7"/>
      <c r="E32" s="1" t="s">
        <v>97</v>
      </c>
      <c r="F32" s="1" t="s">
        <v>80</v>
      </c>
      <c r="J32" s="86"/>
      <c r="K32" s="24"/>
    </row>
    <row r="33" spans="1:12" s="14" customFormat="1" ht="14.25" hidden="1" outlineLevel="1" x14ac:dyDescent="0.45">
      <c r="A33" s="6"/>
      <c r="B33" s="7"/>
      <c r="C33" s="7"/>
      <c r="D33" s="7"/>
      <c r="E33" s="1" t="s">
        <v>65</v>
      </c>
      <c r="F33" s="1" t="s">
        <v>80</v>
      </c>
      <c r="J33" s="86"/>
      <c r="K33" s="24"/>
    </row>
    <row r="34" spans="1:12" s="14" customFormat="1" ht="14.25" collapsed="1" x14ac:dyDescent="0.45">
      <c r="A34" s="6"/>
      <c r="B34" s="7"/>
      <c r="C34" s="7"/>
      <c r="D34" s="7"/>
      <c r="J34" s="89"/>
      <c r="K34" s="87"/>
    </row>
    <row r="35" spans="1:12" s="7" customFormat="1" ht="13.15" x14ac:dyDescent="0.35">
      <c r="A35" s="6"/>
      <c r="B35" s="6" t="s">
        <v>130</v>
      </c>
      <c r="J35" s="86"/>
      <c r="K35" s="24"/>
    </row>
    <row r="36" spans="1:12" s="7" customFormat="1" ht="13.15" x14ac:dyDescent="0.35">
      <c r="A36" s="6"/>
      <c r="J36" s="86"/>
      <c r="K36" s="24"/>
    </row>
    <row r="37" spans="1:12" s="14" customFormat="1" ht="14.25" x14ac:dyDescent="0.45">
      <c r="A37" s="6"/>
      <c r="B37" s="7"/>
      <c r="C37" s="7"/>
      <c r="D37" s="7"/>
      <c r="E37" s="1" t="s">
        <v>81</v>
      </c>
      <c r="F37" s="1" t="s">
        <v>68</v>
      </c>
      <c r="J37" s="87"/>
      <c r="K37" s="24"/>
    </row>
    <row r="38" spans="1:12" s="14" customFormat="1" ht="14.25" hidden="1" outlineLevel="1" x14ac:dyDescent="0.45">
      <c r="A38" s="6"/>
      <c r="B38" s="7"/>
      <c r="C38" s="7"/>
      <c r="D38" s="7"/>
      <c r="E38" s="1" t="s">
        <v>82</v>
      </c>
      <c r="F38" s="1" t="s">
        <v>68</v>
      </c>
      <c r="J38" s="86"/>
      <c r="K38" s="24"/>
    </row>
    <row r="39" spans="1:12" s="14" customFormat="1" ht="14.25" hidden="1" outlineLevel="1" x14ac:dyDescent="0.45">
      <c r="A39" s="6"/>
      <c r="B39" s="7"/>
      <c r="C39" s="7"/>
      <c r="D39" s="7"/>
      <c r="E39" s="1" t="s">
        <v>83</v>
      </c>
      <c r="F39" s="1" t="s">
        <v>68</v>
      </c>
      <c r="J39" s="86"/>
      <c r="K39" s="24"/>
    </row>
    <row r="40" spans="1:12" s="14" customFormat="1" ht="14.25" hidden="1" outlineLevel="1" x14ac:dyDescent="0.45">
      <c r="A40" s="6"/>
      <c r="B40" s="7"/>
      <c r="C40" s="7"/>
      <c r="D40" s="7"/>
      <c r="E40" s="1" t="s">
        <v>84</v>
      </c>
      <c r="F40" s="1" t="s">
        <v>68</v>
      </c>
      <c r="J40" s="159">
        <f>J31*Inp_4!J25</f>
        <v>0.12355000000000001</v>
      </c>
      <c r="K40" s="24"/>
    </row>
    <row r="41" spans="1:12" s="14" customFormat="1" ht="14.25" hidden="1" outlineLevel="1" x14ac:dyDescent="0.45">
      <c r="A41" s="6"/>
      <c r="B41" s="7"/>
      <c r="C41" s="7"/>
      <c r="D41" s="7"/>
      <c r="E41" s="1" t="s">
        <v>97</v>
      </c>
      <c r="F41" s="1" t="s">
        <v>68</v>
      </c>
      <c r="J41" s="86"/>
      <c r="K41" s="24"/>
    </row>
    <row r="42" spans="1:12" s="14" customFormat="1" ht="14.25" hidden="1" outlineLevel="1" x14ac:dyDescent="0.45">
      <c r="A42" s="6"/>
      <c r="B42" s="7"/>
      <c r="C42" s="7"/>
      <c r="D42" s="7"/>
      <c r="E42" s="1" t="s">
        <v>65</v>
      </c>
      <c r="F42" s="1" t="s">
        <v>68</v>
      </c>
      <c r="J42" s="86"/>
      <c r="K42" s="24"/>
    </row>
    <row r="43" spans="1:12" s="14" customFormat="1" ht="14.25" hidden="1" outlineLevel="1" x14ac:dyDescent="0.45">
      <c r="A43" s="6"/>
      <c r="B43" s="7"/>
      <c r="C43" s="7"/>
      <c r="D43" s="7"/>
      <c r="J43" s="86"/>
      <c r="K43" s="24"/>
    </row>
    <row r="44" spans="1:12" s="12" customFormat="1" ht="13.15" collapsed="1" x14ac:dyDescent="0.35">
      <c r="A44" s="9" t="s">
        <v>33</v>
      </c>
      <c r="B44" s="9"/>
      <c r="C44" s="10"/>
      <c r="D44" s="11"/>
      <c r="J44" s="22"/>
      <c r="K44" s="22"/>
    </row>
    <row r="45" spans="1:12" s="7" customFormat="1" ht="13.15" x14ac:dyDescent="0.35">
      <c r="A45" s="6"/>
      <c r="J45" s="86"/>
      <c r="K45" s="24"/>
    </row>
    <row r="46" spans="1:12" s="7" customFormat="1" ht="13.15" x14ac:dyDescent="0.35">
      <c r="A46" s="6"/>
      <c r="B46" s="6" t="s">
        <v>131</v>
      </c>
      <c r="J46" s="86"/>
      <c r="K46" s="24"/>
    </row>
    <row r="47" spans="1:12" s="7" customFormat="1" ht="13.15" x14ac:dyDescent="0.35">
      <c r="A47" s="6"/>
      <c r="J47" s="86"/>
      <c r="K47" s="24"/>
    </row>
    <row r="48" spans="1:12" s="14" customFormat="1" ht="14.25" x14ac:dyDescent="0.45">
      <c r="A48" s="6"/>
      <c r="B48" s="7"/>
      <c r="C48" s="7"/>
      <c r="D48" s="7"/>
      <c r="E48" s="1" t="s">
        <v>81</v>
      </c>
      <c r="F48" s="1" t="s">
        <v>68</v>
      </c>
      <c r="J48" s="87"/>
      <c r="K48" s="24"/>
      <c r="L48" s="161">
        <f>Inp_1!N10</f>
        <v>1.8799999999999999E-4</v>
      </c>
    </row>
    <row r="49" spans="1:13" s="14" customFormat="1" ht="14.25" hidden="1" outlineLevel="1" x14ac:dyDescent="0.45">
      <c r="A49" s="6"/>
      <c r="B49" s="7"/>
      <c r="C49" s="7"/>
      <c r="D49" s="7"/>
      <c r="E49" s="1" t="s">
        <v>82</v>
      </c>
      <c r="F49" s="1" t="s">
        <v>68</v>
      </c>
      <c r="J49" s="86"/>
      <c r="K49" s="24"/>
      <c r="L49" s="161">
        <f>Inp_1!N11</f>
        <v>1.8799999999999999E-4</v>
      </c>
    </row>
    <row r="50" spans="1:13" s="14" customFormat="1" ht="14.25" hidden="1" outlineLevel="1" x14ac:dyDescent="0.45">
      <c r="A50" s="6"/>
      <c r="B50" s="7"/>
      <c r="C50" s="7"/>
      <c r="D50" s="7"/>
      <c r="E50" s="1" t="s">
        <v>83</v>
      </c>
      <c r="F50" s="1" t="s">
        <v>68</v>
      </c>
      <c r="J50" s="86"/>
      <c r="K50" s="24"/>
      <c r="L50" s="161">
        <f>Inp_1!N12</f>
        <v>1.8799999999999999E-4</v>
      </c>
    </row>
    <row r="51" spans="1:13" s="14" customFormat="1" ht="14.25" hidden="1" outlineLevel="1" x14ac:dyDescent="0.45">
      <c r="A51" s="6"/>
      <c r="B51" s="7"/>
      <c r="C51" s="7"/>
      <c r="D51" s="7"/>
      <c r="E51" s="1" t="s">
        <v>84</v>
      </c>
      <c r="F51" s="1" t="s">
        <v>68</v>
      </c>
      <c r="J51" s="88"/>
      <c r="K51" s="24"/>
      <c r="L51" s="161">
        <f>Inp_1!N13</f>
        <v>0</v>
      </c>
    </row>
    <row r="52" spans="1:13" s="14" customFormat="1" ht="14.25" hidden="1" outlineLevel="1" x14ac:dyDescent="0.45">
      <c r="A52" s="6"/>
      <c r="B52" s="7"/>
      <c r="C52" s="7"/>
      <c r="D52" s="7"/>
      <c r="E52" s="1" t="s">
        <v>97</v>
      </c>
      <c r="F52" s="1" t="s">
        <v>68</v>
      </c>
      <c r="J52" s="86"/>
      <c r="K52" s="24"/>
      <c r="L52" s="161">
        <f>Inp_1!N14</f>
        <v>1.8799999999999999E-4</v>
      </c>
    </row>
    <row r="53" spans="1:13" s="14" customFormat="1" ht="14.25" hidden="1" outlineLevel="1" x14ac:dyDescent="0.45">
      <c r="A53" s="6"/>
      <c r="B53" s="7"/>
      <c r="C53" s="7"/>
      <c r="D53" s="7"/>
      <c r="E53" s="1" t="s">
        <v>65</v>
      </c>
      <c r="F53" s="1" t="s">
        <v>68</v>
      </c>
      <c r="J53" s="86"/>
      <c r="K53" s="24"/>
      <c r="L53" s="161">
        <f>Inp_1!N15</f>
        <v>0</v>
      </c>
    </row>
    <row r="54" spans="1:13" s="14" customFormat="1" ht="14.25" collapsed="1" x14ac:dyDescent="0.45">
      <c r="A54" s="6"/>
      <c r="B54" s="7"/>
      <c r="C54" s="7"/>
      <c r="D54" s="7"/>
      <c r="J54" s="89"/>
      <c r="K54" s="87"/>
    </row>
    <row r="55" spans="1:13" s="7" customFormat="1" ht="13.15" x14ac:dyDescent="0.35">
      <c r="A55" s="6"/>
      <c r="B55" s="6" t="s">
        <v>132</v>
      </c>
      <c r="J55" s="86"/>
      <c r="K55" s="24"/>
    </row>
    <row r="56" spans="1:13" s="7" customFormat="1" ht="13.15" x14ac:dyDescent="0.35">
      <c r="A56" s="6"/>
      <c r="J56" s="90"/>
      <c r="K56" s="84"/>
      <c r="L56" s="46"/>
      <c r="M56" s="46"/>
    </row>
    <row r="57" spans="1:13" s="14" customFormat="1" ht="14.25" x14ac:dyDescent="0.45">
      <c r="A57" s="6"/>
      <c r="B57" s="7"/>
      <c r="C57" s="7"/>
      <c r="D57" s="7"/>
      <c r="E57" s="1" t="s">
        <v>81</v>
      </c>
      <c r="F57" s="1" t="s">
        <v>117</v>
      </c>
      <c r="H57" s="196">
        <v>2</v>
      </c>
      <c r="J57" s="83"/>
      <c r="K57" s="84"/>
      <c r="L57" s="78"/>
    </row>
    <row r="58" spans="1:13" s="14" customFormat="1" ht="14.25" hidden="1" outlineLevel="1" x14ac:dyDescent="0.45">
      <c r="A58" s="6"/>
      <c r="B58" s="7"/>
      <c r="C58" s="7"/>
      <c r="D58" s="7"/>
      <c r="E58" s="1" t="s">
        <v>82</v>
      </c>
      <c r="F58" s="1" t="s">
        <v>117</v>
      </c>
      <c r="H58" s="196">
        <v>2</v>
      </c>
      <c r="J58" s="90"/>
      <c r="K58" s="84"/>
      <c r="L58" s="78"/>
    </row>
    <row r="59" spans="1:13" s="14" customFormat="1" ht="14.25" hidden="1" outlineLevel="1" x14ac:dyDescent="0.45">
      <c r="A59" s="6"/>
      <c r="B59" s="7"/>
      <c r="C59" s="7"/>
      <c r="D59" s="7"/>
      <c r="E59" s="1" t="s">
        <v>83</v>
      </c>
      <c r="F59" s="1" t="s">
        <v>117</v>
      </c>
      <c r="H59" s="196">
        <v>2</v>
      </c>
      <c r="J59" s="90"/>
      <c r="K59" s="84"/>
      <c r="L59" s="78"/>
    </row>
    <row r="60" spans="1:13" s="14" customFormat="1" ht="14.25" hidden="1" outlineLevel="1" x14ac:dyDescent="0.45">
      <c r="A60" s="6"/>
      <c r="B60" s="7"/>
      <c r="C60" s="7"/>
      <c r="D60" s="7"/>
      <c r="E60" s="1" t="s">
        <v>84</v>
      </c>
      <c r="F60" s="1" t="s">
        <v>117</v>
      </c>
      <c r="H60" s="78"/>
      <c r="J60" s="90"/>
      <c r="K60" s="84"/>
      <c r="L60" s="78"/>
    </row>
    <row r="61" spans="1:13" s="14" customFormat="1" ht="14.25" hidden="1" outlineLevel="1" x14ac:dyDescent="0.45">
      <c r="A61" s="6"/>
      <c r="B61" s="7"/>
      <c r="C61" s="7"/>
      <c r="D61" s="7"/>
      <c r="E61" s="1" t="s">
        <v>97</v>
      </c>
      <c r="F61" s="1" t="s">
        <v>117</v>
      </c>
      <c r="H61" s="196">
        <v>2</v>
      </c>
      <c r="J61" s="90"/>
      <c r="K61" s="84"/>
      <c r="L61" s="78"/>
    </row>
    <row r="62" spans="1:13" s="14" customFormat="1" ht="14.25" hidden="1" outlineLevel="1" x14ac:dyDescent="0.45">
      <c r="A62" s="6"/>
      <c r="B62" s="7"/>
      <c r="C62" s="7"/>
      <c r="D62" s="7"/>
      <c r="E62" s="1" t="s">
        <v>65</v>
      </c>
      <c r="F62" s="1" t="s">
        <v>117</v>
      </c>
      <c r="J62" s="90"/>
      <c r="K62" s="84"/>
      <c r="L62" s="78"/>
      <c r="M62" s="78"/>
    </row>
    <row r="63" spans="1:13" s="14" customFormat="1" ht="14.25" hidden="1" outlineLevel="1" x14ac:dyDescent="0.45">
      <c r="A63" s="6"/>
      <c r="B63" s="7"/>
      <c r="C63" s="7"/>
      <c r="D63" s="7"/>
      <c r="J63" s="90"/>
      <c r="K63" s="84"/>
      <c r="L63" s="78"/>
      <c r="M63" s="78"/>
    </row>
    <row r="64" spans="1:13" s="7" customFormat="1" ht="13.15" collapsed="1" x14ac:dyDescent="0.35">
      <c r="A64" s="6"/>
      <c r="B64" s="6" t="s">
        <v>133</v>
      </c>
      <c r="J64" s="86"/>
      <c r="K64" s="24"/>
    </row>
    <row r="65" spans="1:13" s="7" customFormat="1" ht="13.15" x14ac:dyDescent="0.35">
      <c r="A65" s="6"/>
      <c r="J65" s="86"/>
      <c r="K65" s="24"/>
      <c r="M65" s="46"/>
    </row>
    <row r="66" spans="1:13" s="14" customFormat="1" ht="14.25" x14ac:dyDescent="0.45">
      <c r="A66" s="6"/>
      <c r="B66" s="7"/>
      <c r="C66" s="7"/>
      <c r="D66" s="7"/>
      <c r="E66" s="1" t="s">
        <v>81</v>
      </c>
      <c r="F66" s="1" t="s">
        <v>68</v>
      </c>
      <c r="J66" s="87"/>
      <c r="K66" s="24"/>
      <c r="L66" s="78"/>
      <c r="M66" s="160">
        <f>L48/H57</f>
        <v>9.3999999999999994E-5</v>
      </c>
    </row>
    <row r="67" spans="1:13" s="14" customFormat="1" ht="14.25" hidden="1" outlineLevel="1" x14ac:dyDescent="0.45">
      <c r="A67" s="6"/>
      <c r="B67" s="7"/>
      <c r="C67" s="7"/>
      <c r="D67" s="7"/>
      <c r="E67" s="1" t="s">
        <v>82</v>
      </c>
      <c r="F67" s="1" t="s">
        <v>68</v>
      </c>
      <c r="J67" s="86"/>
      <c r="K67" s="24"/>
      <c r="L67" s="78"/>
      <c r="M67" s="160">
        <f>L49/H58</f>
        <v>9.3999999999999994E-5</v>
      </c>
    </row>
    <row r="68" spans="1:13" s="14" customFormat="1" ht="14.25" hidden="1" outlineLevel="1" x14ac:dyDescent="0.45">
      <c r="A68" s="6"/>
      <c r="B68" s="7"/>
      <c r="C68" s="7"/>
      <c r="D68" s="7"/>
      <c r="E68" s="1" t="s">
        <v>83</v>
      </c>
      <c r="F68" s="1" t="s">
        <v>68</v>
      </c>
      <c r="J68" s="86"/>
      <c r="K68" s="24"/>
      <c r="L68" s="78"/>
      <c r="M68" s="160">
        <f>L50/H59</f>
        <v>9.3999999999999994E-5</v>
      </c>
    </row>
    <row r="69" spans="1:13" s="14" customFormat="1" ht="14.25" hidden="1" outlineLevel="1" x14ac:dyDescent="0.45">
      <c r="A69" s="6"/>
      <c r="B69" s="7"/>
      <c r="C69" s="7"/>
      <c r="D69" s="7"/>
      <c r="E69" s="1" t="s">
        <v>84</v>
      </c>
      <c r="F69" s="1" t="s">
        <v>68</v>
      </c>
      <c r="J69" s="88"/>
      <c r="K69" s="24"/>
      <c r="L69" s="78"/>
      <c r="M69" s="160"/>
    </row>
    <row r="70" spans="1:13" s="14" customFormat="1" ht="14.25" hidden="1" outlineLevel="1" x14ac:dyDescent="0.45">
      <c r="A70" s="6"/>
      <c r="B70" s="7"/>
      <c r="C70" s="7"/>
      <c r="D70" s="7"/>
      <c r="E70" s="1" t="s">
        <v>97</v>
      </c>
      <c r="F70" s="1" t="s">
        <v>68</v>
      </c>
      <c r="J70" s="86"/>
      <c r="K70" s="24"/>
      <c r="L70" s="78"/>
      <c r="M70" s="160">
        <f>L52/H61</f>
        <v>9.3999999999999994E-5</v>
      </c>
    </row>
    <row r="71" spans="1:13" s="14" customFormat="1" ht="14.25" hidden="1" outlineLevel="1" x14ac:dyDescent="0.45">
      <c r="A71" s="6"/>
      <c r="B71" s="7"/>
      <c r="C71" s="7"/>
      <c r="D71" s="7"/>
      <c r="E71" s="1" t="s">
        <v>65</v>
      </c>
      <c r="F71" s="1" t="s">
        <v>68</v>
      </c>
      <c r="J71" s="86"/>
      <c r="K71" s="24"/>
      <c r="L71" s="78"/>
      <c r="M71" s="78"/>
    </row>
    <row r="72" spans="1:13" s="14" customFormat="1" ht="14.25" collapsed="1" x14ac:dyDescent="0.45">
      <c r="A72" s="6"/>
      <c r="B72" s="7"/>
      <c r="C72" s="7"/>
      <c r="D72" s="7"/>
      <c r="J72" s="89"/>
      <c r="K72" s="87"/>
    </row>
    <row r="73" spans="1:13" s="208" customFormat="1" ht="13.15" x14ac:dyDescent="0.4">
      <c r="A73" s="208" t="s">
        <v>103</v>
      </c>
      <c r="J73" s="209"/>
      <c r="K73" s="209"/>
    </row>
  </sheetData>
  <phoneticPr fontId="11" type="noConversion"/>
  <pageMargins left="0.7" right="0.7" top="0.75" bottom="0.75" header="0.3" footer="0.3"/>
  <pageSetup paperSize="9" scale="59" orientation="portrait" r:id="rId1"/>
  <headerFooter>
    <oddHeader xml:space="preserve">&amp;L&amp;F&amp;CSheet: &amp;A&amp;ROFFICIAL </oddHeader>
    <oddFooter>&amp;LPrinted on &amp;D at &amp;T  &amp;CPage &amp;P of &amp;N &amp;ROfwat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2FFD2-9F3E-4505-8456-9C717574B64E}">
  <sheetPr codeName="Sheet12">
    <tabColor theme="0" tint="-0.249977111117893"/>
  </sheetPr>
  <dimension ref="A1:X82"/>
  <sheetViews>
    <sheetView showGridLines="0" zoomScale="80" zoomScaleNormal="80" workbookViewId="0"/>
  </sheetViews>
  <sheetFormatPr defaultColWidth="0" defaultRowHeight="14.25" zeroHeight="1" outlineLevelRow="1" x14ac:dyDescent="0.35"/>
  <cols>
    <col min="1" max="1" width="1" style="6" customWidth="1"/>
    <col min="2" max="4" width="1" style="7" customWidth="1"/>
    <col min="5" max="5" width="10.125" style="15" bestFit="1" customWidth="1"/>
    <col min="6" max="6" width="52.625" style="15" bestFit="1" customWidth="1"/>
    <col min="7" max="7" width="7.125" style="15" customWidth="1"/>
    <col min="8" max="8" width="8.625" style="15" bestFit="1" customWidth="1"/>
    <col min="9" max="9" width="6.625" style="15" bestFit="1" customWidth="1"/>
    <col min="10" max="12" width="8.625" style="15" bestFit="1" customWidth="1"/>
    <col min="13" max="13" width="8.625" style="15" customWidth="1"/>
    <col min="14" max="15" width="8.25" style="15" customWidth="1"/>
    <col min="16" max="16" width="8.875" style="15" customWidth="1"/>
    <col min="17" max="18" width="8.5" style="15" customWidth="1"/>
    <col min="19" max="19" width="8.875" style="15" customWidth="1"/>
    <col min="20" max="20" width="10.5" style="15" customWidth="1"/>
    <col min="21" max="21" width="4.125" style="15" customWidth="1"/>
    <col min="22" max="24" width="9" style="15" customWidth="1"/>
    <col min="25" max="16384" width="13.375" style="15" hidden="1"/>
  </cols>
  <sheetData>
    <row r="1" spans="1:20" s="4" customFormat="1" ht="30.75" x14ac:dyDescent="0.35">
      <c r="A1" s="4" t="str">
        <f ca="1">RIGHT(CELL("filename", A1), LEN(CELL("filename", A1)) - SEARCH("]", CELL("filename", A1)))</f>
        <v>PCL_Calculations</v>
      </c>
      <c r="D1" s="5"/>
    </row>
    <row r="2" spans="1:20" s="7" customFormat="1" ht="13.15" x14ac:dyDescent="0.35">
      <c r="A2" s="6"/>
    </row>
    <row r="3" spans="1:20" s="1" customFormat="1" ht="12.75" customHeight="1" x14ac:dyDescent="0.4">
      <c r="A3" s="6"/>
      <c r="B3" s="7"/>
      <c r="C3" s="7"/>
      <c r="D3" s="7"/>
      <c r="E3" s="3" t="s">
        <v>10</v>
      </c>
      <c r="F3" s="3" t="s">
        <v>86</v>
      </c>
      <c r="G3" s="3" t="s">
        <v>88</v>
      </c>
      <c r="H3" s="3" t="s">
        <v>62</v>
      </c>
      <c r="I3" s="3" t="s">
        <v>134</v>
      </c>
      <c r="J3" s="3" t="s">
        <v>51</v>
      </c>
      <c r="K3" s="3" t="s">
        <v>52</v>
      </c>
      <c r="L3" s="3" t="s">
        <v>53</v>
      </c>
      <c r="M3" s="3" t="s">
        <v>54</v>
      </c>
      <c r="N3" s="3" t="s">
        <v>55</v>
      </c>
      <c r="O3" s="3" t="s">
        <v>56</v>
      </c>
      <c r="P3" s="3" t="s">
        <v>57</v>
      </c>
      <c r="Q3" s="3" t="s">
        <v>58</v>
      </c>
      <c r="R3" s="3" t="s">
        <v>59</v>
      </c>
      <c r="S3" s="98" t="s">
        <v>60</v>
      </c>
      <c r="T3" s="98" t="s">
        <v>61</v>
      </c>
    </row>
    <row r="4" spans="1:20" s="1" customFormat="1" ht="13.15" x14ac:dyDescent="0.4">
      <c r="A4" s="6"/>
      <c r="B4" s="7"/>
      <c r="C4" s="7"/>
      <c r="D4" s="7"/>
      <c r="F4" s="3"/>
      <c r="G4" s="3"/>
      <c r="H4" s="3"/>
      <c r="I4" s="6"/>
    </row>
    <row r="5" spans="1:20" s="7" customFormat="1" ht="13.15" x14ac:dyDescent="0.35">
      <c r="A5" s="6"/>
      <c r="I5" s="8"/>
      <c r="J5" s="8"/>
      <c r="K5" s="8"/>
      <c r="L5" s="8"/>
      <c r="M5" s="8"/>
      <c r="N5" s="8"/>
      <c r="O5" s="8"/>
    </row>
    <row r="6" spans="1:20" s="54" customFormat="1" ht="13.15" x14ac:dyDescent="0.35">
      <c r="A6" s="9" t="s">
        <v>91</v>
      </c>
      <c r="B6" s="9"/>
      <c r="C6" s="10"/>
      <c r="D6" s="11"/>
      <c r="E6" s="12"/>
      <c r="F6" s="12"/>
      <c r="G6" s="12"/>
      <c r="H6" s="12"/>
      <c r="I6" s="22"/>
      <c r="J6" s="22"/>
      <c r="K6" s="22"/>
      <c r="L6" s="22"/>
      <c r="M6" s="22"/>
      <c r="N6" s="22"/>
      <c r="O6" s="22"/>
      <c r="P6" s="22"/>
      <c r="Q6" s="22"/>
      <c r="R6" s="22"/>
      <c r="S6" s="22"/>
      <c r="T6" s="22"/>
    </row>
    <row r="7" spans="1:20" s="7" customFormat="1" ht="13.15" x14ac:dyDescent="0.35">
      <c r="A7" s="6"/>
      <c r="I7" s="24"/>
      <c r="J7" s="24"/>
      <c r="K7" s="24"/>
      <c r="L7" s="24"/>
      <c r="M7" s="24"/>
      <c r="N7" s="24"/>
      <c r="O7" s="24"/>
      <c r="P7" s="23"/>
      <c r="Q7" s="23"/>
      <c r="R7" s="23"/>
      <c r="S7" s="23"/>
      <c r="T7" s="23"/>
    </row>
    <row r="8" spans="1:20" s="7" customFormat="1" ht="13.15" x14ac:dyDescent="0.35">
      <c r="A8" s="6"/>
      <c r="B8" s="6" t="s">
        <v>114</v>
      </c>
      <c r="I8" s="24"/>
      <c r="J8" s="24"/>
      <c r="K8" s="24"/>
      <c r="L8" s="24"/>
      <c r="M8" s="24"/>
      <c r="N8" s="24"/>
      <c r="O8" s="24"/>
      <c r="P8" s="45"/>
      <c r="Q8" s="45"/>
      <c r="R8" s="45"/>
      <c r="S8" s="45"/>
      <c r="T8" s="45"/>
    </row>
    <row r="9" spans="1:20" s="14" customFormat="1" x14ac:dyDescent="0.45">
      <c r="A9" s="6"/>
      <c r="B9" s="7"/>
      <c r="C9" s="7"/>
      <c r="D9" s="7"/>
      <c r="E9" s="7"/>
      <c r="F9" s="7"/>
      <c r="G9" s="7"/>
      <c r="H9" s="7"/>
      <c r="I9" s="24"/>
      <c r="J9" s="24"/>
      <c r="K9" s="24"/>
      <c r="L9" s="24"/>
      <c r="M9" s="24"/>
      <c r="N9" s="24"/>
      <c r="O9" s="24"/>
      <c r="P9" s="45"/>
      <c r="Q9" s="45"/>
      <c r="R9" s="45"/>
      <c r="S9" s="45"/>
      <c r="T9" s="45"/>
    </row>
    <row r="10" spans="1:20" s="14" customFormat="1" hidden="1" outlineLevel="1" x14ac:dyDescent="0.45">
      <c r="A10" s="6"/>
      <c r="B10" s="7"/>
      <c r="C10" s="7"/>
      <c r="D10" s="7"/>
      <c r="E10" s="21" t="s">
        <v>81</v>
      </c>
      <c r="F10" s="21" t="s">
        <v>116</v>
      </c>
      <c r="G10" s="7" t="s">
        <v>117</v>
      </c>
      <c r="H10" s="7"/>
      <c r="I10" s="84"/>
      <c r="J10" s="84"/>
      <c r="K10" s="84"/>
      <c r="L10" s="84"/>
      <c r="M10" s="84"/>
      <c r="N10" s="147"/>
      <c r="O10" s="47"/>
      <c r="P10" s="47"/>
      <c r="Q10" s="47"/>
      <c r="R10" s="47"/>
      <c r="S10" s="47"/>
      <c r="T10" s="47"/>
    </row>
    <row r="11" spans="1:20" s="14" customFormat="1" hidden="1" outlineLevel="1" x14ac:dyDescent="0.45">
      <c r="A11" s="6"/>
      <c r="B11" s="7"/>
      <c r="C11" s="7"/>
      <c r="D11" s="7"/>
      <c r="E11" s="21" t="s">
        <v>82</v>
      </c>
      <c r="F11" s="21" t="s">
        <v>116</v>
      </c>
      <c r="G11" s="7" t="s">
        <v>117</v>
      </c>
      <c r="H11" s="7"/>
      <c r="I11" s="84"/>
      <c r="J11" s="84"/>
      <c r="K11" s="84"/>
      <c r="L11" s="84"/>
      <c r="M11" s="84"/>
      <c r="N11" s="147"/>
      <c r="O11" s="47"/>
      <c r="P11" s="47"/>
      <c r="Q11" s="47"/>
      <c r="R11" s="47"/>
      <c r="S11" s="47"/>
      <c r="T11" s="47"/>
    </row>
    <row r="12" spans="1:20" s="14" customFormat="1" hidden="1" outlineLevel="1" x14ac:dyDescent="0.45">
      <c r="A12" s="6"/>
      <c r="B12" s="7"/>
      <c r="C12" s="7"/>
      <c r="D12" s="7"/>
      <c r="E12" s="21" t="s">
        <v>83</v>
      </c>
      <c r="F12" s="21" t="s">
        <v>116</v>
      </c>
      <c r="G12" s="7" t="s">
        <v>117</v>
      </c>
      <c r="H12" s="7"/>
      <c r="I12" s="84"/>
      <c r="J12" s="84"/>
      <c r="K12" s="84"/>
      <c r="L12" s="84"/>
      <c r="M12" s="84"/>
      <c r="N12" s="147"/>
      <c r="O12" s="47"/>
      <c r="P12" s="47"/>
      <c r="Q12" s="47"/>
      <c r="R12" s="47"/>
      <c r="S12" s="47"/>
      <c r="T12" s="47"/>
    </row>
    <row r="13" spans="1:20" s="14" customFormat="1" hidden="1" outlineLevel="1" x14ac:dyDescent="0.45">
      <c r="A13" s="6"/>
      <c r="B13" s="7"/>
      <c r="C13" s="7"/>
      <c r="D13" s="7"/>
      <c r="E13" s="21" t="s">
        <v>84</v>
      </c>
      <c r="F13" s="21" t="s">
        <v>116</v>
      </c>
      <c r="G13" s="7" t="s">
        <v>117</v>
      </c>
      <c r="H13" s="7"/>
      <c r="I13" s="177">
        <f>AVERAGE(J13:N13)</f>
        <v>4.4000000000000004</v>
      </c>
      <c r="J13" s="116">
        <f>Inp_4!K14</f>
        <v>1</v>
      </c>
      <c r="K13" s="116">
        <f>Inp_4!L14</f>
        <v>3</v>
      </c>
      <c r="L13" s="116">
        <f>Inp_4!M14</f>
        <v>5</v>
      </c>
      <c r="M13" s="116">
        <f>Inp_4!N14</f>
        <v>7</v>
      </c>
      <c r="N13" s="116">
        <f>Inp_4!O14</f>
        <v>6</v>
      </c>
      <c r="O13" s="47"/>
      <c r="P13" s="47"/>
      <c r="Q13" s="47"/>
      <c r="R13" s="47"/>
      <c r="S13" s="47"/>
      <c r="T13" s="47"/>
    </row>
    <row r="14" spans="1:20" s="14" customFormat="1" hidden="1" outlineLevel="1" x14ac:dyDescent="0.45">
      <c r="A14" s="6"/>
      <c r="B14" s="7"/>
      <c r="C14" s="7"/>
      <c r="D14" s="7"/>
      <c r="E14" s="21" t="s">
        <v>97</v>
      </c>
      <c r="F14" s="21" t="s">
        <v>116</v>
      </c>
      <c r="G14" s="7" t="s">
        <v>117</v>
      </c>
      <c r="H14" s="7"/>
      <c r="I14" s="84"/>
      <c r="J14" s="116"/>
      <c r="K14" s="116"/>
      <c r="L14" s="116"/>
      <c r="M14" s="116"/>
      <c r="N14" s="146"/>
      <c r="O14" s="47"/>
      <c r="P14" s="47"/>
      <c r="Q14" s="47"/>
      <c r="R14" s="47"/>
      <c r="S14" s="47"/>
      <c r="T14" s="47"/>
    </row>
    <row r="15" spans="1:20" s="14" customFormat="1" hidden="1" outlineLevel="1" x14ac:dyDescent="0.45">
      <c r="A15" s="6"/>
      <c r="B15" s="7"/>
      <c r="C15" s="7"/>
      <c r="D15" s="7"/>
      <c r="E15" s="21" t="s">
        <v>65</v>
      </c>
      <c r="F15" s="21" t="s">
        <v>116</v>
      </c>
      <c r="G15" s="7" t="s">
        <v>117</v>
      </c>
      <c r="H15" s="7"/>
      <c r="I15" s="84"/>
      <c r="J15" s="84"/>
      <c r="K15" s="84"/>
      <c r="L15" s="84"/>
      <c r="M15" s="84"/>
      <c r="N15" s="146"/>
      <c r="O15" s="47"/>
      <c r="P15" s="47"/>
      <c r="Q15" s="47"/>
      <c r="R15" s="47"/>
      <c r="S15" s="47"/>
      <c r="T15" s="47"/>
    </row>
    <row r="16" spans="1:20" s="14" customFormat="1" collapsed="1" x14ac:dyDescent="0.45">
      <c r="A16" s="6"/>
      <c r="B16" s="7"/>
      <c r="C16" s="7"/>
      <c r="D16" s="7"/>
      <c r="E16" s="21"/>
      <c r="F16" s="21"/>
      <c r="G16" s="7"/>
      <c r="H16" s="7"/>
      <c r="I16" s="84"/>
      <c r="J16" s="84"/>
      <c r="K16" s="84"/>
      <c r="L16" s="84"/>
      <c r="M16" s="84"/>
      <c r="N16" s="84"/>
      <c r="O16" s="84"/>
      <c r="P16" s="49"/>
      <c r="Q16" s="49"/>
      <c r="R16" s="49"/>
      <c r="S16" s="49"/>
      <c r="T16" s="49"/>
    </row>
    <row r="17" spans="1:21" s="7" customFormat="1" ht="13.15" x14ac:dyDescent="0.35">
      <c r="A17" s="6"/>
      <c r="B17" s="6" t="s">
        <v>135</v>
      </c>
      <c r="I17" s="84"/>
      <c r="J17" s="84"/>
      <c r="K17" s="84"/>
      <c r="L17" s="84"/>
      <c r="M17" s="84"/>
      <c r="N17" s="84"/>
      <c r="O17" s="84"/>
      <c r="P17" s="45"/>
      <c r="Q17" s="45"/>
      <c r="R17" s="45"/>
      <c r="S17" s="45"/>
      <c r="T17" s="45"/>
    </row>
    <row r="18" spans="1:21" s="14" customFormat="1" x14ac:dyDescent="0.45">
      <c r="A18" s="6"/>
      <c r="B18" s="7"/>
      <c r="C18" s="7"/>
      <c r="D18" s="7"/>
      <c r="E18" s="7"/>
      <c r="F18" s="7"/>
      <c r="G18" s="7"/>
      <c r="H18" s="7"/>
      <c r="I18" s="84"/>
      <c r="J18" s="84"/>
      <c r="K18" s="84"/>
      <c r="L18" s="84"/>
      <c r="M18" s="84"/>
      <c r="N18" s="84"/>
      <c r="O18" s="84"/>
      <c r="P18" s="45"/>
      <c r="Q18" s="45"/>
      <c r="R18" s="45"/>
      <c r="S18" s="45"/>
      <c r="T18" s="45"/>
    </row>
    <row r="19" spans="1:21" s="14" customFormat="1" hidden="1" outlineLevel="1" x14ac:dyDescent="0.45">
      <c r="A19" s="6"/>
      <c r="B19" s="7"/>
      <c r="C19" s="7"/>
      <c r="D19" s="7"/>
      <c r="E19" s="21" t="s">
        <v>81</v>
      </c>
      <c r="F19" s="21" t="s">
        <v>136</v>
      </c>
      <c r="G19" s="7" t="s">
        <v>117</v>
      </c>
      <c r="H19" s="7"/>
      <c r="I19" s="84"/>
      <c r="J19" s="47"/>
      <c r="K19" s="47"/>
      <c r="L19" s="47"/>
      <c r="M19" s="47"/>
      <c r="N19" s="47"/>
      <c r="O19" s="47"/>
      <c r="P19" s="84"/>
      <c r="Q19" s="84"/>
      <c r="R19" s="84"/>
      <c r="S19" s="84"/>
      <c r="T19" s="84"/>
    </row>
    <row r="20" spans="1:21" s="14" customFormat="1" hidden="1" outlineLevel="1" x14ac:dyDescent="0.45">
      <c r="A20" s="6"/>
      <c r="B20" s="7"/>
      <c r="C20" s="7"/>
      <c r="D20" s="7"/>
      <c r="E20" s="21" t="s">
        <v>82</v>
      </c>
      <c r="F20" s="21" t="s">
        <v>136</v>
      </c>
      <c r="G20" s="7" t="s">
        <v>117</v>
      </c>
      <c r="H20" s="7"/>
      <c r="I20" s="84"/>
      <c r="J20" s="47"/>
      <c r="K20" s="47"/>
      <c r="L20" s="47"/>
      <c r="M20" s="47"/>
      <c r="N20" s="47"/>
      <c r="O20" s="47"/>
      <c r="P20" s="84"/>
      <c r="Q20" s="84"/>
      <c r="R20" s="84"/>
      <c r="S20" s="84"/>
      <c r="T20" s="84"/>
    </row>
    <row r="21" spans="1:21" s="14" customFormat="1" hidden="1" outlineLevel="1" x14ac:dyDescent="0.45">
      <c r="A21" s="6"/>
      <c r="B21" s="7"/>
      <c r="C21" s="7"/>
      <c r="D21" s="7"/>
      <c r="E21" s="21" t="s">
        <v>83</v>
      </c>
      <c r="F21" s="21" t="s">
        <v>136</v>
      </c>
      <c r="G21" s="7" t="s">
        <v>117</v>
      </c>
      <c r="H21" s="7"/>
      <c r="I21" s="84"/>
      <c r="J21" s="47"/>
      <c r="K21" s="47"/>
      <c r="L21" s="47"/>
      <c r="M21" s="47"/>
      <c r="N21" s="47"/>
      <c r="O21" s="47"/>
      <c r="P21" s="84"/>
      <c r="Q21" s="84"/>
      <c r="R21" s="84"/>
      <c r="S21" s="84"/>
      <c r="T21" s="84"/>
    </row>
    <row r="22" spans="1:21" s="14" customFormat="1" hidden="1" outlineLevel="1" x14ac:dyDescent="0.45">
      <c r="A22" s="6"/>
      <c r="B22" s="7"/>
      <c r="C22" s="7"/>
      <c r="D22" s="7"/>
      <c r="E22" s="21" t="s">
        <v>84</v>
      </c>
      <c r="F22" s="21" t="s">
        <v>136</v>
      </c>
      <c r="G22" s="7" t="s">
        <v>117</v>
      </c>
      <c r="H22" s="7"/>
      <c r="I22" s="84"/>
      <c r="J22" s="47"/>
      <c r="K22" s="47"/>
      <c r="L22" s="47"/>
      <c r="M22" s="47"/>
      <c r="N22" s="47"/>
      <c r="O22" s="47"/>
      <c r="P22" s="149">
        <f>$I$13</f>
        <v>4.4000000000000004</v>
      </c>
      <c r="Q22" s="149">
        <f t="shared" ref="Q22:T22" si="0">$I$13</f>
        <v>4.4000000000000004</v>
      </c>
      <c r="R22" s="149">
        <f t="shared" si="0"/>
        <v>4.4000000000000004</v>
      </c>
      <c r="S22" s="149">
        <f t="shared" si="0"/>
        <v>4.4000000000000004</v>
      </c>
      <c r="T22" s="149">
        <f t="shared" si="0"/>
        <v>4.4000000000000004</v>
      </c>
      <c r="U22" s="117"/>
    </row>
    <row r="23" spans="1:21" s="14" customFormat="1" hidden="1" outlineLevel="1" x14ac:dyDescent="0.45">
      <c r="A23" s="6"/>
      <c r="B23" s="7"/>
      <c r="C23" s="7"/>
      <c r="D23" s="7"/>
      <c r="E23" s="21" t="s">
        <v>97</v>
      </c>
      <c r="F23" s="21" t="s">
        <v>136</v>
      </c>
      <c r="G23" s="7" t="s">
        <v>117</v>
      </c>
      <c r="H23" s="7"/>
      <c r="I23" s="84"/>
      <c r="J23" s="47"/>
      <c r="K23" s="47"/>
      <c r="L23" s="47"/>
      <c r="M23" s="47"/>
      <c r="N23" s="47"/>
      <c r="O23" s="47"/>
      <c r="P23" s="116"/>
      <c r="Q23" s="116"/>
      <c r="R23" s="116"/>
      <c r="S23" s="116"/>
      <c r="T23" s="116"/>
      <c r="U23" s="117"/>
    </row>
    <row r="24" spans="1:21" s="14" customFormat="1" hidden="1" outlineLevel="1" x14ac:dyDescent="0.45">
      <c r="A24" s="6"/>
      <c r="B24" s="7"/>
      <c r="C24" s="7"/>
      <c r="D24" s="7"/>
      <c r="E24" s="21" t="s">
        <v>65</v>
      </c>
      <c r="F24" s="21" t="s">
        <v>136</v>
      </c>
      <c r="G24" s="7" t="s">
        <v>117</v>
      </c>
      <c r="H24" s="7"/>
      <c r="I24" s="84"/>
      <c r="J24" s="47"/>
      <c r="K24" s="47"/>
      <c r="L24" s="47"/>
      <c r="M24" s="47"/>
      <c r="N24" s="47"/>
      <c r="O24" s="47"/>
      <c r="P24" s="84"/>
      <c r="Q24" s="84"/>
      <c r="R24" s="84"/>
      <c r="S24" s="84"/>
      <c r="T24" s="84"/>
    </row>
    <row r="25" spans="1:21" s="14" customFormat="1" collapsed="1" x14ac:dyDescent="0.45">
      <c r="A25" s="6"/>
      <c r="B25" s="7"/>
      <c r="C25" s="7"/>
      <c r="D25" s="7"/>
      <c r="E25" s="21"/>
      <c r="F25" s="21"/>
      <c r="G25" s="7"/>
      <c r="H25" s="7"/>
      <c r="I25" s="84"/>
      <c r="J25" s="84"/>
      <c r="K25" s="84"/>
      <c r="L25" s="84"/>
      <c r="M25" s="84"/>
      <c r="N25" s="84"/>
      <c r="O25" s="84"/>
      <c r="P25" s="49"/>
      <c r="Q25" s="49"/>
      <c r="R25" s="49"/>
      <c r="S25" s="49"/>
      <c r="T25" s="49"/>
    </row>
    <row r="26" spans="1:21" s="7" customFormat="1" ht="13.15" x14ac:dyDescent="0.35">
      <c r="A26" s="6"/>
      <c r="B26" s="6" t="s">
        <v>108</v>
      </c>
      <c r="I26" s="84"/>
      <c r="J26" s="84"/>
      <c r="K26" s="84"/>
      <c r="L26" s="84"/>
      <c r="M26" s="84"/>
      <c r="N26" s="84"/>
      <c r="O26" s="84"/>
      <c r="P26" s="45"/>
      <c r="Q26" s="45"/>
      <c r="R26" s="45"/>
      <c r="S26" s="45"/>
      <c r="T26" s="45"/>
    </row>
    <row r="27" spans="1:21" s="14" customFormat="1" x14ac:dyDescent="0.45">
      <c r="A27" s="6"/>
      <c r="B27" s="7"/>
      <c r="C27" s="7"/>
      <c r="D27" s="7"/>
      <c r="E27" s="7"/>
      <c r="F27" s="7"/>
      <c r="G27" s="7"/>
      <c r="H27" s="7"/>
      <c r="I27" s="84"/>
      <c r="J27" s="84"/>
      <c r="K27" s="84"/>
      <c r="L27" s="84"/>
      <c r="M27" s="84"/>
      <c r="N27" s="84"/>
      <c r="O27" s="84"/>
      <c r="P27" s="45"/>
      <c r="Q27" s="45"/>
      <c r="R27" s="45"/>
      <c r="S27" s="45"/>
      <c r="T27" s="45"/>
    </row>
    <row r="28" spans="1:21" s="14" customFormat="1" hidden="1" outlineLevel="1" x14ac:dyDescent="0.45">
      <c r="A28" s="6"/>
      <c r="B28" s="7"/>
      <c r="C28" s="7"/>
      <c r="D28" s="7"/>
      <c r="E28" s="21" t="s">
        <v>81</v>
      </c>
      <c r="F28" s="21" t="s">
        <v>136</v>
      </c>
      <c r="G28" s="7" t="s">
        <v>117</v>
      </c>
      <c r="I28" s="84"/>
      <c r="J28" s="47"/>
      <c r="K28" s="47"/>
      <c r="L28" s="47"/>
      <c r="M28" s="47"/>
      <c r="N28" s="47"/>
      <c r="O28" s="47"/>
      <c r="P28" s="47"/>
      <c r="Q28" s="47"/>
      <c r="R28" s="47"/>
      <c r="S28" s="47"/>
      <c r="T28" s="84"/>
    </row>
    <row r="29" spans="1:21" s="14" customFormat="1" hidden="1" outlineLevel="1" x14ac:dyDescent="0.45">
      <c r="A29" s="6"/>
      <c r="B29" s="7"/>
      <c r="C29" s="7"/>
      <c r="D29" s="7"/>
      <c r="E29" s="21" t="s">
        <v>82</v>
      </c>
      <c r="F29" s="21" t="s">
        <v>136</v>
      </c>
      <c r="G29" s="7" t="s">
        <v>117</v>
      </c>
      <c r="I29" s="84"/>
      <c r="J29" s="47"/>
      <c r="K29" s="47"/>
      <c r="L29" s="47"/>
      <c r="M29" s="47"/>
      <c r="N29" s="47"/>
      <c r="O29" s="47"/>
      <c r="P29" s="47"/>
      <c r="Q29" s="47"/>
      <c r="R29" s="47"/>
      <c r="S29" s="47"/>
      <c r="T29" s="84"/>
    </row>
    <row r="30" spans="1:21" s="14" customFormat="1" hidden="1" outlineLevel="1" x14ac:dyDescent="0.45">
      <c r="A30" s="6"/>
      <c r="B30" s="7"/>
      <c r="C30" s="7"/>
      <c r="D30" s="7"/>
      <c r="E30" s="21" t="s">
        <v>83</v>
      </c>
      <c r="F30" s="21" t="s">
        <v>136</v>
      </c>
      <c r="G30" s="7" t="s">
        <v>117</v>
      </c>
      <c r="I30" s="84"/>
      <c r="J30" s="47"/>
      <c r="K30" s="47"/>
      <c r="L30" s="47"/>
      <c r="M30" s="47"/>
      <c r="N30" s="47"/>
      <c r="O30" s="47"/>
      <c r="P30" s="47"/>
      <c r="Q30" s="47"/>
      <c r="R30" s="47"/>
      <c r="S30" s="47"/>
      <c r="T30" s="84"/>
    </row>
    <row r="31" spans="1:21" s="14" customFormat="1" hidden="1" outlineLevel="1" x14ac:dyDescent="0.45">
      <c r="A31" s="6"/>
      <c r="B31" s="7"/>
      <c r="C31" s="7"/>
      <c r="D31" s="7"/>
      <c r="E31" s="21" t="s">
        <v>84</v>
      </c>
      <c r="F31" s="21" t="s">
        <v>136</v>
      </c>
      <c r="G31" s="7" t="s">
        <v>117</v>
      </c>
      <c r="I31" s="84"/>
      <c r="J31" s="47"/>
      <c r="K31" s="47"/>
      <c r="L31" s="47"/>
      <c r="M31" s="47"/>
      <c r="N31" s="47"/>
      <c r="O31" s="47"/>
      <c r="P31" s="47"/>
      <c r="Q31" s="47"/>
      <c r="R31" s="47"/>
      <c r="S31" s="47"/>
      <c r="T31" s="162">
        <f>SUM(P22:T22)</f>
        <v>22</v>
      </c>
    </row>
    <row r="32" spans="1:21" s="14" customFormat="1" hidden="1" outlineLevel="1" x14ac:dyDescent="0.45">
      <c r="A32" s="6"/>
      <c r="B32" s="7"/>
      <c r="C32" s="7"/>
      <c r="D32" s="7"/>
      <c r="E32" s="21" t="s">
        <v>97</v>
      </c>
      <c r="F32" s="21" t="s">
        <v>136</v>
      </c>
      <c r="G32" s="7" t="s">
        <v>117</v>
      </c>
      <c r="I32" s="84"/>
      <c r="J32" s="47"/>
      <c r="K32" s="47"/>
      <c r="L32" s="47"/>
      <c r="M32" s="47"/>
      <c r="N32" s="47"/>
      <c r="O32" s="47"/>
      <c r="P32" s="47"/>
      <c r="Q32" s="47"/>
      <c r="R32" s="47"/>
      <c r="S32" s="47"/>
      <c r="T32" s="84"/>
    </row>
    <row r="33" spans="1:20" s="14" customFormat="1" hidden="1" outlineLevel="1" x14ac:dyDescent="0.45">
      <c r="A33" s="6"/>
      <c r="B33" s="7"/>
      <c r="C33" s="7"/>
      <c r="D33" s="7"/>
      <c r="E33" s="21" t="s">
        <v>65</v>
      </c>
      <c r="F33" s="21" t="s">
        <v>136</v>
      </c>
      <c r="G33" s="7" t="s">
        <v>117</v>
      </c>
      <c r="I33" s="84"/>
      <c r="J33" s="47"/>
      <c r="K33" s="47"/>
      <c r="L33" s="47"/>
      <c r="M33" s="47"/>
      <c r="N33" s="47"/>
      <c r="O33" s="47"/>
      <c r="P33" s="47"/>
      <c r="Q33" s="47"/>
      <c r="R33" s="47"/>
      <c r="S33" s="47"/>
      <c r="T33" s="84"/>
    </row>
    <row r="34" spans="1:20" s="53" customFormat="1" ht="13.15" collapsed="1" x14ac:dyDescent="0.35">
      <c r="A34" s="6"/>
      <c r="B34" s="7"/>
      <c r="C34" s="7"/>
      <c r="D34" s="7"/>
      <c r="E34" s="7"/>
      <c r="F34" s="7"/>
      <c r="G34" s="7"/>
      <c r="H34" s="7"/>
      <c r="I34" s="7"/>
      <c r="J34" s="7"/>
      <c r="K34" s="7"/>
      <c r="L34" s="7"/>
      <c r="M34" s="7"/>
      <c r="N34" s="7"/>
      <c r="O34" s="7"/>
      <c r="P34" s="7"/>
      <c r="Q34" s="7"/>
      <c r="R34" s="7"/>
      <c r="S34" s="7"/>
      <c r="T34" s="7"/>
    </row>
    <row r="35" spans="1:20" s="54" customFormat="1" ht="13.15" x14ac:dyDescent="0.35">
      <c r="A35" s="9" t="s">
        <v>19</v>
      </c>
      <c r="B35" s="9"/>
      <c r="C35" s="10"/>
      <c r="D35" s="11"/>
      <c r="E35" s="12"/>
      <c r="F35" s="12"/>
      <c r="G35" s="12"/>
      <c r="H35" s="12"/>
      <c r="I35" s="22"/>
      <c r="J35" s="22"/>
      <c r="K35" s="22"/>
      <c r="L35" s="22"/>
      <c r="M35" s="22"/>
      <c r="N35" s="22"/>
      <c r="O35" s="22"/>
      <c r="P35" s="22"/>
      <c r="Q35" s="22"/>
      <c r="R35" s="22"/>
      <c r="S35" s="22"/>
      <c r="T35" s="22"/>
    </row>
    <row r="36" spans="1:20" s="7" customFormat="1" ht="13.15" x14ac:dyDescent="0.35">
      <c r="A36" s="6"/>
      <c r="I36" s="24"/>
      <c r="J36" s="24"/>
      <c r="K36" s="24"/>
      <c r="L36" s="24"/>
      <c r="M36" s="24"/>
      <c r="N36" s="24"/>
      <c r="O36" s="24"/>
      <c r="P36" s="23"/>
      <c r="Q36" s="23"/>
      <c r="R36" s="23"/>
      <c r="S36" s="23"/>
      <c r="T36" s="23"/>
    </row>
    <row r="37" spans="1:20" s="7" customFormat="1" ht="13.15" x14ac:dyDescent="0.35">
      <c r="A37" s="6"/>
      <c r="B37" s="6" t="s">
        <v>122</v>
      </c>
      <c r="I37" s="24"/>
      <c r="J37" s="24"/>
      <c r="K37" s="24"/>
      <c r="L37" s="24"/>
      <c r="M37" s="24"/>
      <c r="N37" s="24"/>
      <c r="O37" s="24"/>
      <c r="P37" s="45"/>
      <c r="Q37" s="45"/>
      <c r="R37" s="45"/>
      <c r="S37" s="45"/>
      <c r="T37" s="45"/>
    </row>
    <row r="38" spans="1:20" s="14" customFormat="1" x14ac:dyDescent="0.45">
      <c r="A38" s="6"/>
      <c r="B38" s="7"/>
      <c r="C38" s="7"/>
      <c r="D38" s="7"/>
      <c r="E38" s="7"/>
      <c r="F38" s="7"/>
      <c r="G38" s="7"/>
      <c r="H38" s="7"/>
      <c r="I38" s="24"/>
      <c r="J38" s="24"/>
      <c r="K38" s="24"/>
      <c r="L38" s="24"/>
      <c r="M38" s="24"/>
      <c r="N38" s="24"/>
      <c r="O38" s="24"/>
      <c r="P38" s="45"/>
      <c r="Q38" s="45"/>
      <c r="R38" s="45"/>
      <c r="S38" s="45"/>
      <c r="T38" s="45"/>
    </row>
    <row r="39" spans="1:20" s="14" customFormat="1" hidden="1" outlineLevel="1" x14ac:dyDescent="0.45">
      <c r="A39" s="6"/>
      <c r="B39" s="7"/>
      <c r="C39" s="7"/>
      <c r="D39" s="7"/>
      <c r="E39" s="21" t="s">
        <v>81</v>
      </c>
      <c r="F39" s="21" t="s">
        <v>137</v>
      </c>
      <c r="G39" s="7" t="s">
        <v>124</v>
      </c>
      <c r="H39" s="7"/>
      <c r="I39" s="84"/>
      <c r="J39" s="84"/>
      <c r="K39" s="84"/>
      <c r="L39" s="84"/>
      <c r="M39" s="84"/>
      <c r="N39" s="147"/>
      <c r="O39" s="49"/>
      <c r="P39" s="49"/>
      <c r="Q39" s="49"/>
      <c r="R39" s="49"/>
      <c r="S39" s="49"/>
      <c r="T39" s="49"/>
    </row>
    <row r="40" spans="1:20" s="14" customFormat="1" hidden="1" outlineLevel="1" x14ac:dyDescent="0.45">
      <c r="A40" s="6"/>
      <c r="B40" s="7"/>
      <c r="C40" s="7"/>
      <c r="D40" s="7"/>
      <c r="E40" s="21" t="s">
        <v>82</v>
      </c>
      <c r="F40" s="21" t="s">
        <v>137</v>
      </c>
      <c r="G40" s="7" t="s">
        <v>124</v>
      </c>
      <c r="H40" s="7"/>
      <c r="I40" s="84"/>
      <c r="J40" s="84"/>
      <c r="K40" s="84"/>
      <c r="L40" s="84"/>
      <c r="M40" s="84"/>
      <c r="N40" s="147"/>
      <c r="O40" s="49"/>
      <c r="P40" s="49"/>
      <c r="Q40" s="49"/>
      <c r="R40" s="49"/>
      <c r="S40" s="49"/>
      <c r="T40" s="49"/>
    </row>
    <row r="41" spans="1:20" s="14" customFormat="1" hidden="1" outlineLevel="1" x14ac:dyDescent="0.45">
      <c r="A41" s="6"/>
      <c r="B41" s="7"/>
      <c r="C41" s="7"/>
      <c r="D41" s="7"/>
      <c r="E41" s="21" t="s">
        <v>83</v>
      </c>
      <c r="F41" s="21" t="s">
        <v>137</v>
      </c>
      <c r="G41" s="7" t="s">
        <v>124</v>
      </c>
      <c r="H41" s="7"/>
      <c r="I41" s="84"/>
      <c r="J41" s="84"/>
      <c r="K41" s="84"/>
      <c r="L41" s="84"/>
      <c r="M41" s="84"/>
      <c r="N41" s="147"/>
      <c r="O41" s="49"/>
      <c r="P41" s="49"/>
      <c r="Q41" s="49"/>
      <c r="R41" s="49"/>
      <c r="S41" s="49"/>
      <c r="T41" s="49"/>
    </row>
    <row r="42" spans="1:20" s="14" customFormat="1" hidden="1" outlineLevel="1" x14ac:dyDescent="0.45">
      <c r="A42" s="6"/>
      <c r="B42" s="7"/>
      <c r="C42" s="7"/>
      <c r="D42" s="7"/>
      <c r="E42" s="21" t="s">
        <v>84</v>
      </c>
      <c r="F42" s="21" t="s">
        <v>137</v>
      </c>
      <c r="G42" s="7" t="s">
        <v>124</v>
      </c>
      <c r="H42" s="7"/>
      <c r="I42" s="148"/>
      <c r="J42" s="116"/>
      <c r="K42" s="116"/>
      <c r="L42" s="116"/>
      <c r="M42" s="116"/>
      <c r="N42" s="116"/>
      <c r="O42" s="49"/>
      <c r="P42" s="49"/>
      <c r="Q42" s="49"/>
      <c r="R42" s="49"/>
      <c r="S42" s="49"/>
      <c r="T42" s="49"/>
    </row>
    <row r="43" spans="1:20" s="14" customFormat="1" hidden="1" outlineLevel="1" x14ac:dyDescent="0.45">
      <c r="A43" s="6"/>
      <c r="B43" s="7"/>
      <c r="C43" s="7"/>
      <c r="D43" s="7"/>
      <c r="E43" s="21" t="s">
        <v>97</v>
      </c>
      <c r="F43" s="21" t="s">
        <v>137</v>
      </c>
      <c r="G43" s="7" t="s">
        <v>124</v>
      </c>
      <c r="H43" s="7"/>
      <c r="I43" s="84"/>
      <c r="J43" s="116"/>
      <c r="K43" s="116"/>
      <c r="L43" s="116"/>
      <c r="M43" s="116"/>
      <c r="N43" s="146"/>
      <c r="O43" s="49"/>
      <c r="P43" s="49"/>
      <c r="Q43" s="49"/>
      <c r="R43" s="49"/>
      <c r="S43" s="49"/>
      <c r="T43" s="49"/>
    </row>
    <row r="44" spans="1:20" s="14" customFormat="1" hidden="1" outlineLevel="1" x14ac:dyDescent="0.45">
      <c r="A44" s="6"/>
      <c r="B44" s="7"/>
      <c r="C44" s="7"/>
      <c r="D44" s="7"/>
      <c r="E44" s="21" t="s">
        <v>65</v>
      </c>
      <c r="F44" s="21" t="s">
        <v>137</v>
      </c>
      <c r="G44" s="7" t="s">
        <v>124</v>
      </c>
      <c r="H44" s="7"/>
      <c r="I44" s="84"/>
      <c r="J44" s="163">
        <f>INDEX(Inp_5!$L$7:$V$12,MATCH($E$44,Inp_5!$E$7:$E$12,0),MATCH(J$3,Inp_5!$L$3:$V$3,0))</f>
        <v>0.14493055555555556</v>
      </c>
      <c r="K44" s="163">
        <f>INDEX(Inp_5!$L$7:$V$12,MATCH($E$44,Inp_5!$E$7:$E$12,0),MATCH(K$3,Inp_5!$L$3:$V$3,0))</f>
        <v>0.25069444444444444</v>
      </c>
      <c r="L44" s="163">
        <f>INDEX(Inp_5!$L$7:$V$12,MATCH($E$44,Inp_5!$E$7:$E$12,0),MATCH(L$3,Inp_5!$L$3:$V$3,0))</f>
        <v>6.9375000000000006E-2</v>
      </c>
      <c r="M44" s="163">
        <f>INDEX(Inp_5!$L$7:$V$12,MATCH($E$44,Inp_5!$E$7:$E$12,0),MATCH(M$3,Inp_5!$L$3:$V$3,0))</f>
        <v>0.14331018518518518</v>
      </c>
      <c r="N44" s="163">
        <f>INDEX(Inp_5!$L$7:$V$12,MATCH($E$44,Inp_5!$E$7:$E$12,0),MATCH(N$3,Inp_5!$L$3:$V$3,0))</f>
        <v>9.4421296296296295E-2</v>
      </c>
      <c r="O44" s="173"/>
      <c r="P44" s="163">
        <f>INDEX(Inp_5!$L$7:$V$12,MATCH($E$44,Inp_5!$E$7:$E$12,0),MATCH(P$3,Inp_5!$L$3:$V$3,0))</f>
        <v>8.0509259259259253E-2</v>
      </c>
      <c r="Q44" s="163">
        <f>INDEX(Inp_5!$L$7:$V$12,MATCH($E$44,Inp_5!$E$7:$E$12,0),MATCH(Q$3,Inp_5!$L$3:$V$3,0))</f>
        <v>7.9143518518518516E-2</v>
      </c>
      <c r="R44" s="163">
        <f>INDEX(Inp_5!$L$7:$V$12,MATCH($E$44,Inp_5!$E$7:$E$12,0),MATCH(R$3,Inp_5!$L$3:$V$3,0))</f>
        <v>7.4756944444444445E-2</v>
      </c>
      <c r="S44" s="163">
        <f>INDEX(Inp_5!$L$7:$V$12,MATCH($E$44,Inp_5!$E$7:$E$12,0),MATCH(S$3,Inp_5!$L$3:$V$3,0))</f>
        <v>7.3391203703703708E-2</v>
      </c>
      <c r="T44" s="163">
        <f>INDEX(Inp_5!$L$7:$V$12,MATCH($E$44,Inp_5!$E$7:$E$12,0),MATCH(T$3,Inp_5!$L$3:$V$3,0))</f>
        <v>7.2025462962962958E-2</v>
      </c>
    </row>
    <row r="45" spans="1:20" s="14" customFormat="1" collapsed="1" x14ac:dyDescent="0.45">
      <c r="A45" s="6"/>
      <c r="B45" s="7"/>
      <c r="C45" s="7"/>
      <c r="D45" s="7"/>
      <c r="E45" s="21"/>
      <c r="F45" s="21"/>
      <c r="G45" s="7"/>
      <c r="H45" s="7"/>
      <c r="I45" s="84"/>
      <c r="J45" s="84"/>
      <c r="K45" s="84"/>
      <c r="L45" s="84"/>
      <c r="M45" s="84"/>
      <c r="N45" s="84"/>
      <c r="O45" s="84"/>
      <c r="P45" s="49"/>
      <c r="Q45" s="49"/>
      <c r="R45" s="49"/>
      <c r="S45" s="49"/>
      <c r="T45" s="49"/>
    </row>
    <row r="46" spans="1:20" s="7" customFormat="1" ht="13.15" x14ac:dyDescent="0.35">
      <c r="A46" s="6"/>
      <c r="B46" s="6" t="s">
        <v>138</v>
      </c>
      <c r="I46" s="84"/>
      <c r="J46" s="84"/>
      <c r="K46" s="84"/>
      <c r="L46" s="84"/>
      <c r="M46" s="84"/>
      <c r="N46" s="84"/>
      <c r="O46" s="84"/>
      <c r="P46" s="45"/>
      <c r="Q46" s="45"/>
      <c r="R46" s="45"/>
      <c r="S46" s="45"/>
      <c r="T46" s="45"/>
    </row>
    <row r="47" spans="1:20" s="14" customFormat="1" x14ac:dyDescent="0.45">
      <c r="A47" s="6"/>
      <c r="B47" s="7"/>
      <c r="C47" s="7"/>
      <c r="D47" s="7"/>
      <c r="E47" s="7"/>
      <c r="F47" s="7"/>
      <c r="G47" s="7"/>
      <c r="H47" s="7"/>
      <c r="I47" s="84"/>
      <c r="J47" s="84"/>
      <c r="K47" s="84"/>
      <c r="L47" s="84"/>
      <c r="M47" s="84"/>
      <c r="N47" s="84"/>
      <c r="O47" s="84"/>
      <c r="P47" s="45"/>
      <c r="Q47" s="45"/>
      <c r="R47" s="45"/>
      <c r="S47" s="45"/>
      <c r="T47" s="45"/>
    </row>
    <row r="48" spans="1:20" s="14" customFormat="1" hidden="1" outlineLevel="1" x14ac:dyDescent="0.45">
      <c r="A48" s="6"/>
      <c r="B48" s="7"/>
      <c r="C48" s="7"/>
      <c r="D48" s="7"/>
      <c r="E48" s="21" t="s">
        <v>81</v>
      </c>
      <c r="F48" s="21" t="s">
        <v>139</v>
      </c>
      <c r="G48" s="7" t="s">
        <v>124</v>
      </c>
      <c r="H48" s="7"/>
      <c r="I48" s="47"/>
      <c r="J48" s="47"/>
      <c r="K48" s="47"/>
      <c r="L48" s="47"/>
      <c r="M48" s="47"/>
      <c r="N48" s="47"/>
      <c r="O48" s="47"/>
      <c r="P48" s="47"/>
      <c r="Q48" s="47"/>
      <c r="R48" s="47"/>
      <c r="S48" s="47"/>
      <c r="T48" s="47"/>
    </row>
    <row r="49" spans="1:21" s="14" customFormat="1" hidden="1" outlineLevel="1" x14ac:dyDescent="0.45">
      <c r="A49" s="6"/>
      <c r="B49" s="7"/>
      <c r="C49" s="7"/>
      <c r="D49" s="7"/>
      <c r="E49" s="21" t="s">
        <v>82</v>
      </c>
      <c r="F49" s="21" t="s">
        <v>139</v>
      </c>
      <c r="G49" s="7" t="s">
        <v>124</v>
      </c>
      <c r="H49" s="7"/>
      <c r="I49" s="47"/>
      <c r="J49" s="47"/>
      <c r="K49" s="47"/>
      <c r="L49" s="47"/>
      <c r="M49" s="47"/>
      <c r="N49" s="47"/>
      <c r="O49" s="47"/>
      <c r="P49" s="47"/>
      <c r="Q49" s="47"/>
      <c r="R49" s="47"/>
      <c r="S49" s="47"/>
      <c r="T49" s="47"/>
    </row>
    <row r="50" spans="1:21" s="14" customFormat="1" hidden="1" outlineLevel="1" x14ac:dyDescent="0.45">
      <c r="A50" s="6"/>
      <c r="B50" s="7"/>
      <c r="C50" s="7"/>
      <c r="D50" s="7"/>
      <c r="E50" s="21" t="s">
        <v>83</v>
      </c>
      <c r="F50" s="21" t="s">
        <v>139</v>
      </c>
      <c r="G50" s="7" t="s">
        <v>124</v>
      </c>
      <c r="H50" s="7"/>
      <c r="I50" s="47"/>
      <c r="J50" s="47"/>
      <c r="K50" s="47"/>
      <c r="L50" s="47"/>
      <c r="M50" s="47"/>
      <c r="N50" s="47"/>
      <c r="O50" s="47"/>
      <c r="P50" s="47"/>
      <c r="Q50" s="47"/>
      <c r="R50" s="47"/>
      <c r="S50" s="47"/>
      <c r="T50" s="47"/>
    </row>
    <row r="51" spans="1:21" s="14" customFormat="1" hidden="1" outlineLevel="1" x14ac:dyDescent="0.45">
      <c r="A51" s="6"/>
      <c r="B51" s="7"/>
      <c r="C51" s="7"/>
      <c r="D51" s="7"/>
      <c r="E51" s="21" t="s">
        <v>84</v>
      </c>
      <c r="F51" s="21" t="s">
        <v>139</v>
      </c>
      <c r="G51" s="7" t="s">
        <v>124</v>
      </c>
      <c r="H51" s="46"/>
      <c r="I51" s="47"/>
      <c r="J51" s="47"/>
      <c r="K51" s="47"/>
      <c r="L51" s="47"/>
      <c r="M51" s="47"/>
      <c r="N51" s="47"/>
      <c r="O51" s="47"/>
      <c r="P51" s="47"/>
      <c r="Q51" s="47"/>
      <c r="R51" s="47"/>
      <c r="S51" s="47"/>
      <c r="T51" s="47"/>
      <c r="U51" s="161"/>
    </row>
    <row r="52" spans="1:21" s="14" customFormat="1" hidden="1" outlineLevel="1" x14ac:dyDescent="0.45">
      <c r="A52" s="6"/>
      <c r="B52" s="7"/>
      <c r="C52" s="7"/>
      <c r="D52" s="7"/>
      <c r="E52" s="21" t="s">
        <v>97</v>
      </c>
      <c r="F52" s="21" t="s">
        <v>139</v>
      </c>
      <c r="G52" s="7" t="s">
        <v>124</v>
      </c>
      <c r="H52" s="46"/>
      <c r="I52" s="47"/>
      <c r="J52" s="47"/>
      <c r="K52" s="47"/>
      <c r="L52" s="47"/>
      <c r="M52" s="47"/>
      <c r="N52" s="47"/>
      <c r="O52" s="47"/>
      <c r="P52" s="47"/>
      <c r="Q52" s="47"/>
      <c r="R52" s="47"/>
      <c r="S52" s="47"/>
      <c r="T52" s="47"/>
      <c r="U52" s="161"/>
    </row>
    <row r="53" spans="1:21" s="14" customFormat="1" hidden="1" outlineLevel="1" x14ac:dyDescent="0.45">
      <c r="A53" s="6"/>
      <c r="B53" s="7"/>
      <c r="C53" s="7"/>
      <c r="D53" s="7"/>
      <c r="E53" s="21" t="s">
        <v>65</v>
      </c>
      <c r="F53" s="21" t="s">
        <v>139</v>
      </c>
      <c r="G53" s="7" t="s">
        <v>124</v>
      </c>
      <c r="H53" s="211">
        <f>MIN(J44:T44)</f>
        <v>6.9375000000000006E-2</v>
      </c>
      <c r="I53" s="47"/>
      <c r="J53" s="47"/>
      <c r="K53" s="47"/>
      <c r="L53" s="47"/>
      <c r="M53" s="47"/>
      <c r="N53" s="47"/>
      <c r="O53" s="47"/>
      <c r="P53" s="47"/>
      <c r="Q53" s="47"/>
      <c r="R53" s="47"/>
      <c r="S53" s="47"/>
      <c r="T53" s="47"/>
      <c r="U53" s="78"/>
    </row>
    <row r="54" spans="1:21" s="14" customFormat="1" collapsed="1" x14ac:dyDescent="0.45">
      <c r="A54" s="6"/>
      <c r="B54" s="7"/>
      <c r="C54" s="7"/>
      <c r="D54" s="7"/>
      <c r="E54" s="21"/>
      <c r="F54" s="21"/>
      <c r="G54" s="7"/>
      <c r="H54" s="46"/>
      <c r="I54" s="84"/>
      <c r="J54" s="84"/>
      <c r="K54" s="84"/>
      <c r="L54" s="84"/>
      <c r="M54" s="84"/>
      <c r="N54" s="84"/>
      <c r="O54" s="84"/>
      <c r="P54" s="49"/>
      <c r="Q54" s="49"/>
      <c r="R54" s="49"/>
      <c r="S54" s="49"/>
      <c r="T54" s="49"/>
      <c r="U54" s="78"/>
    </row>
    <row r="55" spans="1:21" s="7" customFormat="1" ht="13.15" x14ac:dyDescent="0.35">
      <c r="A55" s="6"/>
      <c r="B55" s="6" t="s">
        <v>140</v>
      </c>
      <c r="H55" s="46"/>
      <c r="I55" s="84"/>
      <c r="J55" s="84"/>
      <c r="K55" s="84"/>
      <c r="L55" s="84"/>
      <c r="M55" s="84"/>
      <c r="N55" s="84"/>
      <c r="O55" s="84"/>
      <c r="P55" s="45"/>
      <c r="Q55" s="45"/>
      <c r="R55" s="45"/>
      <c r="S55" s="45"/>
      <c r="T55" s="45"/>
      <c r="U55" s="46"/>
    </row>
    <row r="56" spans="1:21" s="14" customFormat="1" x14ac:dyDescent="0.45">
      <c r="A56" s="6"/>
      <c r="B56" s="7"/>
      <c r="C56" s="7"/>
      <c r="D56" s="7"/>
      <c r="E56" s="7"/>
      <c r="F56" s="7"/>
      <c r="G56" s="7"/>
      <c r="H56" s="46"/>
      <c r="I56" s="84"/>
      <c r="J56" s="84"/>
      <c r="K56" s="84"/>
      <c r="L56" s="84"/>
      <c r="M56" s="84"/>
      <c r="N56" s="84"/>
      <c r="O56" s="84"/>
      <c r="P56" s="45"/>
      <c r="Q56" s="45"/>
      <c r="R56" s="45"/>
      <c r="S56" s="45"/>
      <c r="T56" s="45"/>
      <c r="U56" s="78"/>
    </row>
    <row r="57" spans="1:21" s="14" customFormat="1" hidden="1" outlineLevel="1" x14ac:dyDescent="0.45">
      <c r="A57" s="6"/>
      <c r="B57" s="7"/>
      <c r="C57" s="7"/>
      <c r="D57" s="7"/>
      <c r="E57" s="21" t="s">
        <v>81</v>
      </c>
      <c r="F57" s="21" t="s">
        <v>141</v>
      </c>
      <c r="G57" s="7" t="s">
        <v>80</v>
      </c>
      <c r="H57" s="47"/>
      <c r="I57" s="47"/>
      <c r="J57" s="47"/>
      <c r="K57" s="47"/>
      <c r="L57" s="47"/>
      <c r="M57" s="47"/>
      <c r="N57" s="47"/>
      <c r="O57" s="47"/>
      <c r="P57" s="49"/>
      <c r="Q57" s="49"/>
      <c r="R57" s="49"/>
      <c r="S57" s="49"/>
      <c r="T57" s="47"/>
      <c r="U57" s="78"/>
    </row>
    <row r="58" spans="1:21" s="14" customFormat="1" hidden="1" outlineLevel="1" x14ac:dyDescent="0.45">
      <c r="A58" s="6"/>
      <c r="B58" s="7"/>
      <c r="C58" s="7"/>
      <c r="D58" s="7"/>
      <c r="E58" s="21" t="s">
        <v>82</v>
      </c>
      <c r="F58" s="21" t="s">
        <v>141</v>
      </c>
      <c r="G58" s="7" t="s">
        <v>80</v>
      </c>
      <c r="H58" s="47"/>
      <c r="I58" s="47"/>
      <c r="J58" s="47"/>
      <c r="K58" s="47"/>
      <c r="L58" s="47"/>
      <c r="M58" s="47"/>
      <c r="N58" s="47"/>
      <c r="O58" s="47"/>
      <c r="P58" s="49"/>
      <c r="Q58" s="49"/>
      <c r="R58" s="49"/>
      <c r="S58" s="49"/>
      <c r="T58" s="47"/>
      <c r="U58" s="78"/>
    </row>
    <row r="59" spans="1:21" s="14" customFormat="1" hidden="1" outlineLevel="1" x14ac:dyDescent="0.45">
      <c r="A59" s="6"/>
      <c r="B59" s="7"/>
      <c r="C59" s="7"/>
      <c r="D59" s="7"/>
      <c r="E59" s="21" t="s">
        <v>83</v>
      </c>
      <c r="F59" s="21" t="s">
        <v>141</v>
      </c>
      <c r="G59" s="7" t="s">
        <v>80</v>
      </c>
      <c r="H59" s="47"/>
      <c r="I59" s="47"/>
      <c r="J59" s="47"/>
      <c r="K59" s="47"/>
      <c r="L59" s="47"/>
      <c r="M59" s="47"/>
      <c r="N59" s="47"/>
      <c r="O59" s="47"/>
      <c r="P59" s="49"/>
      <c r="Q59" s="49"/>
      <c r="R59" s="49"/>
      <c r="S59" s="49"/>
      <c r="T59" s="47"/>
      <c r="U59" s="78"/>
    </row>
    <row r="60" spans="1:21" s="14" customFormat="1" hidden="1" outlineLevel="1" x14ac:dyDescent="0.45">
      <c r="A60" s="6"/>
      <c r="B60" s="7"/>
      <c r="C60" s="7"/>
      <c r="D60" s="7"/>
      <c r="E60" s="21" t="s">
        <v>84</v>
      </c>
      <c r="F60" s="21" t="s">
        <v>141</v>
      </c>
      <c r="G60" s="7" t="s">
        <v>80</v>
      </c>
      <c r="H60" s="47"/>
      <c r="I60" s="47"/>
      <c r="J60" s="47"/>
      <c r="K60" s="47"/>
      <c r="L60" s="47"/>
      <c r="M60" s="47"/>
      <c r="N60" s="47"/>
      <c r="O60" s="47"/>
      <c r="P60" s="49"/>
      <c r="Q60" s="49"/>
      <c r="R60" s="49"/>
      <c r="S60" s="49"/>
      <c r="T60" s="47"/>
      <c r="U60" s="78"/>
    </row>
    <row r="61" spans="1:21" s="14" customFormat="1" hidden="1" outlineLevel="1" x14ac:dyDescent="0.45">
      <c r="A61" s="6"/>
      <c r="B61" s="7"/>
      <c r="C61" s="7"/>
      <c r="D61" s="7"/>
      <c r="E61" s="21" t="s">
        <v>97</v>
      </c>
      <c r="F61" s="21" t="s">
        <v>141</v>
      </c>
      <c r="G61" s="7" t="s">
        <v>80</v>
      </c>
      <c r="H61" s="47"/>
      <c r="I61" s="47"/>
      <c r="J61" s="47"/>
      <c r="K61" s="47"/>
      <c r="L61" s="47"/>
      <c r="M61" s="47"/>
      <c r="N61" s="47"/>
      <c r="O61" s="47"/>
      <c r="P61" s="49"/>
      <c r="Q61" s="49"/>
      <c r="R61" s="49"/>
      <c r="S61" s="49"/>
      <c r="T61" s="47"/>
      <c r="U61" s="78"/>
    </row>
    <row r="62" spans="1:21" s="14" customFormat="1" hidden="1" outlineLevel="1" x14ac:dyDescent="0.45">
      <c r="A62" s="6"/>
      <c r="B62" s="7"/>
      <c r="C62" s="7"/>
      <c r="D62" s="7"/>
      <c r="E62" s="21" t="s">
        <v>65</v>
      </c>
      <c r="F62" s="21" t="s">
        <v>141</v>
      </c>
      <c r="G62" s="7" t="s">
        <v>80</v>
      </c>
      <c r="H62" s="47"/>
      <c r="I62" s="47"/>
      <c r="J62" s="47"/>
      <c r="K62" s="47"/>
      <c r="L62" s="47"/>
      <c r="M62" s="47"/>
      <c r="N62" s="47"/>
      <c r="O62" s="47"/>
      <c r="P62" s="212">
        <f>(Q44-P44)/P44</f>
        <v>-1.6963772282921171E-2</v>
      </c>
      <c r="Q62" s="212">
        <f>(R44-Q44)/Q44</f>
        <v>-5.5425563030125725E-2</v>
      </c>
      <c r="R62" s="212">
        <f>(S44-R44)/R44</f>
        <v>-1.8269081901223047E-2</v>
      </c>
      <c r="S62" s="212">
        <f>(T44-S44)/S44</f>
        <v>-1.8609052199968595E-2</v>
      </c>
      <c r="T62" s="47"/>
      <c r="U62" s="78"/>
    </row>
    <row r="63" spans="1:21" s="53" customFormat="1" ht="13.15" collapsed="1" x14ac:dyDescent="0.35">
      <c r="A63" s="6"/>
      <c r="B63" s="7"/>
      <c r="C63" s="7"/>
      <c r="D63" s="7"/>
      <c r="E63" s="7"/>
      <c r="F63" s="7"/>
      <c r="G63" s="7"/>
      <c r="H63" s="46"/>
      <c r="I63" s="46"/>
      <c r="J63" s="46"/>
      <c r="K63" s="46"/>
      <c r="L63" s="46"/>
      <c r="M63" s="46"/>
      <c r="N63" s="46"/>
      <c r="O63" s="46"/>
      <c r="P63" s="174"/>
      <c r="Q63" s="174"/>
      <c r="R63" s="174"/>
      <c r="S63" s="174"/>
      <c r="T63" s="46"/>
      <c r="U63" s="59"/>
    </row>
    <row r="64" spans="1:21" s="53" customFormat="1" ht="13.15" x14ac:dyDescent="0.35">
      <c r="A64" s="6"/>
      <c r="B64" s="6" t="s">
        <v>142</v>
      </c>
      <c r="C64" s="7"/>
      <c r="D64" s="7"/>
      <c r="E64" s="7"/>
      <c r="F64" s="7"/>
      <c r="G64" s="7"/>
      <c r="H64" s="46"/>
      <c r="I64" s="46"/>
      <c r="J64" s="46"/>
      <c r="K64" s="46"/>
      <c r="L64" s="46"/>
      <c r="M64" s="46"/>
      <c r="N64" s="46"/>
      <c r="O64" s="46"/>
      <c r="P64" s="174"/>
      <c r="Q64" s="174"/>
      <c r="R64" s="174"/>
      <c r="S64" s="174"/>
      <c r="T64" s="46"/>
      <c r="U64" s="59"/>
    </row>
    <row r="65" spans="1:21" s="53" customFormat="1" ht="13.15" x14ac:dyDescent="0.35">
      <c r="A65" s="6"/>
      <c r="B65" s="7"/>
      <c r="C65" s="7"/>
      <c r="D65" s="7"/>
      <c r="E65" s="7"/>
      <c r="F65" s="7"/>
      <c r="G65" s="7"/>
      <c r="H65" s="46"/>
      <c r="I65" s="46"/>
      <c r="J65" s="46"/>
      <c r="K65" s="46"/>
      <c r="L65" s="46"/>
      <c r="M65" s="46"/>
      <c r="N65" s="46"/>
      <c r="O65" s="46"/>
      <c r="P65" s="174"/>
      <c r="Q65" s="174"/>
      <c r="R65" s="174"/>
      <c r="S65" s="174"/>
      <c r="T65" s="46"/>
      <c r="U65" s="59"/>
    </row>
    <row r="66" spans="1:21" s="53" customFormat="1" ht="13.15" x14ac:dyDescent="0.35">
      <c r="A66" s="6"/>
      <c r="B66" s="7"/>
      <c r="C66" s="7"/>
      <c r="D66" s="21"/>
      <c r="E66" s="21" t="s">
        <v>81</v>
      </c>
      <c r="F66" s="21" t="s">
        <v>143</v>
      </c>
      <c r="G66" s="7" t="s">
        <v>117</v>
      </c>
      <c r="H66" s="47"/>
      <c r="I66" s="47"/>
      <c r="J66" s="47"/>
      <c r="K66" s="47"/>
      <c r="L66" s="47"/>
      <c r="M66" s="47"/>
      <c r="N66" s="47"/>
      <c r="O66" s="47"/>
      <c r="P66" s="174"/>
      <c r="Q66" s="174"/>
      <c r="R66" s="174"/>
      <c r="S66" s="174"/>
      <c r="T66" s="46"/>
      <c r="U66" s="59"/>
    </row>
    <row r="67" spans="1:21" s="53" customFormat="1" ht="13.15" x14ac:dyDescent="0.35">
      <c r="A67" s="6"/>
      <c r="B67" s="7"/>
      <c r="C67" s="7"/>
      <c r="E67" s="21" t="s">
        <v>82</v>
      </c>
      <c r="F67" s="21" t="s">
        <v>143</v>
      </c>
      <c r="G67" s="7" t="s">
        <v>117</v>
      </c>
      <c r="H67" s="47"/>
      <c r="I67" s="47"/>
      <c r="J67" s="47"/>
      <c r="K67" s="47"/>
      <c r="L67" s="47"/>
      <c r="M67" s="47"/>
      <c r="N67" s="47"/>
      <c r="O67" s="47"/>
      <c r="P67" s="174"/>
      <c r="Q67" s="174"/>
      <c r="R67" s="174"/>
      <c r="S67" s="174"/>
      <c r="T67" s="46"/>
      <c r="U67" s="59"/>
    </row>
    <row r="68" spans="1:21" s="53" customFormat="1" ht="13.15" x14ac:dyDescent="0.35">
      <c r="A68" s="6"/>
      <c r="B68" s="7"/>
      <c r="C68" s="7"/>
      <c r="E68" s="21" t="s">
        <v>83</v>
      </c>
      <c r="F68" s="21" t="s">
        <v>143</v>
      </c>
      <c r="G68" s="7" t="s">
        <v>117</v>
      </c>
      <c r="H68" s="47"/>
      <c r="I68" s="47"/>
      <c r="J68" s="47"/>
      <c r="K68" s="47"/>
      <c r="L68" s="47"/>
      <c r="M68" s="47"/>
      <c r="N68" s="47"/>
      <c r="O68" s="47"/>
      <c r="P68" s="174"/>
      <c r="Q68" s="174"/>
      <c r="R68" s="174"/>
      <c r="S68" s="174"/>
      <c r="T68" s="46"/>
      <c r="U68" s="59"/>
    </row>
    <row r="69" spans="1:21" s="53" customFormat="1" ht="13.15" x14ac:dyDescent="0.35">
      <c r="A69" s="6"/>
      <c r="B69" s="7"/>
      <c r="C69" s="7"/>
      <c r="E69" s="21" t="s">
        <v>84</v>
      </c>
      <c r="F69" s="21" t="s">
        <v>143</v>
      </c>
      <c r="G69" s="7" t="s">
        <v>117</v>
      </c>
      <c r="H69" s="47"/>
      <c r="I69" s="47"/>
      <c r="J69" s="47"/>
      <c r="K69" s="47"/>
      <c r="L69" s="47"/>
      <c r="M69" s="47"/>
      <c r="N69" s="47"/>
      <c r="O69" s="47"/>
      <c r="P69" s="174"/>
      <c r="Q69" s="174"/>
      <c r="R69" s="174"/>
      <c r="S69" s="174"/>
      <c r="T69" s="46"/>
      <c r="U69" s="59"/>
    </row>
    <row r="70" spans="1:21" s="53" customFormat="1" ht="13.15" x14ac:dyDescent="0.35">
      <c r="A70" s="6"/>
      <c r="B70" s="7"/>
      <c r="C70" s="7"/>
      <c r="E70" s="21" t="s">
        <v>97</v>
      </c>
      <c r="F70" s="21" t="s">
        <v>143</v>
      </c>
      <c r="G70" s="7" t="s">
        <v>117</v>
      </c>
      <c r="H70" s="47"/>
      <c r="I70" s="47"/>
      <c r="J70" s="47"/>
      <c r="K70" s="47"/>
      <c r="L70" s="47"/>
      <c r="M70" s="47"/>
      <c r="N70" s="47"/>
      <c r="O70" s="47"/>
      <c r="P70" s="174"/>
      <c r="Q70" s="174"/>
      <c r="R70" s="174"/>
      <c r="S70" s="174"/>
      <c r="T70" s="46"/>
      <c r="U70" s="59"/>
    </row>
    <row r="71" spans="1:21" s="53" customFormat="1" ht="13.15" x14ac:dyDescent="0.35">
      <c r="A71" s="6"/>
      <c r="B71" s="7"/>
      <c r="C71" s="7"/>
      <c r="E71" s="21" t="s">
        <v>65</v>
      </c>
      <c r="F71" s="21" t="s">
        <v>143</v>
      </c>
      <c r="G71" s="7" t="s">
        <v>117</v>
      </c>
      <c r="H71" s="47"/>
      <c r="I71" s="47"/>
      <c r="J71" s="47"/>
      <c r="K71" s="47"/>
      <c r="L71" s="47"/>
      <c r="M71" s="47"/>
      <c r="N71" s="47"/>
      <c r="O71" s="47"/>
      <c r="P71" s="178">
        <f>Q71-(Q71*P62)</f>
        <v>7.7233581720919361E-2</v>
      </c>
      <c r="Q71" s="178">
        <f>R71-(R71*Q62)</f>
        <v>7.5945263563855683E-2</v>
      </c>
      <c r="R71" s="178">
        <f>S71-(S71*R62)</f>
        <v>7.1957005992745626E-2</v>
      </c>
      <c r="S71" s="178">
        <f>T71-(T71*S62)</f>
        <v>7.0666002996372823E-2</v>
      </c>
      <c r="T71" s="197">
        <f>H53</f>
        <v>6.9375000000000006E-2</v>
      </c>
      <c r="U71" s="59"/>
    </row>
    <row r="72" spans="1:21" s="53" customFormat="1" ht="13.15" x14ac:dyDescent="0.35">
      <c r="A72" s="6"/>
      <c r="B72" s="7"/>
      <c r="C72" s="7"/>
      <c r="D72" s="21"/>
      <c r="E72" s="21"/>
      <c r="F72" s="7"/>
      <c r="G72" s="7"/>
      <c r="H72" s="46"/>
      <c r="I72" s="46"/>
      <c r="J72" s="46"/>
      <c r="K72" s="46"/>
      <c r="L72" s="46"/>
      <c r="M72" s="46"/>
      <c r="N72" s="46"/>
      <c r="O72" s="46"/>
      <c r="P72" s="174"/>
      <c r="Q72" s="174"/>
      <c r="R72" s="174"/>
      <c r="S72" s="174"/>
      <c r="T72" s="46"/>
      <c r="U72" s="59"/>
    </row>
    <row r="73" spans="1:21" s="7" customFormat="1" ht="13.15" x14ac:dyDescent="0.35">
      <c r="A73" s="6"/>
      <c r="B73" s="6" t="s">
        <v>108</v>
      </c>
      <c r="H73" s="46"/>
      <c r="I73" s="84"/>
      <c r="J73" s="84"/>
      <c r="K73" s="84"/>
      <c r="L73" s="84"/>
      <c r="M73" s="84"/>
      <c r="N73" s="84"/>
      <c r="O73" s="84"/>
      <c r="P73" s="45"/>
      <c r="Q73" s="45"/>
      <c r="R73" s="45"/>
      <c r="S73" s="45"/>
      <c r="T73" s="45"/>
      <c r="U73" s="46"/>
    </row>
    <row r="74" spans="1:21" s="14" customFormat="1" x14ac:dyDescent="0.45">
      <c r="A74" s="6"/>
      <c r="B74" s="7"/>
      <c r="C74" s="7"/>
      <c r="D74" s="7"/>
      <c r="E74" s="7"/>
      <c r="F74" s="7"/>
      <c r="G74" s="7"/>
      <c r="H74" s="46"/>
      <c r="I74" s="84"/>
      <c r="J74" s="84"/>
      <c r="K74" s="84"/>
      <c r="L74" s="84"/>
      <c r="M74" s="84"/>
      <c r="N74" s="84"/>
      <c r="O74" s="84"/>
      <c r="P74" s="45"/>
      <c r="Q74" s="45"/>
      <c r="R74" s="45"/>
      <c r="S74" s="45"/>
      <c r="T74" s="45"/>
      <c r="U74" s="78"/>
    </row>
    <row r="75" spans="1:21" s="14" customFormat="1" hidden="1" outlineLevel="1" x14ac:dyDescent="0.45">
      <c r="A75" s="6"/>
      <c r="B75" s="7"/>
      <c r="C75" s="7"/>
      <c r="D75" s="7"/>
      <c r="E75" s="21" t="s">
        <v>81</v>
      </c>
      <c r="F75" s="21" t="s">
        <v>143</v>
      </c>
      <c r="G75" s="7" t="s">
        <v>124</v>
      </c>
      <c r="H75" s="47"/>
      <c r="I75" s="47"/>
      <c r="J75" s="47"/>
      <c r="K75" s="47"/>
      <c r="L75" s="47"/>
      <c r="M75" s="47"/>
      <c r="N75" s="47"/>
      <c r="O75" s="47"/>
      <c r="P75" s="49"/>
      <c r="Q75" s="49"/>
      <c r="R75" s="49"/>
      <c r="S75" s="49"/>
      <c r="T75" s="49"/>
      <c r="U75" s="78"/>
    </row>
    <row r="76" spans="1:21" s="14" customFormat="1" hidden="1" outlineLevel="1" x14ac:dyDescent="0.45">
      <c r="A76" s="6"/>
      <c r="B76" s="7"/>
      <c r="C76" s="7"/>
      <c r="D76" s="7"/>
      <c r="E76" s="21" t="s">
        <v>82</v>
      </c>
      <c r="F76" s="21" t="s">
        <v>143</v>
      </c>
      <c r="G76" s="7" t="s">
        <v>124</v>
      </c>
      <c r="H76" s="47"/>
      <c r="I76" s="47"/>
      <c r="J76" s="47"/>
      <c r="K76" s="47"/>
      <c r="L76" s="47"/>
      <c r="M76" s="47"/>
      <c r="N76" s="47"/>
      <c r="O76" s="47"/>
      <c r="P76" s="49"/>
      <c r="Q76" s="49"/>
      <c r="R76" s="49"/>
      <c r="S76" s="49"/>
      <c r="T76" s="49"/>
      <c r="U76" s="78"/>
    </row>
    <row r="77" spans="1:21" s="14" customFormat="1" hidden="1" outlineLevel="1" x14ac:dyDescent="0.45">
      <c r="A77" s="6"/>
      <c r="B77" s="7"/>
      <c r="C77" s="7"/>
      <c r="D77" s="7"/>
      <c r="E77" s="21" t="s">
        <v>83</v>
      </c>
      <c r="F77" s="21" t="s">
        <v>143</v>
      </c>
      <c r="G77" s="7" t="s">
        <v>124</v>
      </c>
      <c r="H77" s="47"/>
      <c r="I77" s="47"/>
      <c r="J77" s="47"/>
      <c r="K77" s="47"/>
      <c r="L77" s="47"/>
      <c r="M77" s="47"/>
      <c r="N77" s="47"/>
      <c r="O77" s="47"/>
      <c r="P77" s="49"/>
      <c r="Q77" s="49"/>
      <c r="R77" s="49"/>
      <c r="S77" s="49"/>
      <c r="T77" s="49"/>
      <c r="U77" s="78"/>
    </row>
    <row r="78" spans="1:21" s="14" customFormat="1" hidden="1" outlineLevel="1" x14ac:dyDescent="0.45">
      <c r="A78" s="6"/>
      <c r="B78" s="7"/>
      <c r="C78" s="7"/>
      <c r="D78" s="7"/>
      <c r="E78" s="21" t="s">
        <v>84</v>
      </c>
      <c r="F78" s="21" t="s">
        <v>143</v>
      </c>
      <c r="G78" s="7" t="s">
        <v>124</v>
      </c>
      <c r="H78" s="47"/>
      <c r="I78" s="47"/>
      <c r="J78" s="47"/>
      <c r="K78" s="47"/>
      <c r="L78" s="47"/>
      <c r="M78" s="47"/>
      <c r="N78" s="47"/>
      <c r="O78" s="47"/>
      <c r="P78" s="49"/>
      <c r="Q78" s="49"/>
      <c r="R78" s="49"/>
      <c r="S78" s="49"/>
      <c r="T78" s="49"/>
      <c r="U78" s="78"/>
    </row>
    <row r="79" spans="1:21" s="14" customFormat="1" hidden="1" outlineLevel="1" x14ac:dyDescent="0.45">
      <c r="A79" s="6"/>
      <c r="B79" s="7"/>
      <c r="C79" s="7"/>
      <c r="D79" s="7"/>
      <c r="E79" s="21" t="s">
        <v>97</v>
      </c>
      <c r="F79" s="21" t="s">
        <v>143</v>
      </c>
      <c r="G79" s="7" t="s">
        <v>124</v>
      </c>
      <c r="H79" s="47"/>
      <c r="I79" s="47"/>
      <c r="J79" s="47"/>
      <c r="K79" s="47"/>
      <c r="L79" s="47"/>
      <c r="M79" s="47"/>
      <c r="N79" s="47"/>
      <c r="O79" s="47"/>
      <c r="P79" s="49"/>
      <c r="Q79" s="49"/>
      <c r="R79" s="49"/>
      <c r="S79" s="49"/>
      <c r="T79" s="49"/>
      <c r="U79" s="78"/>
    </row>
    <row r="80" spans="1:21" s="14" customFormat="1" hidden="1" outlineLevel="1" x14ac:dyDescent="0.45">
      <c r="A80" s="6"/>
      <c r="B80" s="7"/>
      <c r="C80" s="7"/>
      <c r="D80" s="7"/>
      <c r="E80" s="21" t="s">
        <v>65</v>
      </c>
      <c r="F80" s="21" t="s">
        <v>143</v>
      </c>
      <c r="G80" s="7" t="s">
        <v>124</v>
      </c>
      <c r="H80" s="47"/>
      <c r="I80" s="47"/>
      <c r="J80" s="47"/>
      <c r="K80" s="47"/>
      <c r="L80" s="47"/>
      <c r="M80" s="47"/>
      <c r="N80" s="47"/>
      <c r="O80" s="47"/>
      <c r="P80" s="211">
        <f>P71</f>
        <v>7.7233581720919361E-2</v>
      </c>
      <c r="Q80" s="211">
        <f>Q71</f>
        <v>7.5945263563855683E-2</v>
      </c>
      <c r="R80" s="211">
        <f>R71</f>
        <v>7.1957005992745626E-2</v>
      </c>
      <c r="S80" s="211">
        <f>S71</f>
        <v>7.0666002996372823E-2</v>
      </c>
      <c r="T80" s="163">
        <f>T71</f>
        <v>6.9375000000000006E-2</v>
      </c>
      <c r="U80" s="78"/>
    </row>
    <row r="81" spans="1:20" s="53" customFormat="1" ht="13.15" collapsed="1" x14ac:dyDescent="0.35">
      <c r="A81" s="6"/>
      <c r="B81" s="7"/>
      <c r="C81" s="7"/>
      <c r="D81" s="7"/>
      <c r="E81" s="7"/>
      <c r="F81" s="7"/>
      <c r="G81" s="7"/>
      <c r="H81" s="7"/>
      <c r="I81" s="7"/>
      <c r="J81" s="7"/>
      <c r="K81" s="7"/>
      <c r="L81" s="7"/>
      <c r="M81" s="7"/>
      <c r="N81" s="7"/>
      <c r="O81" s="7"/>
      <c r="P81" s="7"/>
      <c r="Q81" s="7"/>
      <c r="R81" s="7"/>
      <c r="S81" s="7"/>
      <c r="T81" s="7"/>
    </row>
    <row r="82" spans="1:20" s="208" customFormat="1" ht="13.15" x14ac:dyDescent="0.4">
      <c r="A82" s="208" t="s">
        <v>103</v>
      </c>
      <c r="G82" s="209"/>
      <c r="H82" s="209"/>
    </row>
  </sheetData>
  <pageMargins left="0.7" right="0.7" top="0.75" bottom="0.75" header="0.3" footer="0.3"/>
  <pageSetup paperSize="9" scale="59" orientation="portrait" r:id="rId1"/>
  <headerFooter>
    <oddHeader xml:space="preserve">&amp;L&amp;F&amp;CSheet: &amp;A&amp;ROFFICIAL </oddHeader>
    <oddFooter xml:space="preserve">&amp;LPrinted on &amp;D at &amp;T&amp;CPage &amp;P of &amp;N &amp;ROfwat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5A8EF-2D75-40FC-95F0-E719D0278B55}">
  <sheetPr codeName="Sheet13">
    <tabColor rgb="FF98C561"/>
  </sheetPr>
  <dimension ref="A1:Q17"/>
  <sheetViews>
    <sheetView showGridLines="0" zoomScale="80" zoomScaleNormal="80" workbookViewId="0"/>
  </sheetViews>
  <sheetFormatPr defaultColWidth="0" defaultRowHeight="12.75" customHeight="1" zeroHeight="1" outlineLevelRow="1" x14ac:dyDescent="0.4"/>
  <cols>
    <col min="1" max="1" width="1" style="6" customWidth="1"/>
    <col min="2" max="4" width="1" style="7" customWidth="1"/>
    <col min="5" max="5" width="10.125" style="1" bestFit="1" customWidth="1"/>
    <col min="6" max="6" width="5.75" style="1" customWidth="1"/>
    <col min="7" max="7" width="17.5" style="1" customWidth="1"/>
    <col min="8" max="8" width="21.375" style="1" customWidth="1"/>
    <col min="9" max="9" width="23.125" style="1" customWidth="1"/>
    <col min="10" max="10" width="25.5" style="1" customWidth="1"/>
    <col min="11" max="11" width="27.125" style="1" customWidth="1"/>
    <col min="12" max="12" width="25.75" style="1" customWidth="1"/>
    <col min="13" max="13" width="28.125" style="1" customWidth="1"/>
    <col min="14" max="14" width="27.125" style="1" customWidth="1"/>
    <col min="15" max="15" width="29.125" style="1" customWidth="1"/>
    <col min="16" max="16" width="20.625" style="1" bestFit="1" customWidth="1"/>
    <col min="17" max="17" width="15.375" style="1" customWidth="1"/>
    <col min="18" max="27" width="9" style="1" hidden="1" customWidth="1"/>
    <col min="28" max="16384" width="9" style="1" hidden="1"/>
  </cols>
  <sheetData>
    <row r="1" spans="1:16" s="4" customFormat="1" ht="30.75" x14ac:dyDescent="0.35">
      <c r="A1" s="4" t="str">
        <f ca="1">RIGHT(CELL("filename", A1), LEN(CELL("filename", A1)) - SEARCH("]", CELL("filename", A1)))</f>
        <v>Outputs_ODI_Rates</v>
      </c>
    </row>
    <row r="2" spans="1:16" s="7" customFormat="1" ht="13.15" x14ac:dyDescent="0.35">
      <c r="A2" s="6"/>
    </row>
    <row r="3" spans="1:16" ht="26.25" x14ac:dyDescent="0.4">
      <c r="E3" s="3" t="s">
        <v>10</v>
      </c>
      <c r="F3" s="3" t="s">
        <v>49</v>
      </c>
      <c r="G3" s="3" t="s">
        <v>11</v>
      </c>
      <c r="H3" s="6" t="s">
        <v>90</v>
      </c>
      <c r="I3" s="6" t="s">
        <v>91</v>
      </c>
      <c r="J3" s="19" t="s">
        <v>144</v>
      </c>
      <c r="K3" s="19" t="s">
        <v>145</v>
      </c>
      <c r="L3" s="19" t="s">
        <v>146</v>
      </c>
      <c r="M3" s="19" t="s">
        <v>147</v>
      </c>
      <c r="N3" s="19" t="s">
        <v>148</v>
      </c>
      <c r="O3" s="19" t="s">
        <v>149</v>
      </c>
      <c r="P3" s="19" t="s">
        <v>40</v>
      </c>
    </row>
    <row r="4" spans="1:16" ht="13.15" x14ac:dyDescent="0.4">
      <c r="G4" s="3" t="s">
        <v>150</v>
      </c>
      <c r="H4" s="20" t="s">
        <v>66</v>
      </c>
      <c r="I4" s="20" t="s">
        <v>151</v>
      </c>
      <c r="J4" s="20" t="s">
        <v>152</v>
      </c>
      <c r="K4" s="20" t="s">
        <v>153</v>
      </c>
      <c r="L4" s="20" t="s">
        <v>154</v>
      </c>
      <c r="M4" s="20" t="s">
        <v>155</v>
      </c>
      <c r="N4" s="20" t="s">
        <v>156</v>
      </c>
      <c r="O4" s="20" t="s">
        <v>157</v>
      </c>
      <c r="P4" s="20" t="s">
        <v>158</v>
      </c>
    </row>
    <row r="5" spans="1:16" ht="13.15" x14ac:dyDescent="0.4">
      <c r="G5" s="3"/>
      <c r="H5" s="20"/>
      <c r="I5" s="20"/>
      <c r="J5" s="20"/>
      <c r="K5" s="20"/>
      <c r="L5" s="20"/>
      <c r="M5" s="20"/>
      <c r="N5" s="20"/>
      <c r="O5" s="20"/>
      <c r="P5" s="20"/>
    </row>
    <row r="6" spans="1:16" ht="13.15" x14ac:dyDescent="0.4">
      <c r="G6" s="3"/>
      <c r="H6" s="7"/>
      <c r="I6" s="7"/>
    </row>
    <row r="7" spans="1:16" s="79" customFormat="1" ht="13.15" x14ac:dyDescent="0.4">
      <c r="A7" s="27" t="s">
        <v>159</v>
      </c>
      <c r="B7" s="27"/>
      <c r="C7" s="27"/>
      <c r="D7" s="27"/>
      <c r="E7" s="27"/>
      <c r="F7" s="27"/>
    </row>
    <row r="8" spans="1:16" s="78" customFormat="1" ht="14.25" x14ac:dyDescent="0.45">
      <c r="A8" s="14"/>
      <c r="B8" s="7"/>
      <c r="C8" s="7"/>
      <c r="D8" s="7"/>
      <c r="E8" s="1"/>
      <c r="F8" s="1"/>
      <c r="G8" s="80"/>
      <c r="H8" s="81"/>
    </row>
    <row r="9" spans="1:16" s="78" customFormat="1" ht="13.15" x14ac:dyDescent="0.4">
      <c r="A9" s="6"/>
      <c r="B9" s="7"/>
      <c r="C9" s="7"/>
      <c r="D9" s="7"/>
      <c r="E9" s="1" t="s">
        <v>81</v>
      </c>
      <c r="F9" s="1" t="s">
        <v>68</v>
      </c>
      <c r="J9" s="82"/>
      <c r="K9" s="82"/>
      <c r="L9" s="82"/>
      <c r="M9" s="82"/>
      <c r="N9" s="164">
        <f>Inp_1!N10</f>
        <v>1.8799999999999999E-4</v>
      </c>
      <c r="O9" s="164">
        <f>ODI_Rate_Calculations!M66</f>
        <v>9.3999999999999994E-5</v>
      </c>
    </row>
    <row r="10" spans="1:16" s="78" customFormat="1" ht="13.15" hidden="1" outlineLevel="1" x14ac:dyDescent="0.4">
      <c r="A10" s="6"/>
      <c r="B10" s="7"/>
      <c r="C10" s="7"/>
      <c r="D10" s="7"/>
      <c r="E10" s="1" t="s">
        <v>82</v>
      </c>
      <c r="F10" s="1" t="s">
        <v>68</v>
      </c>
      <c r="J10" s="164">
        <f>Inp_1!N11</f>
        <v>1.8799999999999999E-4</v>
      </c>
      <c r="K10" s="164">
        <f>ODI_Rate_Calculations!M67</f>
        <v>9.3999999999999994E-5</v>
      </c>
      <c r="L10" s="164"/>
      <c r="M10" s="164"/>
      <c r="N10" s="164"/>
      <c r="O10" s="164"/>
    </row>
    <row r="11" spans="1:16" s="78" customFormat="1" ht="13.15" hidden="1" outlineLevel="1" x14ac:dyDescent="0.4">
      <c r="A11" s="6"/>
      <c r="B11" s="7"/>
      <c r="C11" s="7"/>
      <c r="D11" s="7"/>
      <c r="E11" s="1" t="s">
        <v>83</v>
      </c>
      <c r="F11" s="1" t="s">
        <v>68</v>
      </c>
      <c r="J11" s="164"/>
      <c r="K11" s="164"/>
      <c r="L11" s="164">
        <f>Inp_1!N12</f>
        <v>1.8799999999999999E-4</v>
      </c>
      <c r="M11" s="164">
        <f>ODI_Rate_Calculations!M68</f>
        <v>9.3999999999999994E-5</v>
      </c>
      <c r="N11" s="164"/>
      <c r="O11" s="164"/>
    </row>
    <row r="12" spans="1:16" s="78" customFormat="1" ht="13.15" hidden="1" outlineLevel="1" x14ac:dyDescent="0.4">
      <c r="A12" s="6"/>
      <c r="B12" s="7"/>
      <c r="C12" s="7"/>
      <c r="D12" s="7"/>
      <c r="E12" s="1" t="s">
        <v>84</v>
      </c>
      <c r="F12" s="1" t="s">
        <v>68</v>
      </c>
      <c r="I12" s="164">
        <f>ODI_Rate_Calculations!J40</f>
        <v>0.12355000000000001</v>
      </c>
      <c r="J12" s="161"/>
      <c r="K12" s="161"/>
      <c r="L12" s="161"/>
      <c r="M12" s="161"/>
      <c r="N12" s="161"/>
      <c r="O12" s="161"/>
    </row>
    <row r="13" spans="1:16" s="78" customFormat="1" ht="13.15" hidden="1" outlineLevel="1" x14ac:dyDescent="0.4">
      <c r="A13" s="6"/>
      <c r="B13" s="7"/>
      <c r="C13" s="7"/>
      <c r="D13" s="7"/>
      <c r="E13" s="1" t="s">
        <v>97</v>
      </c>
      <c r="F13" s="1" t="s">
        <v>68</v>
      </c>
      <c r="J13" s="164"/>
      <c r="K13" s="164"/>
      <c r="L13" s="164">
        <f>Inp_1!N14</f>
        <v>1.8799999999999999E-4</v>
      </c>
      <c r="M13" s="164">
        <f>ODI_Rate_Calculations!M70</f>
        <v>9.3999999999999994E-5</v>
      </c>
      <c r="N13" s="164"/>
      <c r="O13" s="164"/>
      <c r="P13" s="164">
        <f>Inp_1!P14</f>
        <v>6.6100000000000002E-4</v>
      </c>
    </row>
    <row r="14" spans="1:16" s="78" customFormat="1" ht="13.15" hidden="1" outlineLevel="1" x14ac:dyDescent="0.4">
      <c r="A14" s="6"/>
      <c r="B14" s="7"/>
      <c r="C14" s="7"/>
      <c r="D14" s="7"/>
      <c r="E14" s="1" t="s">
        <v>65</v>
      </c>
      <c r="F14" s="1" t="s">
        <v>68</v>
      </c>
      <c r="H14" s="164">
        <f>Inp_1!K15</f>
        <v>3.0152638516270175E-2</v>
      </c>
    </row>
    <row r="15" spans="1:16" s="78" customFormat="1" ht="13.15" collapsed="1" x14ac:dyDescent="0.4">
      <c r="A15" s="6"/>
      <c r="B15" s="6"/>
      <c r="C15" s="7"/>
      <c r="D15" s="7"/>
      <c r="E15" s="1"/>
      <c r="F15" s="20"/>
    </row>
    <row r="16" spans="1:16" s="208" customFormat="1" ht="13.15" x14ac:dyDescent="0.4">
      <c r="A16" s="208" t="s">
        <v>103</v>
      </c>
      <c r="G16" s="209"/>
      <c r="H16" s="209"/>
      <c r="I16" s="209"/>
      <c r="J16" s="210"/>
      <c r="K16" s="210"/>
      <c r="L16" s="210"/>
      <c r="M16" s="210"/>
      <c r="N16" s="210"/>
      <c r="O16" s="210"/>
      <c r="P16" s="210"/>
    </row>
    <row r="17" ht="13.15" x14ac:dyDescent="0.4"/>
  </sheetData>
  <phoneticPr fontId="11" type="noConversion"/>
  <pageMargins left="0.7" right="0.7" top="0.75" bottom="0.75" header="0.3" footer="0.3"/>
  <pageSetup paperSize="9" scale="59" orientation="portrait" r:id="rId1"/>
  <headerFooter>
    <oddHeader xml:space="preserve">&amp;L&amp;F&amp;CSheet: &amp;A&amp;ROFFICIAL </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6CAE8-B068-41B2-960A-B491F61584CD}">
  <sheetPr codeName="Sheet14">
    <tabColor rgb="FF98C561"/>
  </sheetPr>
  <dimension ref="A1:O93"/>
  <sheetViews>
    <sheetView showGridLines="0" zoomScale="80" zoomScaleNormal="80" workbookViewId="0"/>
  </sheetViews>
  <sheetFormatPr defaultColWidth="0" defaultRowHeight="13.15" zeroHeight="1" outlineLevelRow="1" x14ac:dyDescent="0.4"/>
  <cols>
    <col min="1" max="1" width="1" style="6" customWidth="1"/>
    <col min="2" max="4" width="1" style="7" customWidth="1"/>
    <col min="5" max="5" width="8.375" style="7" customWidth="1"/>
    <col min="6" max="6" width="34.5" style="7" customWidth="1"/>
    <col min="7" max="7" width="10.625" style="7" customWidth="1"/>
    <col min="8" max="8" width="25.25" style="1" bestFit="1" customWidth="1"/>
    <col min="9" max="9" width="3.25" style="7" customWidth="1"/>
    <col min="10" max="13" width="13.5" style="7" customWidth="1"/>
    <col min="14" max="14" width="13.5" style="21" customWidth="1"/>
    <col min="15" max="15" width="6" style="7" customWidth="1"/>
    <col min="16" max="16384" width="6" style="7" hidden="1"/>
  </cols>
  <sheetData>
    <row r="1" spans="1:14" s="4" customFormat="1" ht="30.75" x14ac:dyDescent="0.35">
      <c r="A1" s="4" t="str">
        <f ca="1">RIGHT(CELL("filename", A1), LEN(CELL("filename", A1)) - SEARCH("]", CELL("filename", A1)))</f>
        <v>Outputs_PCLs_DDBND</v>
      </c>
      <c r="D1" s="5"/>
      <c r="N1" s="5"/>
    </row>
    <row r="2" spans="1:14" x14ac:dyDescent="0.35">
      <c r="H2" s="7"/>
    </row>
    <row r="3" spans="1:14" s="1" customFormat="1" x14ac:dyDescent="0.4">
      <c r="A3" s="6"/>
      <c r="B3" s="7"/>
      <c r="C3" s="7"/>
      <c r="D3" s="7"/>
      <c r="E3" s="3" t="s">
        <v>10</v>
      </c>
      <c r="F3" s="3" t="s">
        <v>86</v>
      </c>
      <c r="G3" s="3" t="s">
        <v>88</v>
      </c>
      <c r="H3" s="1" t="s">
        <v>150</v>
      </c>
      <c r="J3" s="6" t="s">
        <v>57</v>
      </c>
      <c r="K3" s="6" t="s">
        <v>58</v>
      </c>
      <c r="L3" s="6" t="s">
        <v>59</v>
      </c>
      <c r="M3" s="19" t="s">
        <v>60</v>
      </c>
      <c r="N3" s="111" t="s">
        <v>61</v>
      </c>
    </row>
    <row r="4" spans="1:14" s="1" customFormat="1" x14ac:dyDescent="0.4">
      <c r="A4" s="6"/>
      <c r="B4" s="7"/>
      <c r="C4" s="7"/>
      <c r="D4" s="7"/>
      <c r="F4" s="3"/>
      <c r="G4" s="3"/>
      <c r="N4" s="112"/>
    </row>
    <row r="5" spans="1:14" x14ac:dyDescent="0.4">
      <c r="I5" s="8"/>
    </row>
    <row r="6" spans="1:14" x14ac:dyDescent="0.4"/>
    <row r="7" spans="1:14" s="12" customFormat="1" x14ac:dyDescent="0.4">
      <c r="A7" s="9" t="s">
        <v>108</v>
      </c>
      <c r="B7" s="9"/>
      <c r="C7" s="10"/>
      <c r="D7" s="11"/>
      <c r="H7" s="27"/>
      <c r="I7" s="22"/>
      <c r="J7" s="22"/>
      <c r="K7" s="22"/>
      <c r="L7" s="22"/>
      <c r="M7" s="22"/>
      <c r="N7" s="11"/>
    </row>
    <row r="8" spans="1:14" x14ac:dyDescent="0.4">
      <c r="I8" s="24"/>
      <c r="J8" s="23"/>
      <c r="K8" s="23"/>
      <c r="L8" s="23"/>
      <c r="M8" s="23"/>
      <c r="N8" s="113"/>
    </row>
    <row r="9" spans="1:14" x14ac:dyDescent="0.4">
      <c r="B9" s="6" t="s">
        <v>19</v>
      </c>
      <c r="H9" s="20"/>
      <c r="I9" s="24"/>
      <c r="J9" s="45"/>
      <c r="K9" s="45"/>
      <c r="L9" s="45"/>
      <c r="M9" s="45"/>
      <c r="N9" s="50"/>
    </row>
    <row r="10" spans="1:14" x14ac:dyDescent="0.4">
      <c r="H10" s="20"/>
      <c r="I10" s="24"/>
      <c r="J10" s="45"/>
      <c r="K10" s="45"/>
      <c r="L10" s="45"/>
      <c r="M10" s="45"/>
      <c r="N10" s="50"/>
    </row>
    <row r="11" spans="1:14" x14ac:dyDescent="0.4">
      <c r="E11" s="21" t="s">
        <v>81</v>
      </c>
      <c r="F11" s="21" t="s">
        <v>160</v>
      </c>
      <c r="G11" s="7" t="s">
        <v>161</v>
      </c>
      <c r="H11" s="20" t="s">
        <v>162</v>
      </c>
      <c r="I11" s="24"/>
      <c r="J11" s="49"/>
      <c r="K11" s="49"/>
      <c r="L11" s="49"/>
      <c r="M11" s="49"/>
      <c r="N11" s="49"/>
    </row>
    <row r="12" spans="1:14" hidden="1" outlineLevel="1" x14ac:dyDescent="0.4">
      <c r="E12" s="21" t="s">
        <v>82</v>
      </c>
      <c r="F12" s="21" t="s">
        <v>160</v>
      </c>
      <c r="G12" s="7" t="s">
        <v>161</v>
      </c>
      <c r="H12" s="20" t="s">
        <v>162</v>
      </c>
      <c r="I12" s="24"/>
      <c r="J12" s="49"/>
      <c r="K12" s="49"/>
      <c r="L12" s="49"/>
      <c r="M12" s="49"/>
      <c r="N12" s="49"/>
    </row>
    <row r="13" spans="1:14" hidden="1" outlineLevel="1" x14ac:dyDescent="0.4">
      <c r="E13" s="21" t="s">
        <v>83</v>
      </c>
      <c r="F13" s="21" t="s">
        <v>160</v>
      </c>
      <c r="G13" s="7" t="s">
        <v>161</v>
      </c>
      <c r="H13" s="20" t="s">
        <v>162</v>
      </c>
      <c r="I13" s="24"/>
      <c r="J13" s="49"/>
      <c r="K13" s="49"/>
      <c r="L13" s="49"/>
      <c r="M13" s="49"/>
      <c r="N13" s="49"/>
    </row>
    <row r="14" spans="1:14" hidden="1" outlineLevel="1" x14ac:dyDescent="0.4">
      <c r="E14" s="21" t="s">
        <v>84</v>
      </c>
      <c r="F14" s="21" t="s">
        <v>160</v>
      </c>
      <c r="G14" s="7" t="s">
        <v>161</v>
      </c>
      <c r="H14" s="20" t="s">
        <v>162</v>
      </c>
      <c r="I14" s="24"/>
      <c r="J14" s="49"/>
      <c r="K14" s="49"/>
      <c r="L14" s="49"/>
      <c r="M14" s="49"/>
      <c r="N14" s="49"/>
    </row>
    <row r="15" spans="1:14" hidden="1" outlineLevel="1" x14ac:dyDescent="0.4">
      <c r="E15" s="21" t="s">
        <v>97</v>
      </c>
      <c r="F15" s="21" t="s">
        <v>160</v>
      </c>
      <c r="G15" s="7" t="s">
        <v>161</v>
      </c>
      <c r="H15" s="20" t="s">
        <v>162</v>
      </c>
      <c r="I15" s="24"/>
      <c r="J15" s="49"/>
      <c r="K15" s="49"/>
      <c r="L15" s="49"/>
      <c r="M15" s="49"/>
      <c r="N15" s="49"/>
    </row>
    <row r="16" spans="1:14" hidden="1" outlineLevel="1" x14ac:dyDescent="0.4">
      <c r="E16" s="21" t="s">
        <v>65</v>
      </c>
      <c r="F16" s="21" t="s">
        <v>160</v>
      </c>
      <c r="G16" s="7" t="s">
        <v>161</v>
      </c>
      <c r="H16" s="20" t="s">
        <v>162</v>
      </c>
      <c r="I16" s="24"/>
      <c r="J16" s="179">
        <f>INDEX(PCL_Calculations!$J$75:$T$80,MATCH(Outputs_PCLs_DDBND!$E$16,PCL_Calculations!$E$75:$E$80,0),MATCH(Outputs_PCLs_DDBND!J$3,PCL_Calculations!$J$3:$T$3,0))</f>
        <v>7.7233581720919361E-2</v>
      </c>
      <c r="K16" s="179">
        <f>INDEX(PCL_Calculations!$J$75:$T$80,MATCH(Outputs_PCLs_DDBND!$E$16,PCL_Calculations!$E$75:$E$80,0),MATCH(Outputs_PCLs_DDBND!K$3,PCL_Calculations!$J$3:$T$3,0))</f>
        <v>7.5945263563855683E-2</v>
      </c>
      <c r="L16" s="179">
        <f>INDEX(PCL_Calculations!$J$75:$T$80,MATCH(Outputs_PCLs_DDBND!$E$16,PCL_Calculations!$E$75:$E$80,0),MATCH(Outputs_PCLs_DDBND!L$3,PCL_Calculations!$J$3:$T$3,0))</f>
        <v>7.1957005992745626E-2</v>
      </c>
      <c r="M16" s="179">
        <f>INDEX(PCL_Calculations!$J$75:$T$80,MATCH(Outputs_PCLs_DDBND!$E$16,PCL_Calculations!$E$75:$E$80,0),MATCH(Outputs_PCLs_DDBND!M$3,PCL_Calculations!$J$3:$T$3,0))</f>
        <v>7.0666002996372823E-2</v>
      </c>
      <c r="N16" s="179">
        <f>INDEX(PCL_Calculations!$J$75:$T$80,MATCH(Outputs_PCLs_DDBND!$E$16,PCL_Calculations!$E$75:$E$80,0),MATCH(Outputs_PCLs_DDBND!N$3,PCL_Calculations!$J$3:$T$3,0))</f>
        <v>6.9375000000000006E-2</v>
      </c>
    </row>
    <row r="17" spans="2:14" collapsed="1" x14ac:dyDescent="0.4">
      <c r="E17" s="21"/>
      <c r="F17" s="21"/>
      <c r="G17" s="21"/>
      <c r="I17" s="24"/>
      <c r="J17" s="49"/>
      <c r="K17" s="49"/>
      <c r="L17" s="49"/>
      <c r="M17" s="49"/>
      <c r="N17" s="49"/>
    </row>
    <row r="18" spans="2:14" x14ac:dyDescent="0.4">
      <c r="B18" s="6" t="s">
        <v>91</v>
      </c>
      <c r="H18" s="20"/>
      <c r="I18" s="24"/>
      <c r="J18" s="45"/>
      <c r="K18" s="45"/>
      <c r="L18" s="45"/>
      <c r="M18" s="45"/>
      <c r="N18" s="50"/>
    </row>
    <row r="19" spans="2:14" x14ac:dyDescent="0.4">
      <c r="H19" s="20"/>
      <c r="I19" s="24"/>
      <c r="J19" s="45"/>
      <c r="K19" s="45"/>
      <c r="L19" s="45"/>
      <c r="M19" s="45"/>
      <c r="N19" s="50"/>
    </row>
    <row r="20" spans="2:14" hidden="1" outlineLevel="1" x14ac:dyDescent="0.4">
      <c r="E20" s="21" t="s">
        <v>81</v>
      </c>
      <c r="F20" s="21" t="s">
        <v>163</v>
      </c>
      <c r="G20" s="7" t="s">
        <v>117</v>
      </c>
      <c r="H20" s="20" t="s">
        <v>164</v>
      </c>
      <c r="I20" s="24"/>
      <c r="J20" s="47"/>
      <c r="K20" s="47"/>
      <c r="L20" s="47"/>
      <c r="M20" s="47"/>
      <c r="N20" s="49"/>
    </row>
    <row r="21" spans="2:14" hidden="1" outlineLevel="1" x14ac:dyDescent="0.4">
      <c r="E21" s="21" t="s">
        <v>82</v>
      </c>
      <c r="F21" s="21" t="s">
        <v>163</v>
      </c>
      <c r="G21" s="7" t="s">
        <v>117</v>
      </c>
      <c r="H21" s="20" t="s">
        <v>164</v>
      </c>
      <c r="I21" s="24"/>
      <c r="J21" s="47"/>
      <c r="K21" s="47"/>
      <c r="L21" s="47"/>
      <c r="M21" s="47"/>
      <c r="N21" s="49"/>
    </row>
    <row r="22" spans="2:14" hidden="1" outlineLevel="1" x14ac:dyDescent="0.4">
      <c r="E22" s="21" t="s">
        <v>83</v>
      </c>
      <c r="F22" s="21" t="s">
        <v>163</v>
      </c>
      <c r="G22" s="7" t="s">
        <v>117</v>
      </c>
      <c r="H22" s="20" t="s">
        <v>164</v>
      </c>
      <c r="I22" s="24"/>
      <c r="J22" s="47"/>
      <c r="K22" s="47"/>
      <c r="L22" s="47"/>
      <c r="M22" s="47"/>
      <c r="N22" s="49"/>
    </row>
    <row r="23" spans="2:14" hidden="1" outlineLevel="1" x14ac:dyDescent="0.4">
      <c r="E23" s="21" t="s">
        <v>84</v>
      </c>
      <c r="F23" s="21" t="s">
        <v>163</v>
      </c>
      <c r="G23" s="7" t="s">
        <v>117</v>
      </c>
      <c r="H23" s="20" t="s">
        <v>164</v>
      </c>
      <c r="I23" s="24"/>
      <c r="J23" s="47"/>
      <c r="K23" s="47"/>
      <c r="L23" s="47"/>
      <c r="M23" s="47"/>
      <c r="N23" s="165">
        <f>PCL_Calculations!T31</f>
        <v>22</v>
      </c>
    </row>
    <row r="24" spans="2:14" hidden="1" outlineLevel="1" x14ac:dyDescent="0.4">
      <c r="E24" s="21" t="s">
        <v>97</v>
      </c>
      <c r="F24" s="21" t="s">
        <v>163</v>
      </c>
      <c r="G24" s="7" t="s">
        <v>117</v>
      </c>
      <c r="H24" s="20" t="s">
        <v>164</v>
      </c>
      <c r="I24" s="24"/>
      <c r="J24" s="47"/>
      <c r="K24" s="47"/>
      <c r="L24" s="47"/>
      <c r="M24" s="47"/>
      <c r="N24" s="49"/>
    </row>
    <row r="25" spans="2:14" hidden="1" outlineLevel="1" x14ac:dyDescent="0.4">
      <c r="E25" s="21" t="s">
        <v>65</v>
      </c>
      <c r="F25" s="21" t="s">
        <v>163</v>
      </c>
      <c r="G25" s="7" t="s">
        <v>117</v>
      </c>
      <c r="H25" s="20" t="s">
        <v>164</v>
      </c>
      <c r="I25" s="24"/>
      <c r="J25" s="55"/>
      <c r="K25" s="55"/>
      <c r="L25" s="55"/>
      <c r="M25" s="55"/>
      <c r="N25" s="48"/>
    </row>
    <row r="26" spans="2:14" hidden="1" outlineLevel="1" x14ac:dyDescent="0.4">
      <c r="E26" s="21"/>
      <c r="F26" s="21"/>
      <c r="G26" s="21"/>
      <c r="I26" s="24"/>
      <c r="J26" s="49"/>
      <c r="K26" s="49"/>
      <c r="L26" s="49"/>
      <c r="M26" s="49"/>
      <c r="N26" s="49"/>
    </row>
    <row r="27" spans="2:14" collapsed="1" x14ac:dyDescent="0.4">
      <c r="E27" s="21"/>
      <c r="F27" s="21"/>
      <c r="G27" s="21"/>
      <c r="I27" s="24"/>
      <c r="J27" s="49"/>
      <c r="K27" s="49"/>
      <c r="L27" s="49"/>
      <c r="M27" s="49"/>
      <c r="N27" s="49"/>
    </row>
    <row r="28" spans="2:14" x14ac:dyDescent="0.4">
      <c r="B28" s="6" t="s">
        <v>165</v>
      </c>
      <c r="I28" s="24"/>
      <c r="J28" s="45"/>
      <c r="K28" s="45"/>
      <c r="L28" s="45"/>
      <c r="M28" s="45"/>
      <c r="N28" s="50"/>
    </row>
    <row r="29" spans="2:14" x14ac:dyDescent="0.4">
      <c r="I29" s="24"/>
      <c r="J29" s="45"/>
      <c r="K29" s="45"/>
      <c r="L29" s="45"/>
      <c r="M29" s="45"/>
      <c r="N29" s="50"/>
    </row>
    <row r="30" spans="2:14" hidden="1" outlineLevel="1" x14ac:dyDescent="0.4">
      <c r="E30" s="21" t="s">
        <v>81</v>
      </c>
      <c r="F30" s="21" t="s">
        <v>166</v>
      </c>
      <c r="G30" s="21" t="s">
        <v>80</v>
      </c>
      <c r="H30" s="20" t="s">
        <v>167</v>
      </c>
      <c r="I30" s="24"/>
      <c r="J30" s="143"/>
      <c r="K30" s="143"/>
      <c r="L30" s="143"/>
      <c r="M30" s="143"/>
      <c r="N30" s="150"/>
    </row>
    <row r="31" spans="2:14" hidden="1" outlineLevel="1" x14ac:dyDescent="0.4">
      <c r="E31" s="21" t="s">
        <v>82</v>
      </c>
      <c r="F31" s="21" t="s">
        <v>166</v>
      </c>
      <c r="G31" s="21" t="s">
        <v>80</v>
      </c>
      <c r="H31" s="20" t="s">
        <v>167</v>
      </c>
      <c r="I31" s="24"/>
      <c r="J31" s="143"/>
      <c r="K31" s="143"/>
      <c r="L31" s="143"/>
      <c r="M31" s="143"/>
      <c r="N31" s="166">
        <f>INDEX(Inp_3!$E$11:$M$16,MATCH(Outputs_PCLs_DDBND!$E$31,Inp_3!$E$11:$E$16,0),MATCH(Outputs_PCLs_DDBND!$N$3,Inp_3!$E$3:$M$3,0))</f>
        <v>0.05</v>
      </c>
    </row>
    <row r="32" spans="2:14" hidden="1" outlineLevel="1" x14ac:dyDescent="0.4">
      <c r="E32" s="21" t="s">
        <v>83</v>
      </c>
      <c r="F32" s="21" t="s">
        <v>166</v>
      </c>
      <c r="G32" s="21" t="s">
        <v>80</v>
      </c>
      <c r="H32" s="20" t="s">
        <v>167</v>
      </c>
      <c r="I32" s="24"/>
      <c r="J32" s="143"/>
      <c r="K32" s="143"/>
      <c r="L32" s="143"/>
      <c r="M32" s="143"/>
      <c r="N32" s="150"/>
    </row>
    <row r="33" spans="2:14" hidden="1" outlineLevel="1" x14ac:dyDescent="0.4">
      <c r="E33" s="21" t="s">
        <v>84</v>
      </c>
      <c r="F33" s="21" t="s">
        <v>166</v>
      </c>
      <c r="G33" s="21" t="s">
        <v>80</v>
      </c>
      <c r="H33" s="20" t="s">
        <v>167</v>
      </c>
      <c r="I33" s="24"/>
      <c r="J33" s="140"/>
      <c r="K33" s="140"/>
      <c r="L33" s="140"/>
      <c r="M33" s="140"/>
      <c r="N33" s="151"/>
    </row>
    <row r="34" spans="2:14" hidden="1" outlineLevel="1" x14ac:dyDescent="0.4">
      <c r="E34" s="21" t="s">
        <v>97</v>
      </c>
      <c r="F34" s="21" t="s">
        <v>166</v>
      </c>
      <c r="G34" s="21" t="s">
        <v>80</v>
      </c>
      <c r="H34" s="20" t="s">
        <v>167</v>
      </c>
      <c r="I34" s="24"/>
      <c r="J34" s="140"/>
      <c r="K34" s="140"/>
      <c r="L34" s="140"/>
      <c r="M34" s="140"/>
      <c r="N34" s="150"/>
    </row>
    <row r="35" spans="2:14" hidden="1" outlineLevel="1" x14ac:dyDescent="0.4">
      <c r="E35" s="21" t="s">
        <v>65</v>
      </c>
      <c r="F35" s="21" t="s">
        <v>166</v>
      </c>
      <c r="G35" s="21" t="s">
        <v>80</v>
      </c>
      <c r="H35" s="20" t="s">
        <v>167</v>
      </c>
      <c r="I35" s="24"/>
      <c r="J35" s="140"/>
      <c r="K35" s="140"/>
      <c r="L35" s="140"/>
      <c r="M35" s="140"/>
      <c r="N35" s="151"/>
    </row>
    <row r="36" spans="2:14" collapsed="1" x14ac:dyDescent="0.4">
      <c r="E36" s="21"/>
      <c r="F36" s="21"/>
      <c r="G36" s="21"/>
      <c r="I36" s="24"/>
      <c r="J36" s="151"/>
      <c r="K36" s="151"/>
      <c r="L36" s="151"/>
      <c r="M36" s="151"/>
      <c r="N36" s="151"/>
    </row>
    <row r="37" spans="2:14" x14ac:dyDescent="0.4">
      <c r="B37" s="6" t="s">
        <v>168</v>
      </c>
      <c r="I37" s="24"/>
      <c r="J37" s="152"/>
      <c r="K37" s="152"/>
      <c r="L37" s="152"/>
      <c r="M37" s="152"/>
      <c r="N37" s="150"/>
    </row>
    <row r="38" spans="2:14" x14ac:dyDescent="0.4">
      <c r="I38" s="24"/>
      <c r="J38" s="152"/>
      <c r="K38" s="152"/>
      <c r="L38" s="152"/>
      <c r="M38" s="152"/>
      <c r="N38" s="150"/>
    </row>
    <row r="39" spans="2:14" hidden="1" outlineLevel="1" x14ac:dyDescent="0.4">
      <c r="E39" s="21" t="s">
        <v>81</v>
      </c>
      <c r="F39" s="21" t="s">
        <v>169</v>
      </c>
      <c r="G39" s="21" t="s">
        <v>80</v>
      </c>
      <c r="H39" s="20" t="s">
        <v>170</v>
      </c>
      <c r="I39" s="24"/>
      <c r="J39" s="143"/>
      <c r="K39" s="143"/>
      <c r="L39" s="143"/>
      <c r="M39" s="143"/>
      <c r="N39" s="150"/>
    </row>
    <row r="40" spans="2:14" hidden="1" outlineLevel="1" x14ac:dyDescent="0.4">
      <c r="E40" s="21" t="s">
        <v>82</v>
      </c>
      <c r="F40" s="21" t="s">
        <v>169</v>
      </c>
      <c r="G40" s="21" t="s">
        <v>80</v>
      </c>
      <c r="H40" s="20" t="s">
        <v>170</v>
      </c>
      <c r="I40" s="24"/>
      <c r="J40" s="143"/>
      <c r="K40" s="143"/>
      <c r="L40" s="143"/>
      <c r="M40" s="143"/>
      <c r="N40" s="150"/>
    </row>
    <row r="41" spans="2:14" hidden="1" outlineLevel="1" x14ac:dyDescent="0.4">
      <c r="E41" s="21" t="s">
        <v>83</v>
      </c>
      <c r="F41" s="21" t="s">
        <v>169</v>
      </c>
      <c r="G41" s="21" t="s">
        <v>80</v>
      </c>
      <c r="H41" s="20" t="s">
        <v>170</v>
      </c>
      <c r="I41" s="24"/>
      <c r="J41" s="143"/>
      <c r="K41" s="143"/>
      <c r="L41" s="143"/>
      <c r="M41" s="143"/>
      <c r="N41" s="166">
        <f>INDEX(Inp_3!$E$11:$M$16,MATCH(Outputs_PCLs_DDBND!$E$41,Inp_3!$E$11:$E$16,0),MATCH(Outputs_PCLs_DDBND!$N$3,Inp_3!$E$3:$M$3,0))</f>
        <v>0.05</v>
      </c>
    </row>
    <row r="42" spans="2:14" hidden="1" outlineLevel="1" x14ac:dyDescent="0.4">
      <c r="E42" s="21" t="s">
        <v>84</v>
      </c>
      <c r="F42" s="21" t="s">
        <v>169</v>
      </c>
      <c r="G42" s="21" t="s">
        <v>80</v>
      </c>
      <c r="H42" s="20" t="s">
        <v>170</v>
      </c>
      <c r="I42" s="24"/>
      <c r="J42" s="140"/>
      <c r="K42" s="140"/>
      <c r="L42" s="140"/>
      <c r="M42" s="140"/>
      <c r="N42" s="150"/>
    </row>
    <row r="43" spans="2:14" hidden="1" outlineLevel="1" x14ac:dyDescent="0.4">
      <c r="E43" s="21" t="s">
        <v>97</v>
      </c>
      <c r="F43" s="21" t="s">
        <v>169</v>
      </c>
      <c r="G43" s="21" t="s">
        <v>80</v>
      </c>
      <c r="H43" s="20" t="s">
        <v>170</v>
      </c>
      <c r="I43" s="24"/>
      <c r="J43" s="140"/>
      <c r="K43" s="140"/>
      <c r="L43" s="140"/>
      <c r="M43" s="140"/>
      <c r="N43" s="166">
        <f>INDEX(Inp_3!$E$11:$M$16,MATCH(Outputs_PCLs_DDBND!$E$43,Inp_3!$E$11:$E$16,0),MATCH(Outputs_PCLs_DDBND!$N$3,Inp_3!$E$3:$M$3,0))</f>
        <v>0.05</v>
      </c>
    </row>
    <row r="44" spans="2:14" hidden="1" outlineLevel="1" x14ac:dyDescent="0.4">
      <c r="E44" s="21" t="s">
        <v>65</v>
      </c>
      <c r="F44" s="21" t="s">
        <v>169</v>
      </c>
      <c r="G44" s="21" t="s">
        <v>80</v>
      </c>
      <c r="H44" s="20" t="s">
        <v>170</v>
      </c>
      <c r="I44" s="24"/>
      <c r="J44" s="140"/>
      <c r="K44" s="140"/>
      <c r="L44" s="140"/>
      <c r="M44" s="140"/>
      <c r="N44" s="151"/>
    </row>
    <row r="45" spans="2:14" collapsed="1" x14ac:dyDescent="0.4">
      <c r="E45" s="21"/>
      <c r="F45" s="21"/>
      <c r="G45" s="21"/>
      <c r="I45" s="24"/>
      <c r="J45" s="151"/>
      <c r="K45" s="151"/>
      <c r="L45" s="151"/>
      <c r="M45" s="151"/>
      <c r="N45" s="151"/>
    </row>
    <row r="46" spans="2:14" x14ac:dyDescent="0.4">
      <c r="B46" s="6" t="s">
        <v>171</v>
      </c>
      <c r="I46" s="24"/>
      <c r="J46" s="152"/>
      <c r="K46" s="152"/>
      <c r="L46" s="152"/>
      <c r="M46" s="152"/>
      <c r="N46" s="150"/>
    </row>
    <row r="47" spans="2:14" x14ac:dyDescent="0.4">
      <c r="I47" s="24"/>
      <c r="J47" s="152"/>
      <c r="K47" s="152"/>
      <c r="L47" s="152"/>
      <c r="M47" s="152"/>
      <c r="N47" s="150"/>
    </row>
    <row r="48" spans="2:14" hidden="1" outlineLevel="1" x14ac:dyDescent="0.4">
      <c r="E48" s="21" t="s">
        <v>81</v>
      </c>
      <c r="F48" s="21" t="s">
        <v>172</v>
      </c>
      <c r="G48" s="21" t="s">
        <v>80</v>
      </c>
      <c r="H48" s="20" t="s">
        <v>173</v>
      </c>
      <c r="I48" s="24"/>
      <c r="J48" s="143"/>
      <c r="K48" s="143"/>
      <c r="L48" s="143"/>
      <c r="M48" s="143"/>
      <c r="N48" s="166">
        <f>INDEX(Inp_3!$E$11:$M$16,MATCH(Outputs_PCLs_DDBND!$E$48,Inp_3!$E$11:$E$16,0),MATCH(Outputs_PCLs_DDBND!$N$3,Inp_3!$E$3:$M$3,0))</f>
        <v>0.05</v>
      </c>
    </row>
    <row r="49" spans="1:14" hidden="1" outlineLevel="1" x14ac:dyDescent="0.4">
      <c r="E49" s="21" t="s">
        <v>82</v>
      </c>
      <c r="F49" s="21" t="s">
        <v>172</v>
      </c>
      <c r="G49" s="21" t="s">
        <v>80</v>
      </c>
      <c r="H49" s="20" t="s">
        <v>173</v>
      </c>
      <c r="I49" s="24"/>
      <c r="J49" s="143"/>
      <c r="K49" s="143"/>
      <c r="L49" s="143"/>
      <c r="M49" s="143"/>
      <c r="N49" s="150"/>
    </row>
    <row r="50" spans="1:14" hidden="1" outlineLevel="1" x14ac:dyDescent="0.4">
      <c r="E50" s="21" t="s">
        <v>83</v>
      </c>
      <c r="F50" s="21" t="s">
        <v>172</v>
      </c>
      <c r="G50" s="21" t="s">
        <v>80</v>
      </c>
      <c r="H50" s="20" t="s">
        <v>173</v>
      </c>
      <c r="I50" s="24"/>
      <c r="J50" s="143"/>
      <c r="K50" s="143"/>
      <c r="L50" s="143"/>
      <c r="M50" s="143"/>
      <c r="N50" s="150"/>
    </row>
    <row r="51" spans="1:14" hidden="1" outlineLevel="1" x14ac:dyDescent="0.4">
      <c r="E51" s="21" t="s">
        <v>84</v>
      </c>
      <c r="F51" s="21" t="s">
        <v>172</v>
      </c>
      <c r="G51" s="21" t="s">
        <v>80</v>
      </c>
      <c r="H51" s="20" t="s">
        <v>173</v>
      </c>
      <c r="I51" s="24"/>
      <c r="J51" s="140"/>
      <c r="K51" s="140"/>
      <c r="L51" s="140"/>
      <c r="M51" s="140"/>
      <c r="N51" s="151"/>
    </row>
    <row r="52" spans="1:14" hidden="1" outlineLevel="1" x14ac:dyDescent="0.4">
      <c r="E52" s="21" t="s">
        <v>97</v>
      </c>
      <c r="F52" s="21" t="s">
        <v>172</v>
      </c>
      <c r="G52" s="21" t="s">
        <v>80</v>
      </c>
      <c r="H52" s="20" t="s">
        <v>173</v>
      </c>
      <c r="I52" s="24"/>
      <c r="J52" s="140"/>
      <c r="K52" s="140"/>
      <c r="L52" s="140"/>
      <c r="M52" s="140"/>
      <c r="N52" s="150"/>
    </row>
    <row r="53" spans="1:14" collapsed="1" x14ac:dyDescent="0.4">
      <c r="E53" s="21" t="s">
        <v>65</v>
      </c>
      <c r="F53" s="21" t="s">
        <v>172</v>
      </c>
      <c r="G53" s="21" t="s">
        <v>80</v>
      </c>
      <c r="H53" s="20" t="s">
        <v>173</v>
      </c>
      <c r="I53" s="24"/>
      <c r="J53" s="47"/>
      <c r="K53" s="47"/>
      <c r="L53" s="47"/>
      <c r="M53" s="47"/>
      <c r="N53" s="49"/>
    </row>
    <row r="54" spans="1:14" x14ac:dyDescent="0.4">
      <c r="J54" s="46"/>
      <c r="K54" s="46"/>
      <c r="L54" s="46"/>
      <c r="M54" s="46"/>
      <c r="N54" s="96"/>
    </row>
    <row r="55" spans="1:14" x14ac:dyDescent="0.4">
      <c r="B55" s="6" t="s">
        <v>40</v>
      </c>
      <c r="I55" s="24"/>
      <c r="J55" s="45"/>
      <c r="K55" s="45"/>
      <c r="L55" s="45"/>
      <c r="M55" s="45"/>
      <c r="N55" s="50"/>
    </row>
    <row r="56" spans="1:14" x14ac:dyDescent="0.4">
      <c r="I56" s="24"/>
      <c r="J56" s="45"/>
      <c r="K56" s="45"/>
      <c r="L56" s="45"/>
      <c r="M56" s="45"/>
      <c r="N56" s="50"/>
    </row>
    <row r="57" spans="1:14" hidden="1" outlineLevel="1" x14ac:dyDescent="0.4">
      <c r="E57" s="21" t="s">
        <v>81</v>
      </c>
      <c r="F57" s="21" t="s">
        <v>110</v>
      </c>
      <c r="G57" s="21" t="s">
        <v>111</v>
      </c>
      <c r="H57" s="20" t="s">
        <v>174</v>
      </c>
      <c r="I57" s="24"/>
      <c r="J57" s="49"/>
      <c r="K57" s="49"/>
      <c r="L57" s="49"/>
      <c r="M57" s="49"/>
      <c r="N57" s="49"/>
    </row>
    <row r="58" spans="1:14" hidden="1" outlineLevel="1" x14ac:dyDescent="0.4">
      <c r="E58" s="21" t="s">
        <v>82</v>
      </c>
      <c r="F58" s="21" t="s">
        <v>110</v>
      </c>
      <c r="G58" s="21" t="s">
        <v>111</v>
      </c>
      <c r="H58" s="20" t="s">
        <v>174</v>
      </c>
      <c r="I58" s="24"/>
      <c r="J58" s="49"/>
      <c r="K58" s="49"/>
      <c r="L58" s="49"/>
      <c r="M58" s="49"/>
      <c r="N58" s="49"/>
    </row>
    <row r="59" spans="1:14" hidden="1" outlineLevel="1" x14ac:dyDescent="0.4">
      <c r="E59" s="21" t="s">
        <v>83</v>
      </c>
      <c r="F59" s="21" t="s">
        <v>110</v>
      </c>
      <c r="G59" s="21" t="s">
        <v>111</v>
      </c>
      <c r="H59" s="20" t="s">
        <v>174</v>
      </c>
      <c r="I59" s="24"/>
      <c r="J59" s="49"/>
      <c r="K59" s="49"/>
      <c r="L59" s="49"/>
      <c r="M59" s="49"/>
      <c r="N59" s="49"/>
    </row>
    <row r="60" spans="1:14" hidden="1" outlineLevel="1" x14ac:dyDescent="0.4">
      <c r="E60" s="21" t="s">
        <v>84</v>
      </c>
      <c r="F60" s="21" t="s">
        <v>110</v>
      </c>
      <c r="G60" s="21" t="s">
        <v>111</v>
      </c>
      <c r="H60" s="20" t="s">
        <v>174</v>
      </c>
      <c r="I60" s="24"/>
      <c r="J60" s="49"/>
      <c r="K60" s="49"/>
      <c r="L60" s="49"/>
      <c r="M60" s="49"/>
      <c r="N60" s="49"/>
    </row>
    <row r="61" spans="1:14" hidden="1" outlineLevel="1" x14ac:dyDescent="0.4">
      <c r="E61" s="21" t="s">
        <v>97</v>
      </c>
      <c r="F61" s="21" t="s">
        <v>110</v>
      </c>
      <c r="G61" s="21" t="s">
        <v>111</v>
      </c>
      <c r="H61" s="20" t="s">
        <v>174</v>
      </c>
      <c r="I61" s="24"/>
      <c r="J61" s="165">
        <f>Inp_3!I24</f>
        <v>9.5</v>
      </c>
      <c r="K61" s="165">
        <f>Inp_3!J24</f>
        <v>38</v>
      </c>
      <c r="L61" s="165">
        <f>Inp_3!K24</f>
        <v>38</v>
      </c>
      <c r="M61" s="165">
        <f>Inp_3!L24</f>
        <v>57.7</v>
      </c>
      <c r="N61" s="165">
        <f>Inp_3!M24</f>
        <v>77.400000000000006</v>
      </c>
    </row>
    <row r="62" spans="1:14" collapsed="1" x14ac:dyDescent="0.4">
      <c r="E62" s="21" t="s">
        <v>65</v>
      </c>
      <c r="F62" s="21" t="s">
        <v>110</v>
      </c>
      <c r="G62" s="21" t="s">
        <v>111</v>
      </c>
      <c r="H62" s="20" t="s">
        <v>174</v>
      </c>
      <c r="I62" s="24"/>
      <c r="J62" s="49"/>
      <c r="K62" s="49"/>
      <c r="L62" s="49"/>
      <c r="M62" s="49"/>
      <c r="N62" s="49"/>
    </row>
    <row r="63" spans="1:14" s="188" customFormat="1" x14ac:dyDescent="0.4">
      <c r="A63" s="182"/>
      <c r="B63" s="183"/>
      <c r="C63" s="183"/>
      <c r="D63" s="183"/>
      <c r="E63" s="183"/>
      <c r="F63" s="183"/>
      <c r="G63" s="183"/>
      <c r="H63" s="187"/>
      <c r="I63" s="183"/>
      <c r="J63" s="183"/>
      <c r="K63" s="183"/>
      <c r="L63" s="183"/>
      <c r="M63" s="183"/>
      <c r="N63" s="184"/>
    </row>
    <row r="64" spans="1:14" s="12" customFormat="1" x14ac:dyDescent="0.35">
      <c r="A64" s="9" t="s">
        <v>112</v>
      </c>
      <c r="B64" s="9"/>
      <c r="C64" s="10"/>
      <c r="D64" s="11"/>
      <c r="H64" s="22"/>
      <c r="I64" s="51"/>
      <c r="J64" s="51"/>
      <c r="K64" s="51"/>
      <c r="L64" s="51"/>
      <c r="M64" s="51"/>
      <c r="N64" s="114"/>
    </row>
    <row r="65" spans="1:14" s="53" customFormat="1" x14ac:dyDescent="0.35">
      <c r="A65" s="6"/>
      <c r="B65" s="7"/>
      <c r="C65" s="7"/>
      <c r="D65" s="7"/>
      <c r="E65" s="21"/>
      <c r="F65" s="21"/>
      <c r="H65" s="57"/>
      <c r="I65" s="58"/>
      <c r="J65" s="58"/>
      <c r="K65" s="58"/>
      <c r="L65" s="58"/>
      <c r="M65" s="58"/>
      <c r="N65" s="115"/>
    </row>
    <row r="66" spans="1:14" x14ac:dyDescent="0.35">
      <c r="B66" s="6" t="s">
        <v>165</v>
      </c>
      <c r="G66" s="53"/>
      <c r="H66" s="57"/>
      <c r="I66" s="58"/>
      <c r="J66" s="58"/>
      <c r="K66" s="58"/>
      <c r="L66" s="58"/>
      <c r="M66" s="58"/>
      <c r="N66" s="115"/>
    </row>
    <row r="67" spans="1:14" x14ac:dyDescent="0.35">
      <c r="H67" s="24"/>
      <c r="I67" s="45"/>
      <c r="J67" s="45"/>
      <c r="K67" s="45"/>
      <c r="L67" s="45"/>
      <c r="M67" s="45"/>
      <c r="N67" s="96"/>
    </row>
    <row r="68" spans="1:14" hidden="1" outlineLevel="1" x14ac:dyDescent="0.4">
      <c r="E68" s="21" t="s">
        <v>81</v>
      </c>
      <c r="F68" s="21" t="s">
        <v>175</v>
      </c>
      <c r="G68" s="7" t="s">
        <v>80</v>
      </c>
      <c r="H68" s="20" t="s">
        <v>176</v>
      </c>
      <c r="I68" s="50"/>
      <c r="J68" s="153"/>
      <c r="K68" s="153"/>
      <c r="L68" s="153"/>
      <c r="M68" s="153"/>
      <c r="N68" s="96"/>
    </row>
    <row r="69" spans="1:14" hidden="1" outlineLevel="1" x14ac:dyDescent="0.4">
      <c r="E69" s="21" t="s">
        <v>82</v>
      </c>
      <c r="F69" s="21" t="s">
        <v>175</v>
      </c>
      <c r="G69" s="7" t="s">
        <v>80</v>
      </c>
      <c r="H69" s="20" t="s">
        <v>176</v>
      </c>
      <c r="I69" s="50"/>
      <c r="J69" s="143"/>
      <c r="K69" s="143"/>
      <c r="L69" s="143"/>
      <c r="M69" s="143"/>
      <c r="N69" s="166">
        <f>INDEX(Inp_3!$E$29:$M$34,MATCH(Outputs_PCLs_DDBND!$E$69,Inp_3!$E$29:$E$34,0),MATCH(Outputs_PCLs_DDBND!$N$3,Inp_3!$E$3:$M$3,0))</f>
        <v>0</v>
      </c>
    </row>
    <row r="70" spans="1:14" hidden="1" outlineLevel="1" x14ac:dyDescent="0.4">
      <c r="E70" s="21" t="s">
        <v>83</v>
      </c>
      <c r="F70" s="21" t="s">
        <v>175</v>
      </c>
      <c r="G70" s="7" t="s">
        <v>80</v>
      </c>
      <c r="H70" s="20" t="s">
        <v>176</v>
      </c>
      <c r="I70" s="50"/>
      <c r="J70" s="143"/>
      <c r="K70" s="143"/>
      <c r="L70" s="143"/>
      <c r="M70" s="143"/>
      <c r="N70" s="150"/>
    </row>
    <row r="71" spans="1:14" hidden="1" outlineLevel="1" x14ac:dyDescent="0.4">
      <c r="E71" s="21" t="s">
        <v>84</v>
      </c>
      <c r="F71" s="21" t="s">
        <v>175</v>
      </c>
      <c r="G71" s="7" t="s">
        <v>80</v>
      </c>
      <c r="H71" s="20" t="s">
        <v>176</v>
      </c>
      <c r="I71" s="49"/>
      <c r="J71" s="140"/>
      <c r="K71" s="140"/>
      <c r="L71" s="140"/>
      <c r="M71" s="140"/>
      <c r="N71" s="150"/>
    </row>
    <row r="72" spans="1:14" hidden="1" outlineLevel="1" x14ac:dyDescent="0.4">
      <c r="E72" s="21" t="s">
        <v>97</v>
      </c>
      <c r="F72" s="21" t="s">
        <v>175</v>
      </c>
      <c r="G72" s="7" t="s">
        <v>80</v>
      </c>
      <c r="H72" s="20" t="s">
        <v>176</v>
      </c>
      <c r="I72" s="49"/>
      <c r="J72" s="140"/>
      <c r="K72" s="140"/>
      <c r="L72" s="140"/>
      <c r="M72" s="143"/>
      <c r="N72" s="150"/>
    </row>
    <row r="73" spans="1:14" hidden="1" outlineLevel="1" x14ac:dyDescent="0.4">
      <c r="E73" s="21" t="s">
        <v>65</v>
      </c>
      <c r="F73" s="21" t="s">
        <v>175</v>
      </c>
      <c r="G73" s="7" t="s">
        <v>80</v>
      </c>
      <c r="H73" s="20" t="s">
        <v>176</v>
      </c>
      <c r="I73" s="49"/>
      <c r="J73" s="140"/>
      <c r="K73" s="140"/>
      <c r="L73" s="140"/>
      <c r="M73" s="140"/>
      <c r="N73" s="150"/>
    </row>
    <row r="74" spans="1:14" s="53" customFormat="1" collapsed="1" x14ac:dyDescent="0.35">
      <c r="A74" s="6"/>
      <c r="B74" s="7"/>
      <c r="C74" s="7"/>
      <c r="D74" s="7"/>
      <c r="E74" s="21"/>
      <c r="F74" s="21"/>
      <c r="G74" s="7"/>
      <c r="H74" s="24"/>
      <c r="I74" s="49"/>
      <c r="J74" s="151"/>
      <c r="K74" s="151"/>
      <c r="L74" s="151"/>
      <c r="M74" s="151"/>
      <c r="N74" s="150"/>
    </row>
    <row r="75" spans="1:14" x14ac:dyDescent="0.35">
      <c r="B75" s="6" t="s">
        <v>168</v>
      </c>
      <c r="G75" s="53"/>
      <c r="H75" s="57"/>
      <c r="I75" s="58"/>
      <c r="J75" s="141"/>
      <c r="K75" s="141"/>
      <c r="L75" s="141"/>
      <c r="M75" s="141"/>
      <c r="N75" s="142"/>
    </row>
    <row r="76" spans="1:14" x14ac:dyDescent="0.35">
      <c r="H76" s="24"/>
      <c r="I76" s="45"/>
      <c r="J76" s="152"/>
      <c r="K76" s="152"/>
      <c r="L76" s="152"/>
      <c r="M76" s="152"/>
      <c r="N76" s="150"/>
    </row>
    <row r="77" spans="1:14" hidden="1" outlineLevel="1" x14ac:dyDescent="0.4">
      <c r="E77" s="21" t="s">
        <v>81</v>
      </c>
      <c r="F77" s="21" t="s">
        <v>177</v>
      </c>
      <c r="G77" s="7" t="s">
        <v>80</v>
      </c>
      <c r="H77" s="20" t="s">
        <v>178</v>
      </c>
      <c r="I77" s="50"/>
      <c r="J77" s="143"/>
      <c r="K77" s="143"/>
      <c r="L77" s="143"/>
      <c r="M77" s="143"/>
      <c r="N77" s="150"/>
    </row>
    <row r="78" spans="1:14" hidden="1" outlineLevel="1" x14ac:dyDescent="0.4">
      <c r="E78" s="21" t="s">
        <v>82</v>
      </c>
      <c r="F78" s="21" t="s">
        <v>177</v>
      </c>
      <c r="G78" s="7" t="s">
        <v>80</v>
      </c>
      <c r="H78" s="20" t="s">
        <v>178</v>
      </c>
      <c r="I78" s="50"/>
      <c r="J78" s="143"/>
      <c r="K78" s="143"/>
      <c r="L78" s="143"/>
      <c r="M78" s="143"/>
      <c r="N78" s="150"/>
    </row>
    <row r="79" spans="1:14" hidden="1" outlineLevel="1" x14ac:dyDescent="0.4">
      <c r="E79" s="21" t="s">
        <v>83</v>
      </c>
      <c r="F79" s="21" t="s">
        <v>177</v>
      </c>
      <c r="G79" s="7" t="s">
        <v>80</v>
      </c>
      <c r="H79" s="20" t="s">
        <v>178</v>
      </c>
      <c r="I79" s="50"/>
      <c r="J79" s="143"/>
      <c r="K79" s="143"/>
      <c r="L79" s="143"/>
      <c r="M79" s="143"/>
      <c r="N79" s="166">
        <f>INDEX(Inp_3!$E$29:$M$34,MATCH(Outputs_PCLs_DDBND!$E$79,Inp_3!$E$29:$E$34,0),MATCH(Outputs_PCLs_DDBND!$N$3,Inp_3!$E$3:$M$3,0))</f>
        <v>0</v>
      </c>
    </row>
    <row r="80" spans="1:14" hidden="1" outlineLevel="1" x14ac:dyDescent="0.4">
      <c r="E80" s="21" t="s">
        <v>84</v>
      </c>
      <c r="F80" s="21" t="s">
        <v>177</v>
      </c>
      <c r="G80" s="7" t="s">
        <v>80</v>
      </c>
      <c r="H80" s="20" t="s">
        <v>178</v>
      </c>
      <c r="I80" s="49"/>
      <c r="J80" s="140"/>
      <c r="K80" s="140"/>
      <c r="L80" s="140"/>
      <c r="M80" s="140"/>
      <c r="N80" s="166"/>
    </row>
    <row r="81" spans="1:14" hidden="1" outlineLevel="1" x14ac:dyDescent="0.4">
      <c r="E81" s="21" t="s">
        <v>97</v>
      </c>
      <c r="F81" s="21" t="s">
        <v>177</v>
      </c>
      <c r="G81" s="7" t="s">
        <v>80</v>
      </c>
      <c r="H81" s="20" t="s">
        <v>178</v>
      </c>
      <c r="I81" s="49"/>
      <c r="J81" s="140"/>
      <c r="K81" s="140"/>
      <c r="L81" s="140"/>
      <c r="M81" s="143"/>
      <c r="N81" s="166">
        <f>INDEX(Inp_3!$E$29:$M$34,MATCH(Outputs_PCLs_DDBND!$E$81,Inp_3!$E$29:$E$34,0),MATCH(Outputs_PCLs_DDBND!$N$3,Inp_3!$E$3:$M$3,0))</f>
        <v>0</v>
      </c>
    </row>
    <row r="82" spans="1:14" s="53" customFormat="1" collapsed="1" x14ac:dyDescent="0.4">
      <c r="A82" s="6"/>
      <c r="B82" s="7"/>
      <c r="C82" s="7"/>
      <c r="D82" s="7"/>
      <c r="E82" s="21" t="s">
        <v>65</v>
      </c>
      <c r="F82" s="21" t="s">
        <v>177</v>
      </c>
      <c r="G82" s="7" t="s">
        <v>80</v>
      </c>
      <c r="H82" s="20" t="s">
        <v>178</v>
      </c>
      <c r="I82" s="49"/>
      <c r="J82" s="140"/>
      <c r="K82" s="140"/>
      <c r="L82" s="140"/>
      <c r="M82" s="140"/>
      <c r="N82" s="166"/>
    </row>
    <row r="83" spans="1:14" x14ac:dyDescent="0.35">
      <c r="E83" s="21"/>
      <c r="F83" s="21"/>
      <c r="H83" s="24"/>
      <c r="I83" s="49"/>
      <c r="J83" s="151"/>
      <c r="K83" s="151"/>
      <c r="L83" s="151"/>
      <c r="M83" s="151"/>
      <c r="N83" s="166"/>
    </row>
    <row r="84" spans="1:14" x14ac:dyDescent="0.35">
      <c r="B84" s="6" t="s">
        <v>171</v>
      </c>
      <c r="G84" s="53"/>
      <c r="H84" s="57"/>
      <c r="I84" s="58"/>
      <c r="J84" s="141"/>
      <c r="K84" s="141"/>
      <c r="L84" s="141"/>
      <c r="M84" s="141"/>
      <c r="N84" s="166"/>
    </row>
    <row r="85" spans="1:14" hidden="1" outlineLevel="1" x14ac:dyDescent="0.35">
      <c r="H85" s="24"/>
      <c r="I85" s="45"/>
      <c r="J85" s="152"/>
      <c r="K85" s="152"/>
      <c r="L85" s="152"/>
      <c r="M85" s="152"/>
      <c r="N85" s="166"/>
    </row>
    <row r="86" spans="1:14" hidden="1" outlineLevel="1" x14ac:dyDescent="0.4">
      <c r="E86" s="21" t="s">
        <v>81</v>
      </c>
      <c r="F86" s="21" t="s">
        <v>179</v>
      </c>
      <c r="G86" s="7" t="s">
        <v>80</v>
      </c>
      <c r="H86" s="20" t="s">
        <v>180</v>
      </c>
      <c r="I86" s="50"/>
      <c r="J86" s="143"/>
      <c r="K86" s="143"/>
      <c r="L86" s="143"/>
      <c r="M86" s="143"/>
      <c r="N86" s="166">
        <f>INDEX(Inp_3!$E$29:$M$34,MATCH(Outputs_PCLs_DDBND!$E$86,Inp_3!$E$29:$E$34,0),MATCH(Outputs_PCLs_DDBND!$N$3,Inp_3!$E$3:$M$3,0))</f>
        <v>0</v>
      </c>
    </row>
    <row r="87" spans="1:14" hidden="1" outlineLevel="1" x14ac:dyDescent="0.4">
      <c r="E87" s="21" t="s">
        <v>82</v>
      </c>
      <c r="F87" s="21" t="s">
        <v>179</v>
      </c>
      <c r="G87" s="7" t="s">
        <v>80</v>
      </c>
      <c r="H87" s="20" t="s">
        <v>180</v>
      </c>
      <c r="I87" s="50"/>
      <c r="J87" s="143"/>
      <c r="K87" s="143"/>
      <c r="L87" s="143"/>
      <c r="M87" s="143"/>
      <c r="N87" s="150"/>
    </row>
    <row r="88" spans="1:14" hidden="1" outlineLevel="1" x14ac:dyDescent="0.4">
      <c r="E88" s="21" t="s">
        <v>83</v>
      </c>
      <c r="F88" s="21" t="s">
        <v>179</v>
      </c>
      <c r="G88" s="7" t="s">
        <v>80</v>
      </c>
      <c r="H88" s="20" t="s">
        <v>180</v>
      </c>
      <c r="I88" s="50"/>
      <c r="J88" s="143"/>
      <c r="K88" s="143"/>
      <c r="L88" s="143"/>
      <c r="M88" s="143"/>
      <c r="N88" s="150"/>
    </row>
    <row r="89" spans="1:14" hidden="1" outlineLevel="1" x14ac:dyDescent="0.4">
      <c r="E89" s="21" t="s">
        <v>84</v>
      </c>
      <c r="F89" s="21" t="s">
        <v>179</v>
      </c>
      <c r="G89" s="7" t="s">
        <v>80</v>
      </c>
      <c r="H89" s="20" t="s">
        <v>180</v>
      </c>
      <c r="I89" s="49"/>
      <c r="J89" s="47"/>
      <c r="K89" s="47"/>
      <c r="L89" s="47"/>
      <c r="M89" s="47"/>
      <c r="N89" s="96"/>
    </row>
    <row r="90" spans="1:14" hidden="1" outlineLevel="1" x14ac:dyDescent="0.4">
      <c r="E90" s="21" t="s">
        <v>97</v>
      </c>
      <c r="F90" s="21" t="s">
        <v>179</v>
      </c>
      <c r="G90" s="7" t="s">
        <v>80</v>
      </c>
      <c r="H90" s="20" t="s">
        <v>180</v>
      </c>
      <c r="I90" s="49"/>
      <c r="J90" s="47"/>
      <c r="K90" s="47"/>
      <c r="L90" s="47"/>
      <c r="M90" s="153"/>
      <c r="N90" s="96"/>
    </row>
    <row r="91" spans="1:14" s="213" customFormat="1" collapsed="1" x14ac:dyDescent="0.4">
      <c r="A91" s="6"/>
      <c r="B91" s="7"/>
      <c r="C91" s="7"/>
      <c r="D91" s="7"/>
      <c r="E91" s="21" t="s">
        <v>65</v>
      </c>
      <c r="F91" s="21" t="s">
        <v>179</v>
      </c>
      <c r="G91" s="7" t="s">
        <v>80</v>
      </c>
      <c r="H91" s="20" t="s">
        <v>180</v>
      </c>
      <c r="I91" s="49"/>
      <c r="J91" s="47"/>
      <c r="K91" s="47"/>
      <c r="L91" s="47"/>
      <c r="M91" s="47"/>
      <c r="N91" s="96"/>
    </row>
    <row r="92" spans="1:14" s="183" customFormat="1" x14ac:dyDescent="0.35">
      <c r="A92" s="182"/>
      <c r="E92" s="184"/>
      <c r="F92" s="184"/>
      <c r="H92" s="185"/>
      <c r="I92" s="146"/>
      <c r="J92" s="146"/>
      <c r="K92" s="146"/>
      <c r="L92" s="146"/>
      <c r="M92" s="146"/>
      <c r="N92" s="186"/>
    </row>
    <row r="93" spans="1:14" s="181" customFormat="1" x14ac:dyDescent="0.4">
      <c r="A93" s="208" t="s">
        <v>103</v>
      </c>
      <c r="B93" s="208"/>
      <c r="C93" s="208"/>
      <c r="D93" s="208"/>
      <c r="E93" s="208"/>
      <c r="F93" s="208"/>
      <c r="G93" s="208"/>
      <c r="H93" s="208"/>
      <c r="I93" s="210"/>
      <c r="J93" s="208"/>
      <c r="K93" s="208"/>
      <c r="L93" s="208"/>
      <c r="M93" s="208"/>
      <c r="N93" s="210"/>
    </row>
  </sheetData>
  <phoneticPr fontId="11" type="noConversion"/>
  <pageMargins left="0.7" right="0.7" top="0.75" bottom="0.75" header="0.3" footer="0.3"/>
  <pageSetup paperSize="9" scale="59" orientation="portrait" r:id="rId1"/>
  <headerFooter>
    <oddHeader xml:space="preserve">&amp;L&amp;F&amp;CSheet: &amp;A&amp;ROFFICIAL </oddHeader>
    <oddFooter xml:space="preserve">&amp;LPrinted on &amp;D at &amp;T&amp;CPage &amp;P of &amp;N&amp;ROfwat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30BA1-9E90-4684-96BE-5F7626FF0CFB}">
  <sheetPr codeName="Sheet15">
    <tabColor rgb="FF98C561"/>
  </sheetPr>
  <dimension ref="A1:R62"/>
  <sheetViews>
    <sheetView showGridLines="0" zoomScale="80" zoomScaleNormal="80" workbookViewId="0"/>
  </sheetViews>
  <sheetFormatPr defaultColWidth="0" defaultRowHeight="13.15" customHeight="1" zeroHeight="1" outlineLevelRow="1" x14ac:dyDescent="0.4"/>
  <cols>
    <col min="1" max="1" width="1" style="6" customWidth="1"/>
    <col min="2" max="4" width="1" style="7" customWidth="1"/>
    <col min="5" max="5" width="10.125" style="1" bestFit="1" customWidth="1"/>
    <col min="6" max="6" width="5.75" style="1" customWidth="1"/>
    <col min="7" max="7" width="17.5" style="1" customWidth="1"/>
    <col min="8" max="8" width="24.375" style="1" bestFit="1" customWidth="1"/>
    <col min="9" max="9" width="24.25" style="1" bestFit="1" customWidth="1"/>
    <col min="10" max="10" width="22.625" style="1" bestFit="1" customWidth="1"/>
    <col min="11" max="11" width="27.125" style="1" customWidth="1"/>
    <col min="12" max="12" width="25.75" style="1" customWidth="1"/>
    <col min="13" max="13" width="28.125" style="1" customWidth="1"/>
    <col min="14" max="14" width="27.125" style="1" customWidth="1"/>
    <col min="15" max="15" width="29.125" style="1" customWidth="1"/>
    <col min="16" max="16" width="25.25" style="1" customWidth="1"/>
    <col min="17" max="17" width="27" style="1" customWidth="1"/>
    <col min="18" max="18" width="9" style="1" customWidth="1"/>
    <col min="19" max="27" width="9" style="1" hidden="1" customWidth="1"/>
    <col min="28" max="16384" width="9" style="1" hidden="1"/>
  </cols>
  <sheetData>
    <row r="1" spans="1:18" s="4" customFormat="1" ht="30.75" x14ac:dyDescent="0.35">
      <c r="A1" s="4" t="str">
        <f ca="1">RIGHT(CELL("filename", A1), LEN(CELL("filename", A1)) - SEARCH("]", CELL("filename", A1)))</f>
        <v>Outputs_Caps_Collars</v>
      </c>
    </row>
    <row r="2" spans="1:18" s="7" customFormat="1" x14ac:dyDescent="0.35">
      <c r="A2" s="6"/>
    </row>
    <row r="3" spans="1:18" ht="26.25" x14ac:dyDescent="0.4">
      <c r="E3" s="3" t="s">
        <v>10</v>
      </c>
      <c r="F3" s="3" t="s">
        <v>49</v>
      </c>
      <c r="G3" s="3" t="s">
        <v>11</v>
      </c>
      <c r="H3" s="6" t="s">
        <v>90</v>
      </c>
      <c r="I3" s="6" t="s">
        <v>91</v>
      </c>
      <c r="J3" s="19" t="s">
        <v>144</v>
      </c>
      <c r="K3" s="19" t="s">
        <v>145</v>
      </c>
      <c r="L3" s="19" t="s">
        <v>146</v>
      </c>
      <c r="M3" s="19" t="s">
        <v>147</v>
      </c>
      <c r="N3" s="19" t="s">
        <v>148</v>
      </c>
      <c r="O3" s="19" t="s">
        <v>149</v>
      </c>
      <c r="P3" s="19" t="s">
        <v>181</v>
      </c>
      <c r="Q3" s="19" t="s">
        <v>182</v>
      </c>
    </row>
    <row r="4" spans="1:18" x14ac:dyDescent="0.4">
      <c r="G4" s="3" t="s">
        <v>150</v>
      </c>
      <c r="H4" s="20" t="s">
        <v>183</v>
      </c>
      <c r="I4" s="20" t="s">
        <v>184</v>
      </c>
      <c r="J4" s="20" t="s">
        <v>185</v>
      </c>
      <c r="K4" s="20" t="s">
        <v>186</v>
      </c>
      <c r="L4" s="20" t="s">
        <v>187</v>
      </c>
      <c r="M4" s="20" t="s">
        <v>188</v>
      </c>
      <c r="N4" s="20" t="s">
        <v>189</v>
      </c>
      <c r="O4" s="20" t="s">
        <v>190</v>
      </c>
      <c r="P4" s="20" t="s">
        <v>191</v>
      </c>
      <c r="Q4" s="20" t="s">
        <v>192</v>
      </c>
    </row>
    <row r="5" spans="1:18" x14ac:dyDescent="0.4">
      <c r="G5" s="3"/>
      <c r="H5" s="20"/>
      <c r="I5" s="20"/>
      <c r="J5" s="20"/>
      <c r="K5" s="20"/>
      <c r="L5" s="20"/>
      <c r="M5" s="20"/>
      <c r="N5" s="20"/>
      <c r="O5" s="20"/>
      <c r="P5" s="20"/>
    </row>
    <row r="6" spans="1:18" x14ac:dyDescent="0.4">
      <c r="G6" s="3"/>
      <c r="H6" s="7"/>
      <c r="I6" s="7"/>
    </row>
    <row r="7" spans="1:18" s="79" customFormat="1" x14ac:dyDescent="0.4">
      <c r="A7" s="27" t="s">
        <v>193</v>
      </c>
      <c r="B7" s="27"/>
      <c r="C7" s="27"/>
      <c r="D7" s="27"/>
      <c r="E7" s="27"/>
      <c r="F7" s="27"/>
    </row>
    <row r="8" spans="1:18" s="145" customFormat="1" ht="14.25" x14ac:dyDescent="0.45">
      <c r="A8" s="14"/>
      <c r="B8" s="7"/>
      <c r="C8" s="7"/>
      <c r="D8" s="7"/>
      <c r="E8" s="1"/>
      <c r="F8" s="1"/>
      <c r="G8" s="80"/>
      <c r="H8" s="144"/>
    </row>
    <row r="9" spans="1:18" s="145" customFormat="1" x14ac:dyDescent="0.4">
      <c r="A9" s="6"/>
      <c r="B9" s="7"/>
      <c r="C9" s="7"/>
      <c r="D9" s="7"/>
      <c r="E9" s="1" t="s">
        <v>81</v>
      </c>
      <c r="F9" s="1" t="s">
        <v>80</v>
      </c>
      <c r="G9" s="78"/>
      <c r="H9" s="167"/>
      <c r="I9" s="167"/>
      <c r="J9" s="167"/>
      <c r="K9" s="167"/>
      <c r="L9" s="167"/>
      <c r="M9" s="167"/>
      <c r="N9" s="167">
        <f>Inp_1!M30</f>
        <v>5.0000000000000001E-3</v>
      </c>
      <c r="O9" s="167"/>
      <c r="P9" s="167"/>
      <c r="Q9" s="167"/>
      <c r="R9" s="167"/>
    </row>
    <row r="10" spans="1:18" s="145" customFormat="1" hidden="1" outlineLevel="1" x14ac:dyDescent="0.4">
      <c r="A10" s="6"/>
      <c r="B10" s="7"/>
      <c r="C10" s="7"/>
      <c r="D10" s="7"/>
      <c r="E10" s="1" t="s">
        <v>82</v>
      </c>
      <c r="F10" s="1" t="s">
        <v>80</v>
      </c>
      <c r="G10" s="78"/>
      <c r="H10" s="167"/>
      <c r="I10" s="167"/>
      <c r="J10" s="167">
        <f>Inp_1!M31</f>
        <v>5.0000000000000001E-3</v>
      </c>
      <c r="K10" s="167"/>
      <c r="L10" s="167"/>
      <c r="M10" s="167"/>
      <c r="N10" s="167"/>
      <c r="O10" s="167"/>
      <c r="P10" s="167"/>
      <c r="Q10" s="167"/>
      <c r="R10" s="167"/>
    </row>
    <row r="11" spans="1:18" s="145" customFormat="1" hidden="1" outlineLevel="1" x14ac:dyDescent="0.4">
      <c r="A11" s="6"/>
      <c r="B11" s="7"/>
      <c r="C11" s="7"/>
      <c r="D11" s="7"/>
      <c r="E11" s="1" t="s">
        <v>83</v>
      </c>
      <c r="F11" s="1" t="s">
        <v>80</v>
      </c>
      <c r="G11" s="78"/>
      <c r="H11" s="167"/>
      <c r="I11" s="167"/>
      <c r="J11" s="167"/>
      <c r="K11" s="167"/>
      <c r="L11" s="167">
        <f>Inp_1!M32</f>
        <v>5.0000000000000001E-3</v>
      </c>
      <c r="M11" s="167"/>
      <c r="N11" s="167"/>
      <c r="O11" s="167"/>
      <c r="P11" s="167"/>
      <c r="Q11" s="167"/>
      <c r="R11" s="167"/>
    </row>
    <row r="12" spans="1:18" s="145" customFormat="1" hidden="1" outlineLevel="1" x14ac:dyDescent="0.4">
      <c r="A12" s="6"/>
      <c r="B12" s="7"/>
      <c r="C12" s="7"/>
      <c r="D12" s="7"/>
      <c r="E12" s="1" t="s">
        <v>84</v>
      </c>
      <c r="F12" s="1" t="s">
        <v>80</v>
      </c>
      <c r="G12" s="78"/>
      <c r="H12" s="167"/>
      <c r="I12" s="167">
        <f>Inp_1!L33</f>
        <v>5.0000000000000001E-3</v>
      </c>
      <c r="J12" s="167"/>
      <c r="K12" s="167"/>
      <c r="L12" s="167"/>
      <c r="M12" s="167"/>
      <c r="N12" s="167"/>
      <c r="O12" s="167"/>
      <c r="P12" s="167"/>
      <c r="Q12" s="167"/>
      <c r="R12" s="167"/>
    </row>
    <row r="13" spans="1:18" s="145" customFormat="1" hidden="1" outlineLevel="1" x14ac:dyDescent="0.4">
      <c r="A13" s="6"/>
      <c r="B13" s="7"/>
      <c r="C13" s="7"/>
      <c r="D13" s="7"/>
      <c r="E13" s="1" t="s">
        <v>97</v>
      </c>
      <c r="F13" s="1" t="s">
        <v>80</v>
      </c>
      <c r="G13" s="78"/>
      <c r="H13" s="167"/>
      <c r="I13" s="167"/>
      <c r="J13" s="167"/>
      <c r="K13" s="167"/>
      <c r="L13" s="167">
        <f>Inp_1!M34</f>
        <v>5.0000000000000001E-3</v>
      </c>
      <c r="M13" s="167"/>
      <c r="N13" s="167"/>
      <c r="O13" s="167"/>
      <c r="P13" s="167"/>
      <c r="Q13" s="167"/>
      <c r="R13" s="167"/>
    </row>
    <row r="14" spans="1:18" s="145" customFormat="1" hidden="1" outlineLevel="1" x14ac:dyDescent="0.4">
      <c r="A14" s="6"/>
      <c r="B14" s="7"/>
      <c r="C14" s="7"/>
      <c r="D14" s="7"/>
      <c r="E14" s="1" t="s">
        <v>65</v>
      </c>
      <c r="F14" s="1" t="s">
        <v>80</v>
      </c>
      <c r="G14" s="78"/>
      <c r="H14" s="167"/>
      <c r="I14" s="167"/>
      <c r="J14" s="167"/>
      <c r="K14" s="167"/>
      <c r="L14" s="167"/>
      <c r="M14" s="167"/>
      <c r="N14" s="167"/>
      <c r="O14" s="167"/>
      <c r="P14" s="167"/>
      <c r="Q14" s="167"/>
      <c r="R14" s="167"/>
    </row>
    <row r="15" spans="1:18" collapsed="1" x14ac:dyDescent="0.4">
      <c r="G15" s="3"/>
      <c r="H15" s="168"/>
      <c r="I15" s="168"/>
      <c r="J15" s="169"/>
      <c r="K15" s="169"/>
      <c r="L15" s="169"/>
      <c r="M15" s="169"/>
      <c r="N15" s="169"/>
      <c r="O15" s="169"/>
      <c r="P15" s="169"/>
      <c r="Q15" s="169"/>
      <c r="R15" s="169"/>
    </row>
    <row r="16" spans="1:18" s="79" customFormat="1" x14ac:dyDescent="0.4">
      <c r="A16" s="27" t="s">
        <v>194</v>
      </c>
      <c r="B16" s="27"/>
      <c r="C16" s="27"/>
      <c r="D16" s="27"/>
      <c r="E16" s="27"/>
      <c r="F16" s="27"/>
      <c r="H16" s="170"/>
      <c r="I16" s="170"/>
      <c r="J16" s="170"/>
      <c r="K16" s="170"/>
      <c r="L16" s="170"/>
      <c r="M16" s="170"/>
      <c r="N16" s="170"/>
      <c r="O16" s="170"/>
      <c r="P16" s="170"/>
      <c r="Q16" s="170"/>
      <c r="R16" s="170"/>
    </row>
    <row r="17" spans="1:18" s="145" customFormat="1" ht="14.25" x14ac:dyDescent="0.45">
      <c r="A17" s="14"/>
      <c r="B17" s="7"/>
      <c r="C17" s="7"/>
      <c r="D17" s="7"/>
      <c r="E17" s="1"/>
      <c r="F17" s="1"/>
      <c r="G17" s="80"/>
      <c r="H17" s="167"/>
      <c r="I17" s="167"/>
      <c r="J17" s="167"/>
      <c r="K17" s="167"/>
      <c r="L17" s="167"/>
      <c r="M17" s="167"/>
      <c r="N17" s="167"/>
      <c r="O17" s="167"/>
      <c r="P17" s="167"/>
      <c r="Q17" s="167"/>
      <c r="R17" s="167"/>
    </row>
    <row r="18" spans="1:18" s="145" customFormat="1" x14ac:dyDescent="0.4">
      <c r="A18" s="6"/>
      <c r="B18" s="7"/>
      <c r="C18" s="7"/>
      <c r="D18" s="7"/>
      <c r="E18" s="1" t="s">
        <v>81</v>
      </c>
      <c r="F18" s="1" t="s">
        <v>80</v>
      </c>
      <c r="G18" s="78"/>
      <c r="H18" s="167"/>
      <c r="I18" s="167"/>
      <c r="J18" s="167"/>
      <c r="K18" s="167"/>
      <c r="L18" s="167"/>
      <c r="M18" s="167"/>
      <c r="N18" s="167"/>
      <c r="O18" s="167">
        <f>Inp_1!M39</f>
        <v>-5.0000000000000001E-3</v>
      </c>
      <c r="P18" s="167"/>
      <c r="Q18" s="167"/>
      <c r="R18" s="167"/>
    </row>
    <row r="19" spans="1:18" s="145" customFormat="1" hidden="1" outlineLevel="1" x14ac:dyDescent="0.4">
      <c r="A19" s="6"/>
      <c r="B19" s="7"/>
      <c r="C19" s="7"/>
      <c r="D19" s="7"/>
      <c r="E19" s="1" t="s">
        <v>82</v>
      </c>
      <c r="F19" s="1" t="s">
        <v>80</v>
      </c>
      <c r="G19" s="78"/>
      <c r="H19" s="167"/>
      <c r="I19" s="167"/>
      <c r="J19" s="167"/>
      <c r="K19" s="167">
        <f>Inp_1!M40</f>
        <v>-5.0000000000000001E-3</v>
      </c>
      <c r="L19" s="167"/>
      <c r="M19" s="167"/>
      <c r="N19" s="167"/>
      <c r="O19" s="167"/>
      <c r="P19" s="167"/>
      <c r="Q19" s="167"/>
      <c r="R19" s="167"/>
    </row>
    <row r="20" spans="1:18" s="145" customFormat="1" hidden="1" outlineLevel="1" x14ac:dyDescent="0.4">
      <c r="A20" s="6"/>
      <c r="B20" s="7"/>
      <c r="C20" s="7"/>
      <c r="D20" s="7"/>
      <c r="E20" s="1" t="s">
        <v>83</v>
      </c>
      <c r="F20" s="1" t="s">
        <v>80</v>
      </c>
      <c r="G20" s="78"/>
      <c r="H20" s="167"/>
      <c r="I20" s="167"/>
      <c r="J20" s="167"/>
      <c r="K20" s="167"/>
      <c r="L20" s="167"/>
      <c r="M20" s="167">
        <f>Inp_1!M41</f>
        <v>-5.0000000000000001E-3</v>
      </c>
      <c r="N20" s="167"/>
      <c r="O20" s="167"/>
      <c r="P20" s="167"/>
      <c r="Q20" s="167"/>
      <c r="R20" s="167"/>
    </row>
    <row r="21" spans="1:18" s="145" customFormat="1" hidden="1" outlineLevel="1" x14ac:dyDescent="0.4">
      <c r="A21" s="6"/>
      <c r="B21" s="7"/>
      <c r="C21" s="7"/>
      <c r="D21" s="7"/>
      <c r="E21" s="1" t="s">
        <v>84</v>
      </c>
      <c r="F21" s="1" t="s">
        <v>80</v>
      </c>
      <c r="G21" s="78"/>
      <c r="H21" s="167"/>
      <c r="I21" s="167"/>
      <c r="J21" s="167"/>
      <c r="K21" s="167"/>
      <c r="L21" s="167"/>
      <c r="M21" s="167"/>
      <c r="N21" s="167"/>
      <c r="O21" s="167"/>
      <c r="P21" s="167"/>
      <c r="Q21" s="167"/>
      <c r="R21" s="167"/>
    </row>
    <row r="22" spans="1:18" s="145" customFormat="1" hidden="1" outlineLevel="1" x14ac:dyDescent="0.4">
      <c r="A22" s="6"/>
      <c r="B22" s="7"/>
      <c r="C22" s="7"/>
      <c r="D22" s="7"/>
      <c r="E22" s="1" t="s">
        <v>97</v>
      </c>
      <c r="F22" s="1" t="s">
        <v>80</v>
      </c>
      <c r="G22" s="78"/>
      <c r="H22" s="167"/>
      <c r="I22" s="167"/>
      <c r="J22" s="167"/>
      <c r="K22" s="167"/>
      <c r="L22" s="167"/>
      <c r="M22" s="167">
        <f>Inp_1!M43</f>
        <v>-5.0000000000000001E-3</v>
      </c>
      <c r="N22" s="167"/>
      <c r="O22" s="167"/>
      <c r="P22" s="167"/>
      <c r="Q22" s="167"/>
      <c r="R22" s="167"/>
    </row>
    <row r="23" spans="1:18" s="145" customFormat="1" hidden="1" outlineLevel="1" x14ac:dyDescent="0.4">
      <c r="A23" s="6"/>
      <c r="B23" s="7"/>
      <c r="C23" s="7"/>
      <c r="D23" s="7"/>
      <c r="E23" s="1" t="s">
        <v>65</v>
      </c>
      <c r="F23" s="1" t="s">
        <v>80</v>
      </c>
      <c r="G23" s="78"/>
      <c r="H23" s="167">
        <f>Inp_1!K44</f>
        <v>-5.0000000000000001E-3</v>
      </c>
      <c r="I23" s="167"/>
      <c r="J23" s="167"/>
      <c r="K23" s="167"/>
      <c r="L23" s="167"/>
      <c r="M23" s="167"/>
      <c r="N23" s="167"/>
      <c r="O23" s="167"/>
      <c r="P23" s="167"/>
      <c r="Q23" s="167"/>
      <c r="R23" s="167"/>
    </row>
    <row r="24" spans="1:18" s="145" customFormat="1" hidden="1" outlineLevel="1" x14ac:dyDescent="0.4">
      <c r="A24" s="6"/>
      <c r="B24" s="7"/>
      <c r="C24" s="7"/>
      <c r="D24" s="7"/>
      <c r="E24" s="1"/>
      <c r="F24" s="1"/>
      <c r="G24" s="78"/>
      <c r="H24" s="167"/>
      <c r="I24" s="167"/>
      <c r="J24" s="167"/>
      <c r="K24" s="167"/>
      <c r="L24" s="167"/>
      <c r="M24" s="167"/>
      <c r="N24" s="167"/>
      <c r="O24" s="167"/>
      <c r="P24" s="167"/>
      <c r="Q24" s="167"/>
      <c r="R24" s="167"/>
    </row>
    <row r="25" spans="1:18" s="79" customFormat="1" collapsed="1" x14ac:dyDescent="0.4">
      <c r="A25" s="27" t="s">
        <v>195</v>
      </c>
      <c r="B25" s="27"/>
      <c r="C25" s="27"/>
      <c r="D25" s="27"/>
      <c r="E25" s="27"/>
      <c r="F25" s="27"/>
      <c r="H25" s="170"/>
      <c r="I25" s="170"/>
      <c r="J25" s="170"/>
      <c r="K25" s="170"/>
      <c r="L25" s="170"/>
      <c r="M25" s="170"/>
      <c r="N25" s="170"/>
      <c r="O25" s="170"/>
      <c r="P25" s="170"/>
      <c r="Q25" s="170"/>
      <c r="R25" s="170"/>
    </row>
    <row r="26" spans="1:18" s="78" customFormat="1" ht="14.25" x14ac:dyDescent="0.45">
      <c r="A26" s="14"/>
      <c r="B26" s="7"/>
      <c r="C26" s="7"/>
      <c r="D26" s="7"/>
      <c r="E26" s="1"/>
      <c r="F26" s="1"/>
      <c r="G26" s="80"/>
      <c r="H26" s="161"/>
      <c r="I26" s="161"/>
      <c r="J26" s="161"/>
      <c r="K26" s="161"/>
      <c r="L26" s="161"/>
      <c r="M26" s="161"/>
      <c r="N26" s="161"/>
      <c r="O26" s="161"/>
      <c r="P26" s="161"/>
      <c r="Q26" s="161"/>
      <c r="R26" s="161"/>
    </row>
    <row r="27" spans="1:18" s="78" customFormat="1" x14ac:dyDescent="0.4">
      <c r="A27" s="6"/>
      <c r="B27" s="7"/>
      <c r="C27" s="7"/>
      <c r="D27" s="7"/>
      <c r="E27" s="1" t="s">
        <v>81</v>
      </c>
      <c r="F27" s="1" t="s">
        <v>111</v>
      </c>
      <c r="H27" s="161"/>
      <c r="I27" s="161"/>
      <c r="J27" s="164"/>
      <c r="K27" s="164"/>
      <c r="L27" s="164"/>
      <c r="M27" s="164"/>
      <c r="N27" s="171"/>
      <c r="O27" s="164"/>
      <c r="P27" s="161"/>
      <c r="Q27" s="161"/>
      <c r="R27" s="161"/>
    </row>
    <row r="28" spans="1:18" s="78" customFormat="1" hidden="1" outlineLevel="1" x14ac:dyDescent="0.4">
      <c r="A28" s="6"/>
      <c r="B28" s="7"/>
      <c r="C28" s="7"/>
      <c r="D28" s="7"/>
      <c r="E28" s="1" t="s">
        <v>82</v>
      </c>
      <c r="F28" s="1" t="s">
        <v>111</v>
      </c>
      <c r="H28" s="161"/>
      <c r="I28" s="161"/>
      <c r="J28" s="172"/>
      <c r="K28" s="164"/>
      <c r="L28" s="164"/>
      <c r="M28" s="164"/>
      <c r="N28" s="164"/>
      <c r="O28" s="164"/>
      <c r="P28" s="161"/>
      <c r="Q28" s="161"/>
      <c r="R28" s="161"/>
    </row>
    <row r="29" spans="1:18" s="78" customFormat="1" hidden="1" outlineLevel="1" x14ac:dyDescent="0.4">
      <c r="A29" s="6"/>
      <c r="B29" s="7"/>
      <c r="C29" s="7"/>
      <c r="D29" s="7"/>
      <c r="E29" s="1" t="s">
        <v>83</v>
      </c>
      <c r="F29" s="1" t="s">
        <v>111</v>
      </c>
      <c r="H29" s="161"/>
      <c r="I29" s="161"/>
      <c r="J29" s="164"/>
      <c r="K29" s="164"/>
      <c r="L29" s="171"/>
      <c r="M29" s="164"/>
      <c r="N29" s="164"/>
      <c r="O29" s="164"/>
      <c r="P29" s="161"/>
      <c r="Q29" s="161"/>
      <c r="R29" s="161"/>
    </row>
    <row r="30" spans="1:18" s="78" customFormat="1" hidden="1" outlineLevel="1" x14ac:dyDescent="0.4">
      <c r="A30" s="6"/>
      <c r="B30" s="7"/>
      <c r="C30" s="7"/>
      <c r="D30" s="7"/>
      <c r="E30" s="1" t="s">
        <v>84</v>
      </c>
      <c r="F30" s="1" t="s">
        <v>111</v>
      </c>
      <c r="H30" s="161"/>
      <c r="I30" s="172"/>
      <c r="J30" s="161"/>
      <c r="K30" s="161"/>
      <c r="L30" s="161"/>
      <c r="M30" s="161"/>
      <c r="N30" s="161"/>
      <c r="O30" s="161"/>
      <c r="P30" s="161"/>
      <c r="Q30" s="161"/>
      <c r="R30" s="161"/>
    </row>
    <row r="31" spans="1:18" s="78" customFormat="1" hidden="1" outlineLevel="1" x14ac:dyDescent="0.4">
      <c r="A31" s="6"/>
      <c r="B31" s="7"/>
      <c r="C31" s="7"/>
      <c r="D31" s="7"/>
      <c r="E31" s="1" t="s">
        <v>97</v>
      </c>
      <c r="F31" s="1" t="s">
        <v>111</v>
      </c>
      <c r="H31" s="161"/>
      <c r="I31" s="161"/>
      <c r="J31" s="164"/>
      <c r="K31" s="164"/>
      <c r="L31" s="171"/>
      <c r="M31" s="164"/>
      <c r="N31" s="164"/>
      <c r="O31" s="164"/>
      <c r="P31" s="172">
        <f>Inp_2!M15</f>
        <v>1899.9</v>
      </c>
      <c r="Q31" s="161"/>
      <c r="R31" s="161"/>
    </row>
    <row r="32" spans="1:18" s="78" customFormat="1" hidden="1" outlineLevel="1" x14ac:dyDescent="0.4">
      <c r="A32" s="6"/>
      <c r="B32" s="7"/>
      <c r="C32" s="7"/>
      <c r="D32" s="7"/>
      <c r="E32" s="1" t="s">
        <v>65</v>
      </c>
      <c r="F32" s="1" t="s">
        <v>111</v>
      </c>
      <c r="H32" s="164"/>
      <c r="I32" s="161"/>
      <c r="J32" s="161"/>
      <c r="K32" s="161"/>
      <c r="L32" s="161"/>
      <c r="M32" s="161"/>
      <c r="N32" s="161"/>
      <c r="O32" s="161"/>
      <c r="P32" s="161"/>
      <c r="Q32" s="161"/>
      <c r="R32" s="161"/>
    </row>
    <row r="33" spans="1:18" collapsed="1" x14ac:dyDescent="0.4">
      <c r="G33" s="3"/>
      <c r="H33" s="168"/>
      <c r="I33" s="168"/>
      <c r="J33" s="169"/>
      <c r="K33" s="169"/>
      <c r="L33" s="169"/>
      <c r="M33" s="169"/>
      <c r="N33" s="169"/>
      <c r="O33" s="169"/>
      <c r="P33" s="169"/>
      <c r="Q33" s="169"/>
      <c r="R33" s="169"/>
    </row>
    <row r="34" spans="1:18" s="79" customFormat="1" x14ac:dyDescent="0.4">
      <c r="A34" s="27" t="s">
        <v>196</v>
      </c>
      <c r="B34" s="27"/>
      <c r="C34" s="27"/>
      <c r="D34" s="27"/>
      <c r="E34" s="27"/>
      <c r="F34" s="27"/>
      <c r="H34" s="170"/>
      <c r="I34" s="170"/>
      <c r="J34" s="170"/>
      <c r="K34" s="170"/>
      <c r="L34" s="170"/>
      <c r="M34" s="170"/>
      <c r="N34" s="170"/>
      <c r="O34" s="170"/>
      <c r="P34" s="170"/>
      <c r="Q34" s="170"/>
      <c r="R34" s="170"/>
    </row>
    <row r="35" spans="1:18" s="78" customFormat="1" ht="14.25" x14ac:dyDescent="0.45">
      <c r="A35" s="14"/>
      <c r="B35" s="7"/>
      <c r="C35" s="7"/>
      <c r="D35" s="7"/>
      <c r="E35" s="1"/>
      <c r="F35" s="1"/>
      <c r="G35" s="80"/>
      <c r="H35" s="161"/>
      <c r="I35" s="161"/>
      <c r="J35" s="161"/>
      <c r="K35" s="161"/>
      <c r="L35" s="161"/>
      <c r="M35" s="161"/>
      <c r="N35" s="161"/>
      <c r="O35" s="161"/>
      <c r="P35" s="161"/>
      <c r="Q35" s="161"/>
      <c r="R35" s="161"/>
    </row>
    <row r="36" spans="1:18" s="78" customFormat="1" x14ac:dyDescent="0.4">
      <c r="A36" s="6"/>
      <c r="B36" s="7"/>
      <c r="C36" s="7"/>
      <c r="D36" s="7"/>
      <c r="E36" s="1" t="s">
        <v>81</v>
      </c>
      <c r="F36" s="1" t="s">
        <v>111</v>
      </c>
      <c r="H36" s="161"/>
      <c r="I36" s="161"/>
      <c r="J36" s="164"/>
      <c r="K36" s="164"/>
      <c r="L36" s="164"/>
      <c r="M36" s="164"/>
      <c r="N36" s="164"/>
      <c r="O36" s="171"/>
      <c r="P36" s="161"/>
      <c r="Q36" s="161"/>
      <c r="R36" s="161"/>
    </row>
    <row r="37" spans="1:18" s="78" customFormat="1" hidden="1" outlineLevel="1" x14ac:dyDescent="0.4">
      <c r="A37" s="6"/>
      <c r="B37" s="7"/>
      <c r="C37" s="7"/>
      <c r="D37" s="7"/>
      <c r="E37" s="1" t="s">
        <v>82</v>
      </c>
      <c r="F37" s="1" t="s">
        <v>111</v>
      </c>
      <c r="H37" s="161"/>
      <c r="I37" s="161"/>
      <c r="J37" s="164"/>
      <c r="K37" s="172"/>
      <c r="L37" s="164"/>
      <c r="M37" s="164"/>
      <c r="N37" s="164"/>
      <c r="O37" s="164"/>
      <c r="P37" s="161"/>
      <c r="Q37" s="161"/>
      <c r="R37" s="161"/>
    </row>
    <row r="38" spans="1:18" s="78" customFormat="1" hidden="1" outlineLevel="1" x14ac:dyDescent="0.4">
      <c r="A38" s="6"/>
      <c r="B38" s="7"/>
      <c r="C38" s="7"/>
      <c r="D38" s="7"/>
      <c r="E38" s="1" t="s">
        <v>83</v>
      </c>
      <c r="F38" s="1" t="s">
        <v>111</v>
      </c>
      <c r="H38" s="161"/>
      <c r="I38" s="161"/>
      <c r="J38" s="164"/>
      <c r="K38" s="164"/>
      <c r="L38" s="164"/>
      <c r="M38" s="171"/>
      <c r="N38" s="164"/>
      <c r="O38" s="164"/>
      <c r="P38" s="161"/>
      <c r="Q38" s="161"/>
      <c r="R38" s="161"/>
    </row>
    <row r="39" spans="1:18" s="78" customFormat="1" hidden="1" outlineLevel="1" x14ac:dyDescent="0.4">
      <c r="A39" s="6"/>
      <c r="B39" s="7"/>
      <c r="C39" s="7"/>
      <c r="D39" s="7"/>
      <c r="E39" s="1" t="s">
        <v>84</v>
      </c>
      <c r="F39" s="1" t="s">
        <v>111</v>
      </c>
      <c r="H39" s="161"/>
      <c r="I39" s="164"/>
      <c r="J39" s="161"/>
      <c r="K39" s="161"/>
      <c r="L39" s="161"/>
      <c r="M39" s="171"/>
      <c r="N39" s="161"/>
      <c r="O39" s="161"/>
      <c r="P39" s="161"/>
      <c r="Q39" s="161"/>
      <c r="R39" s="161"/>
    </row>
    <row r="40" spans="1:18" s="78" customFormat="1" hidden="1" outlineLevel="1" x14ac:dyDescent="0.4">
      <c r="A40" s="6"/>
      <c r="B40" s="7"/>
      <c r="C40" s="7"/>
      <c r="D40" s="7"/>
      <c r="E40" s="1" t="s">
        <v>97</v>
      </c>
      <c r="F40" s="1" t="s">
        <v>111</v>
      </c>
      <c r="H40" s="161"/>
      <c r="I40" s="161"/>
      <c r="J40" s="164"/>
      <c r="K40" s="164"/>
      <c r="L40" s="164"/>
      <c r="M40" s="171"/>
      <c r="N40" s="164"/>
      <c r="O40" s="164"/>
      <c r="P40" s="164"/>
      <c r="Q40" s="171">
        <f>Inp_2!M24</f>
        <v>0</v>
      </c>
      <c r="R40" s="161"/>
    </row>
    <row r="41" spans="1:18" s="78" customFormat="1" hidden="1" outlineLevel="1" x14ac:dyDescent="0.4">
      <c r="A41" s="6"/>
      <c r="B41" s="7"/>
      <c r="C41" s="7"/>
      <c r="D41" s="7"/>
      <c r="E41" s="1" t="s">
        <v>65</v>
      </c>
      <c r="F41" s="1" t="s">
        <v>111</v>
      </c>
      <c r="H41" s="172"/>
      <c r="I41" s="161"/>
      <c r="J41" s="161"/>
      <c r="K41" s="161"/>
      <c r="L41" s="161"/>
      <c r="M41" s="161"/>
      <c r="N41" s="161"/>
      <c r="O41" s="161"/>
      <c r="P41" s="161"/>
      <c r="Q41" s="161"/>
      <c r="R41" s="161"/>
    </row>
    <row r="42" spans="1:18" s="78" customFormat="1" collapsed="1" x14ac:dyDescent="0.4">
      <c r="A42" s="6"/>
      <c r="B42" s="6"/>
      <c r="C42" s="7"/>
      <c r="D42" s="7"/>
      <c r="E42" s="1"/>
      <c r="F42" s="20"/>
    </row>
    <row r="43" spans="1:18" s="208" customFormat="1" x14ac:dyDescent="0.4">
      <c r="A43" s="208" t="s">
        <v>103</v>
      </c>
      <c r="G43" s="209"/>
      <c r="H43" s="209"/>
      <c r="I43" s="209"/>
      <c r="J43" s="210"/>
      <c r="K43" s="210"/>
      <c r="L43" s="210"/>
      <c r="M43" s="210"/>
      <c r="N43" s="210"/>
      <c r="O43" s="210"/>
      <c r="P43" s="210"/>
      <c r="Q43" s="210"/>
      <c r="R43" s="210"/>
    </row>
    <row r="44" spans="1:18" ht="13.15" customHeight="1" x14ac:dyDescent="0.4">
      <c r="A44" s="1"/>
      <c r="B44" s="1"/>
      <c r="C44" s="1"/>
      <c r="D44" s="1"/>
    </row>
    <row r="45" spans="1:18" ht="13.15" hidden="1" customHeight="1" x14ac:dyDescent="0.4">
      <c r="A45" s="1"/>
      <c r="B45" s="1"/>
      <c r="C45" s="1"/>
      <c r="D45" s="1"/>
    </row>
    <row r="46" spans="1:18" ht="13.15" hidden="1" customHeight="1" x14ac:dyDescent="0.4">
      <c r="A46" s="1"/>
      <c r="B46" s="1"/>
      <c r="C46" s="1"/>
      <c r="D46" s="1"/>
    </row>
    <row r="47" spans="1:18" ht="13.15" hidden="1" customHeight="1" x14ac:dyDescent="0.4">
      <c r="A47" s="1"/>
      <c r="B47" s="1"/>
      <c r="C47" s="1"/>
      <c r="D47" s="1"/>
    </row>
    <row r="48" spans="1:18" ht="13.15" hidden="1" customHeight="1" x14ac:dyDescent="0.4">
      <c r="A48" s="1"/>
      <c r="B48" s="1"/>
      <c r="C48" s="1"/>
      <c r="D48" s="1"/>
    </row>
    <row r="49" s="1" customFormat="1" ht="13.15" hidden="1" customHeight="1" x14ac:dyDescent="0.4"/>
    <row r="50" s="1" customFormat="1" ht="13.15" hidden="1" customHeight="1" x14ac:dyDescent="0.4"/>
    <row r="51" s="1" customFormat="1" ht="13.15" hidden="1" customHeight="1" x14ac:dyDescent="0.4"/>
    <row r="52" s="1" customFormat="1" ht="13.15" hidden="1" customHeight="1" x14ac:dyDescent="0.4"/>
    <row r="53" s="1" customFormat="1" ht="13.15" hidden="1" customHeight="1" x14ac:dyDescent="0.4"/>
    <row r="54" s="1" customFormat="1" ht="13.15" hidden="1" customHeight="1" x14ac:dyDescent="0.4"/>
    <row r="55" s="1" customFormat="1" ht="13.15" hidden="1" customHeight="1" x14ac:dyDescent="0.4"/>
    <row r="56" s="1" customFormat="1" ht="13.15" hidden="1" customHeight="1" x14ac:dyDescent="0.4"/>
    <row r="57" s="1" customFormat="1" ht="13.15" hidden="1" customHeight="1" x14ac:dyDescent="0.4"/>
    <row r="58" s="1" customFormat="1" ht="13.15" hidden="1" customHeight="1" x14ac:dyDescent="0.4"/>
    <row r="59" s="1" customFormat="1" ht="13.15" hidden="1" customHeight="1" x14ac:dyDescent="0.4"/>
    <row r="60" s="1" customFormat="1" ht="13.15" hidden="1" customHeight="1" x14ac:dyDescent="0.4"/>
    <row r="61" s="1" customFormat="1" ht="13.15" hidden="1" customHeight="1" x14ac:dyDescent="0.4"/>
    <row r="62" s="1" customFormat="1" ht="13.15" hidden="1" customHeight="1" x14ac:dyDescent="0.4"/>
  </sheetData>
  <sheetProtection formatCells="0" formatColumns="0" formatRows="0" insertColumns="0" insertRows="0" insertHyperlinks="0" deleteColumns="0" deleteRows="0" sort="0" autoFilter="0" pivotTables="0"/>
  <pageMargins left="0.7" right="0.7" top="0.75" bottom="0.75" header="0.3" footer="0.3"/>
  <pageSetup paperSize="9" scale="59" orientation="portrait" r:id="rId1"/>
  <headerFooter>
    <oddHeader xml:space="preserve">&amp;L&amp;F&amp;CSheet: &amp;A&amp;ROFFICIAL </oddHeader>
    <oddFooter>&amp;LPrinted on &amp;D at &amp;T&amp;CPage &amp;P of &amp;N&amp;ROfwat</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20B50-4525-40C5-8152-E2059B25D740}">
  <sheetPr codeName="Sheet16">
    <tabColor rgb="FF98C561"/>
  </sheetPr>
  <dimension ref="A1:K195"/>
  <sheetViews>
    <sheetView zoomScale="80" zoomScaleNormal="80" workbookViewId="0"/>
  </sheetViews>
  <sheetFormatPr defaultRowHeight="13.15" x14ac:dyDescent="0.4"/>
  <cols>
    <col min="1" max="1" width="8.125" style="1" bestFit="1" customWidth="1"/>
    <col min="2" max="2" width="27.625" style="1" customWidth="1"/>
    <col min="3" max="3" width="93" style="1" bestFit="1" customWidth="1"/>
    <col min="4" max="4" width="9" style="1"/>
    <col min="5" max="5" width="16.25" style="1" bestFit="1" customWidth="1"/>
    <col min="6" max="6" width="35.375" style="1" bestFit="1" customWidth="1"/>
    <col min="7" max="16384" width="9" style="1"/>
  </cols>
  <sheetData>
    <row r="1" spans="1:11" s="7" customFormat="1" x14ac:dyDescent="0.4">
      <c r="A1" s="18"/>
      <c r="B1" s="1"/>
      <c r="C1" s="60" t="s">
        <v>197</v>
      </c>
      <c r="D1" s="18"/>
      <c r="E1" s="60"/>
      <c r="F1" s="60"/>
      <c r="G1" s="1"/>
      <c r="H1" s="1"/>
      <c r="I1" s="1"/>
      <c r="J1" s="1"/>
      <c r="K1" s="1"/>
    </row>
    <row r="2" spans="1:11" s="7" customFormat="1" x14ac:dyDescent="0.4">
      <c r="A2" s="17" t="s">
        <v>46</v>
      </c>
      <c r="B2" s="63" t="s">
        <v>47</v>
      </c>
      <c r="C2" s="17" t="s">
        <v>48</v>
      </c>
      <c r="D2" s="17" t="s">
        <v>49</v>
      </c>
      <c r="E2" s="17" t="s">
        <v>50</v>
      </c>
      <c r="F2" s="17" t="s">
        <v>62</v>
      </c>
      <c r="G2" s="17" t="s">
        <v>57</v>
      </c>
      <c r="H2" s="17" t="s">
        <v>58</v>
      </c>
      <c r="I2" s="17" t="s">
        <v>59</v>
      </c>
      <c r="J2" s="17" t="s">
        <v>60</v>
      </c>
      <c r="K2" s="17" t="s">
        <v>61</v>
      </c>
    </row>
    <row r="3" spans="1:11" s="7" customFormat="1" x14ac:dyDescent="0.4">
      <c r="A3" s="18"/>
      <c r="B3" s="1"/>
      <c r="C3" s="18"/>
      <c r="D3" s="18"/>
      <c r="E3" s="18"/>
      <c r="F3" s="18"/>
      <c r="G3" s="1"/>
      <c r="H3" s="1"/>
      <c r="I3" s="1"/>
      <c r="J3" s="1"/>
      <c r="K3" s="1"/>
    </row>
    <row r="4" spans="1:11" s="7" customFormat="1" x14ac:dyDescent="0.4">
      <c r="A4" s="1" t="s">
        <v>81</v>
      </c>
      <c r="B4" s="1" t="s">
        <v>156</v>
      </c>
      <c r="C4" s="1" t="s">
        <v>198</v>
      </c>
      <c r="D4" s="1" t="s">
        <v>68</v>
      </c>
      <c r="E4" s="18" t="s">
        <v>63</v>
      </c>
      <c r="F4" s="74">
        <f>Outputs_ODI_Rates!N9</f>
        <v>1.8799999999999999E-4</v>
      </c>
      <c r="G4" s="46"/>
      <c r="H4" s="46"/>
      <c r="I4" s="46"/>
      <c r="J4" s="46"/>
      <c r="K4" s="46"/>
    </row>
    <row r="5" spans="1:11" s="7" customFormat="1" x14ac:dyDescent="0.4">
      <c r="A5" s="1" t="s">
        <v>81</v>
      </c>
      <c r="B5" s="1" t="s">
        <v>157</v>
      </c>
      <c r="C5" s="1" t="s">
        <v>199</v>
      </c>
      <c r="D5" s="1" t="s">
        <v>68</v>
      </c>
      <c r="E5" s="18" t="s">
        <v>63</v>
      </c>
      <c r="F5" s="107">
        <f>Outputs_ODI_Rates!O9</f>
        <v>9.3999999999999994E-5</v>
      </c>
      <c r="G5" s="46"/>
      <c r="H5" s="46"/>
      <c r="I5" s="46"/>
      <c r="J5" s="46"/>
      <c r="K5" s="46"/>
    </row>
    <row r="6" spans="1:11" s="7" customFormat="1" x14ac:dyDescent="0.4">
      <c r="A6" s="1" t="s">
        <v>81</v>
      </c>
      <c r="B6" s="1" t="s">
        <v>173</v>
      </c>
      <c r="C6" s="18" t="s">
        <v>230</v>
      </c>
      <c r="D6" s="18" t="s">
        <v>80</v>
      </c>
      <c r="E6" s="18" t="s">
        <v>63</v>
      </c>
      <c r="F6" s="139"/>
      <c r="G6" s="138">
        <v>0</v>
      </c>
      <c r="H6" s="138">
        <v>0</v>
      </c>
      <c r="I6" s="138">
        <v>0</v>
      </c>
      <c r="J6" s="138">
        <v>0</v>
      </c>
      <c r="K6" s="138">
        <f>Outputs_PCLs_DDBND!N48</f>
        <v>0.05</v>
      </c>
    </row>
    <row r="7" spans="1:11" s="7" customFormat="1" x14ac:dyDescent="0.4">
      <c r="A7" s="1" t="s">
        <v>81</v>
      </c>
      <c r="B7" s="1" t="s">
        <v>180</v>
      </c>
      <c r="C7" s="1" t="s">
        <v>200</v>
      </c>
      <c r="D7" s="18" t="s">
        <v>80</v>
      </c>
      <c r="E7" s="18" t="s">
        <v>63</v>
      </c>
      <c r="F7" s="139"/>
      <c r="G7" s="138">
        <v>0</v>
      </c>
      <c r="H7" s="138">
        <v>0</v>
      </c>
      <c r="I7" s="138">
        <v>0</v>
      </c>
      <c r="J7" s="138">
        <v>0</v>
      </c>
      <c r="K7" s="138">
        <f>Outputs_PCLs_DDBND!N86</f>
        <v>0</v>
      </c>
    </row>
    <row r="8" spans="1:11" s="7" customFormat="1" x14ac:dyDescent="0.4">
      <c r="A8" s="1" t="s">
        <v>81</v>
      </c>
      <c r="B8" s="2" t="s">
        <v>189</v>
      </c>
      <c r="C8" s="1" t="s">
        <v>201</v>
      </c>
      <c r="D8" s="18" t="s">
        <v>80</v>
      </c>
      <c r="E8" s="18" t="s">
        <v>63</v>
      </c>
      <c r="F8" s="139">
        <f>Outputs_Caps_Collars!N9</f>
        <v>5.0000000000000001E-3</v>
      </c>
      <c r="G8" s="138"/>
      <c r="H8" s="138"/>
      <c r="I8" s="138"/>
      <c r="J8" s="138"/>
      <c r="K8" s="138"/>
    </row>
    <row r="9" spans="1:11" s="7" customFormat="1" x14ac:dyDescent="0.4">
      <c r="A9" s="1" t="s">
        <v>81</v>
      </c>
      <c r="B9" s="2" t="s">
        <v>190</v>
      </c>
      <c r="C9" s="1" t="s">
        <v>202</v>
      </c>
      <c r="D9" s="18" t="s">
        <v>80</v>
      </c>
      <c r="E9" s="18" t="s">
        <v>63</v>
      </c>
      <c r="F9" s="139">
        <f>Outputs_Caps_Collars!O18</f>
        <v>-5.0000000000000001E-3</v>
      </c>
      <c r="G9" s="138"/>
      <c r="H9" s="138"/>
      <c r="I9" s="138"/>
      <c r="J9" s="138"/>
      <c r="K9" s="138"/>
    </row>
    <row r="10" spans="1:11" s="7" customFormat="1" x14ac:dyDescent="0.4">
      <c r="A10" s="1" t="s">
        <v>81</v>
      </c>
      <c r="B10" s="1" t="s">
        <v>154</v>
      </c>
      <c r="C10" s="1" t="s">
        <v>203</v>
      </c>
      <c r="D10" s="1" t="s">
        <v>68</v>
      </c>
      <c r="E10" s="18" t="s">
        <v>63</v>
      </c>
      <c r="F10" s="74"/>
      <c r="G10" s="46"/>
      <c r="H10" s="46"/>
      <c r="I10" s="46"/>
      <c r="J10" s="46"/>
      <c r="K10" s="46"/>
    </row>
    <row r="11" spans="1:11" s="7" customFormat="1" x14ac:dyDescent="0.4">
      <c r="A11" s="1" t="s">
        <v>81</v>
      </c>
      <c r="B11" s="1" t="s">
        <v>155</v>
      </c>
      <c r="C11" s="1" t="s">
        <v>204</v>
      </c>
      <c r="D11" s="1" t="s">
        <v>68</v>
      </c>
      <c r="E11" s="18" t="s">
        <v>63</v>
      </c>
      <c r="F11" s="74"/>
      <c r="G11" s="46"/>
      <c r="H11" s="46"/>
      <c r="I11" s="46"/>
      <c r="J11" s="46"/>
      <c r="K11" s="46"/>
    </row>
    <row r="12" spans="1:11" s="7" customFormat="1" x14ac:dyDescent="0.4">
      <c r="A12" s="1" t="s">
        <v>81</v>
      </c>
      <c r="B12" s="1" t="s">
        <v>170</v>
      </c>
      <c r="C12" s="18" t="s">
        <v>231</v>
      </c>
      <c r="D12" s="18" t="s">
        <v>80</v>
      </c>
      <c r="E12" s="18" t="s">
        <v>63</v>
      </c>
      <c r="F12" s="139"/>
      <c r="G12" s="138"/>
      <c r="H12" s="138"/>
      <c r="I12" s="138"/>
      <c r="J12" s="138"/>
      <c r="K12" s="138"/>
    </row>
    <row r="13" spans="1:11" s="7" customFormat="1" x14ac:dyDescent="0.4">
      <c r="A13" s="1" t="s">
        <v>81</v>
      </c>
      <c r="B13" s="1" t="s">
        <v>178</v>
      </c>
      <c r="C13" s="1" t="s">
        <v>205</v>
      </c>
      <c r="D13" s="18" t="s">
        <v>80</v>
      </c>
      <c r="E13" s="18" t="s">
        <v>63</v>
      </c>
      <c r="F13" s="139"/>
      <c r="G13" s="138"/>
      <c r="H13" s="138"/>
      <c r="I13" s="138"/>
      <c r="J13" s="138"/>
      <c r="K13" s="138"/>
    </row>
    <row r="14" spans="1:11" s="7" customFormat="1" x14ac:dyDescent="0.4">
      <c r="A14" s="1" t="s">
        <v>81</v>
      </c>
      <c r="B14" s="2" t="s">
        <v>187</v>
      </c>
      <c r="C14" s="1" t="s">
        <v>206</v>
      </c>
      <c r="D14" s="18" t="s">
        <v>80</v>
      </c>
      <c r="E14" s="18" t="s">
        <v>63</v>
      </c>
      <c r="F14" s="139"/>
      <c r="G14" s="138"/>
      <c r="H14" s="138"/>
      <c r="I14" s="138"/>
      <c r="J14" s="138"/>
      <c r="K14" s="138"/>
    </row>
    <row r="15" spans="1:11" s="7" customFormat="1" x14ac:dyDescent="0.4">
      <c r="A15" s="1" t="s">
        <v>81</v>
      </c>
      <c r="B15" s="2" t="s">
        <v>188</v>
      </c>
      <c r="C15" s="1" t="s">
        <v>207</v>
      </c>
      <c r="D15" s="18" t="s">
        <v>80</v>
      </c>
      <c r="E15" s="18" t="s">
        <v>63</v>
      </c>
      <c r="F15" s="139"/>
      <c r="G15" s="138"/>
      <c r="H15" s="138"/>
      <c r="I15" s="138"/>
      <c r="J15" s="138"/>
      <c r="K15" s="138"/>
    </row>
    <row r="16" spans="1:11" s="7" customFormat="1" x14ac:dyDescent="0.4">
      <c r="A16" s="1" t="s">
        <v>81</v>
      </c>
      <c r="B16" s="1" t="s">
        <v>152</v>
      </c>
      <c r="C16" s="1" t="s">
        <v>208</v>
      </c>
      <c r="D16" s="1" t="s">
        <v>68</v>
      </c>
      <c r="E16" s="18" t="s">
        <v>63</v>
      </c>
      <c r="F16" s="74"/>
      <c r="G16" s="46"/>
      <c r="H16" s="46"/>
      <c r="I16" s="46"/>
      <c r="J16" s="46"/>
      <c r="K16" s="46"/>
    </row>
    <row r="17" spans="1:11" s="7" customFormat="1" x14ac:dyDescent="0.4">
      <c r="A17" s="1" t="s">
        <v>81</v>
      </c>
      <c r="B17" s="1" t="s">
        <v>153</v>
      </c>
      <c r="C17" s="1" t="s">
        <v>209</v>
      </c>
      <c r="D17" s="1" t="s">
        <v>68</v>
      </c>
      <c r="E17" s="18" t="s">
        <v>63</v>
      </c>
      <c r="F17" s="74"/>
      <c r="G17" s="46"/>
      <c r="H17" s="46"/>
      <c r="I17" s="46"/>
      <c r="J17" s="46"/>
      <c r="K17" s="46"/>
    </row>
    <row r="18" spans="1:11" s="7" customFormat="1" x14ac:dyDescent="0.4">
      <c r="A18" s="1" t="s">
        <v>81</v>
      </c>
      <c r="B18" s="1" t="s">
        <v>167</v>
      </c>
      <c r="C18" s="18" t="s">
        <v>232</v>
      </c>
      <c r="D18" s="18" t="s">
        <v>80</v>
      </c>
      <c r="E18" s="18" t="s">
        <v>63</v>
      </c>
      <c r="F18" s="139"/>
      <c r="G18" s="138"/>
      <c r="H18" s="138"/>
      <c r="I18" s="138"/>
      <c r="J18" s="138"/>
      <c r="K18" s="138"/>
    </row>
    <row r="19" spans="1:11" s="7" customFormat="1" x14ac:dyDescent="0.4">
      <c r="A19" s="1" t="s">
        <v>81</v>
      </c>
      <c r="B19" s="1" t="s">
        <v>176</v>
      </c>
      <c r="C19" s="1" t="s">
        <v>210</v>
      </c>
      <c r="D19" s="18" t="s">
        <v>80</v>
      </c>
      <c r="E19" s="18" t="s">
        <v>63</v>
      </c>
      <c r="F19" s="139"/>
      <c r="G19" s="138"/>
      <c r="H19" s="138"/>
      <c r="I19" s="138"/>
      <c r="J19" s="138"/>
      <c r="K19" s="138"/>
    </row>
    <row r="20" spans="1:11" s="7" customFormat="1" x14ac:dyDescent="0.4">
      <c r="A20" s="1" t="s">
        <v>81</v>
      </c>
      <c r="B20" s="2" t="s">
        <v>185</v>
      </c>
      <c r="C20" s="1" t="s">
        <v>211</v>
      </c>
      <c r="D20" s="18" t="s">
        <v>80</v>
      </c>
      <c r="E20" s="18" t="s">
        <v>63</v>
      </c>
      <c r="F20" s="139"/>
      <c r="G20" s="138"/>
      <c r="H20" s="138"/>
      <c r="I20" s="138"/>
      <c r="J20" s="138"/>
      <c r="K20" s="138"/>
    </row>
    <row r="21" spans="1:11" s="7" customFormat="1" x14ac:dyDescent="0.4">
      <c r="A21" s="1" t="s">
        <v>81</v>
      </c>
      <c r="B21" s="2" t="s">
        <v>186</v>
      </c>
      <c r="C21" s="1" t="s">
        <v>212</v>
      </c>
      <c r="D21" s="18" t="s">
        <v>80</v>
      </c>
      <c r="E21" s="18" t="s">
        <v>63</v>
      </c>
      <c r="F21" s="139"/>
      <c r="G21" s="138"/>
      <c r="H21" s="138"/>
      <c r="I21" s="138"/>
      <c r="J21" s="138"/>
      <c r="K21" s="138"/>
    </row>
    <row r="22" spans="1:11" s="7" customFormat="1" x14ac:dyDescent="0.4">
      <c r="A22" s="1" t="s">
        <v>81</v>
      </c>
      <c r="B22" s="1" t="s">
        <v>151</v>
      </c>
      <c r="C22" s="1" t="s">
        <v>213</v>
      </c>
      <c r="D22" s="1" t="s">
        <v>68</v>
      </c>
      <c r="E22" s="18" t="s">
        <v>63</v>
      </c>
      <c r="F22" s="76"/>
      <c r="G22" s="46"/>
      <c r="H22" s="46"/>
      <c r="I22" s="46"/>
      <c r="J22" s="46"/>
      <c r="K22" s="46"/>
    </row>
    <row r="23" spans="1:11" s="7" customFormat="1" x14ac:dyDescent="0.4">
      <c r="A23" s="1" t="s">
        <v>81</v>
      </c>
      <c r="B23" s="1" t="s">
        <v>164</v>
      </c>
      <c r="C23" s="18" t="s">
        <v>233</v>
      </c>
      <c r="D23" s="18" t="s">
        <v>214</v>
      </c>
      <c r="E23" s="18" t="s">
        <v>63</v>
      </c>
      <c r="F23" s="75"/>
      <c r="G23" s="56"/>
      <c r="H23" s="46"/>
      <c r="I23" s="46"/>
      <c r="J23" s="46"/>
      <c r="K23" s="56"/>
    </row>
    <row r="24" spans="1:11" s="7" customFormat="1" x14ac:dyDescent="0.4">
      <c r="A24" s="1" t="s">
        <v>81</v>
      </c>
      <c r="B24" s="2" t="s">
        <v>184</v>
      </c>
      <c r="C24" s="1" t="s">
        <v>215</v>
      </c>
      <c r="D24" s="18" t="s">
        <v>80</v>
      </c>
      <c r="E24" s="18" t="s">
        <v>63</v>
      </c>
      <c r="F24" s="139"/>
      <c r="G24" s="138"/>
      <c r="H24" s="138"/>
      <c r="I24" s="138"/>
      <c r="J24" s="138"/>
      <c r="K24" s="138"/>
    </row>
    <row r="25" spans="1:11" s="7" customFormat="1" x14ac:dyDescent="0.4">
      <c r="A25" s="1" t="s">
        <v>81</v>
      </c>
      <c r="B25" s="1" t="s">
        <v>158</v>
      </c>
      <c r="C25" s="1" t="s">
        <v>216</v>
      </c>
      <c r="D25" s="1" t="s">
        <v>68</v>
      </c>
      <c r="E25" s="18" t="s">
        <v>63</v>
      </c>
      <c r="F25" s="74"/>
      <c r="G25" s="46"/>
      <c r="H25" s="46"/>
      <c r="I25" s="46"/>
      <c r="J25" s="46"/>
      <c r="K25" s="46"/>
    </row>
    <row r="26" spans="1:11" s="7" customFormat="1" x14ac:dyDescent="0.4">
      <c r="A26" s="1" t="s">
        <v>81</v>
      </c>
      <c r="B26" s="1" t="s">
        <v>174</v>
      </c>
      <c r="C26" s="1" t="s">
        <v>234</v>
      </c>
      <c r="D26" s="18" t="s">
        <v>111</v>
      </c>
      <c r="E26" s="18" t="s">
        <v>63</v>
      </c>
      <c r="F26" s="75"/>
      <c r="G26" s="56"/>
      <c r="H26" s="56"/>
      <c r="I26" s="56"/>
      <c r="J26" s="56"/>
      <c r="K26" s="56"/>
    </row>
    <row r="27" spans="1:11" s="7" customFormat="1" x14ac:dyDescent="0.4">
      <c r="A27" s="1" t="s">
        <v>81</v>
      </c>
      <c r="B27" s="2" t="s">
        <v>191</v>
      </c>
      <c r="C27" s="1" t="s">
        <v>217</v>
      </c>
      <c r="D27" s="18" t="s">
        <v>111</v>
      </c>
      <c r="E27" s="18" t="s">
        <v>63</v>
      </c>
      <c r="F27" s="75"/>
      <c r="G27" s="56"/>
      <c r="H27" s="56"/>
      <c r="I27" s="56"/>
      <c r="J27" s="56"/>
      <c r="K27" s="56"/>
    </row>
    <row r="28" spans="1:11" s="7" customFormat="1" x14ac:dyDescent="0.4">
      <c r="A28" s="1" t="s">
        <v>81</v>
      </c>
      <c r="B28" s="2" t="s">
        <v>192</v>
      </c>
      <c r="C28" s="1" t="s">
        <v>218</v>
      </c>
      <c r="D28" s="18" t="s">
        <v>111</v>
      </c>
      <c r="E28" s="18" t="s">
        <v>63</v>
      </c>
      <c r="F28" s="75"/>
      <c r="G28" s="56"/>
      <c r="H28" s="56"/>
      <c r="I28" s="56"/>
      <c r="J28" s="56"/>
      <c r="K28" s="56"/>
    </row>
    <row r="29" spans="1:11" s="7" customFormat="1" x14ac:dyDescent="0.4">
      <c r="A29" s="1" t="s">
        <v>81</v>
      </c>
      <c r="B29" s="1" t="s">
        <v>66</v>
      </c>
      <c r="C29" s="1" t="s">
        <v>67</v>
      </c>
      <c r="D29" s="1" t="s">
        <v>68</v>
      </c>
      <c r="E29" s="18" t="s">
        <v>63</v>
      </c>
      <c r="F29" s="76"/>
      <c r="G29" s="46"/>
      <c r="H29" s="46"/>
      <c r="I29" s="46"/>
      <c r="J29" s="46"/>
      <c r="K29" s="46"/>
    </row>
    <row r="30" spans="1:11" s="7" customFormat="1" x14ac:dyDescent="0.4">
      <c r="A30" s="1" t="s">
        <v>81</v>
      </c>
      <c r="B30" s="1" t="s">
        <v>162</v>
      </c>
      <c r="C30" s="18" t="s">
        <v>235</v>
      </c>
      <c r="D30" s="18" t="s">
        <v>124</v>
      </c>
      <c r="E30" s="18" t="s">
        <v>63</v>
      </c>
      <c r="F30" s="75"/>
      <c r="G30" s="77"/>
      <c r="H30" s="77"/>
      <c r="I30" s="77"/>
      <c r="J30" s="77"/>
      <c r="K30" s="77"/>
    </row>
    <row r="31" spans="1:11" s="7" customFormat="1" x14ac:dyDescent="0.4">
      <c r="A31" s="1" t="s">
        <v>81</v>
      </c>
      <c r="B31" s="2" t="s">
        <v>183</v>
      </c>
      <c r="C31" s="1" t="s">
        <v>219</v>
      </c>
      <c r="D31" s="18" t="s">
        <v>80</v>
      </c>
      <c r="E31" s="18" t="s">
        <v>63</v>
      </c>
      <c r="F31" s="139"/>
      <c r="G31" s="138"/>
      <c r="H31" s="138"/>
      <c r="I31" s="138"/>
      <c r="J31" s="138"/>
      <c r="K31" s="138"/>
    </row>
    <row r="32" spans="1:11" s="7" customFormat="1" x14ac:dyDescent="0.4">
      <c r="A32" s="1" t="s">
        <v>81</v>
      </c>
      <c r="B32" s="1" t="s">
        <v>220</v>
      </c>
      <c r="C32" s="18" t="s">
        <v>221</v>
      </c>
      <c r="D32" s="18" t="s">
        <v>222</v>
      </c>
      <c r="E32" s="18" t="s">
        <v>63</v>
      </c>
      <c r="F32" s="61" t="str">
        <f ca="1">CONCATENATE("[…]", TEXT(NOW(),"dd/mm/yyy hh:mm:ss"))</f>
        <v>[…]16/12/2024 12:56:01</v>
      </c>
      <c r="G32" s="46"/>
      <c r="H32" s="46"/>
      <c r="I32" s="46"/>
      <c r="J32" s="46"/>
      <c r="K32" s="46"/>
    </row>
    <row r="33" spans="1:11" s="7" customFormat="1" x14ac:dyDescent="0.4">
      <c r="A33" s="1" t="s">
        <v>81</v>
      </c>
      <c r="B33" s="1" t="s">
        <v>223</v>
      </c>
      <c r="C33" s="18" t="s">
        <v>224</v>
      </c>
      <c r="D33" s="18" t="s">
        <v>222</v>
      </c>
      <c r="E33" s="18" t="s">
        <v>63</v>
      </c>
      <c r="F33" s="2" t="str">
        <f ca="1">MID(CELL("filename"),SEARCH("[",CELL("filename"))+1,SEARCH("]",CELL("filename"))-SEARCH("[",CELL("filename"))-1)</f>
        <v>PR24 FD OC26 Bespoke PCs - ODIs and PCLs model.xlsx</v>
      </c>
      <c r="G33" s="46"/>
      <c r="H33" s="46"/>
      <c r="I33" s="46"/>
      <c r="J33" s="46"/>
      <c r="K33" s="46"/>
    </row>
    <row r="34" spans="1:11" s="7" customFormat="1" x14ac:dyDescent="0.4">
      <c r="A34" s="1" t="s">
        <v>81</v>
      </c>
      <c r="B34" s="1" t="s">
        <v>225</v>
      </c>
      <c r="C34" s="18" t="s">
        <v>226</v>
      </c>
      <c r="D34" s="18" t="s">
        <v>222</v>
      </c>
      <c r="E34" s="18" t="s">
        <v>63</v>
      </c>
      <c r="F34" s="2" t="s">
        <v>227</v>
      </c>
      <c r="G34" s="46"/>
      <c r="H34" s="46"/>
      <c r="I34" s="46"/>
      <c r="J34" s="46"/>
      <c r="K34" s="46"/>
    </row>
    <row r="35" spans="1:11" s="7" customFormat="1" x14ac:dyDescent="0.4">
      <c r="A35" s="1" t="s">
        <v>81</v>
      </c>
      <c r="B35" s="1" t="s">
        <v>228</v>
      </c>
      <c r="C35" s="18" t="s">
        <v>229</v>
      </c>
      <c r="D35" s="18" t="s">
        <v>214</v>
      </c>
      <c r="E35" s="18" t="s">
        <v>63</v>
      </c>
      <c r="F35" s="62" t="s">
        <v>227</v>
      </c>
      <c r="G35" s="46"/>
      <c r="H35" s="46"/>
      <c r="I35" s="46"/>
      <c r="J35" s="46"/>
      <c r="K35" s="46"/>
    </row>
    <row r="36" spans="1:11" s="7" customFormat="1" x14ac:dyDescent="0.4">
      <c r="A36" s="1" t="s">
        <v>83</v>
      </c>
      <c r="B36" s="1" t="s">
        <v>156</v>
      </c>
      <c r="C36" s="1" t="s">
        <v>198</v>
      </c>
      <c r="D36" s="1" t="s">
        <v>68</v>
      </c>
      <c r="E36" s="18" t="s">
        <v>63</v>
      </c>
      <c r="F36" s="74"/>
      <c r="G36" s="46"/>
      <c r="H36" s="46"/>
      <c r="I36" s="46"/>
      <c r="J36" s="46"/>
      <c r="K36" s="46"/>
    </row>
    <row r="37" spans="1:11" s="7" customFormat="1" x14ac:dyDescent="0.4">
      <c r="A37" s="1" t="s">
        <v>83</v>
      </c>
      <c r="B37" s="1" t="s">
        <v>157</v>
      </c>
      <c r="C37" s="1" t="s">
        <v>199</v>
      </c>
      <c r="D37" s="1" t="s">
        <v>68</v>
      </c>
      <c r="E37" s="18" t="s">
        <v>63</v>
      </c>
      <c r="F37" s="107"/>
      <c r="G37" s="46"/>
      <c r="H37" s="46"/>
      <c r="I37" s="46"/>
      <c r="J37" s="46"/>
      <c r="K37" s="46"/>
    </row>
    <row r="38" spans="1:11" s="7" customFormat="1" x14ac:dyDescent="0.4">
      <c r="A38" s="1" t="s">
        <v>83</v>
      </c>
      <c r="B38" s="1" t="s">
        <v>173</v>
      </c>
      <c r="C38" s="18" t="s">
        <v>230</v>
      </c>
      <c r="D38" s="18" t="s">
        <v>80</v>
      </c>
      <c r="E38" s="18" t="s">
        <v>63</v>
      </c>
      <c r="F38" s="139"/>
      <c r="G38" s="138"/>
      <c r="H38" s="138"/>
      <c r="I38" s="138"/>
      <c r="J38" s="138"/>
      <c r="K38" s="138"/>
    </row>
    <row r="39" spans="1:11" s="7" customFormat="1" x14ac:dyDescent="0.4">
      <c r="A39" s="1" t="s">
        <v>83</v>
      </c>
      <c r="B39" s="1" t="s">
        <v>180</v>
      </c>
      <c r="C39" s="1" t="s">
        <v>200</v>
      </c>
      <c r="D39" s="18" t="s">
        <v>80</v>
      </c>
      <c r="E39" s="18" t="s">
        <v>63</v>
      </c>
      <c r="F39" s="139"/>
      <c r="G39" s="138"/>
      <c r="H39" s="138"/>
      <c r="I39" s="138"/>
      <c r="J39" s="138"/>
      <c r="K39" s="138"/>
    </row>
    <row r="40" spans="1:11" s="7" customFormat="1" x14ac:dyDescent="0.4">
      <c r="A40" s="1" t="s">
        <v>83</v>
      </c>
      <c r="B40" s="2" t="s">
        <v>189</v>
      </c>
      <c r="C40" s="1" t="s">
        <v>201</v>
      </c>
      <c r="D40" s="18" t="s">
        <v>80</v>
      </c>
      <c r="E40" s="18" t="s">
        <v>63</v>
      </c>
      <c r="F40" s="139"/>
      <c r="G40" s="138"/>
      <c r="H40" s="138"/>
      <c r="I40" s="138"/>
      <c r="J40" s="138"/>
      <c r="K40" s="138"/>
    </row>
    <row r="41" spans="1:11" s="7" customFormat="1" x14ac:dyDescent="0.4">
      <c r="A41" s="1" t="s">
        <v>83</v>
      </c>
      <c r="B41" s="2" t="s">
        <v>190</v>
      </c>
      <c r="C41" s="1" t="s">
        <v>202</v>
      </c>
      <c r="D41" s="18" t="s">
        <v>80</v>
      </c>
      <c r="E41" s="18" t="s">
        <v>63</v>
      </c>
      <c r="F41" s="139"/>
      <c r="G41" s="138"/>
      <c r="H41" s="138"/>
      <c r="I41" s="138"/>
      <c r="J41" s="138"/>
      <c r="K41" s="138"/>
    </row>
    <row r="42" spans="1:11" s="7" customFormat="1" x14ac:dyDescent="0.4">
      <c r="A42" s="1" t="s">
        <v>83</v>
      </c>
      <c r="B42" s="1" t="s">
        <v>154</v>
      </c>
      <c r="C42" s="1" t="s">
        <v>203</v>
      </c>
      <c r="D42" s="1" t="s">
        <v>68</v>
      </c>
      <c r="E42" s="18" t="s">
        <v>63</v>
      </c>
      <c r="F42" s="74">
        <f>Outputs_ODI_Rates!L11</f>
        <v>1.8799999999999999E-4</v>
      </c>
      <c r="G42" s="46"/>
      <c r="H42" s="46"/>
      <c r="I42" s="46"/>
      <c r="J42" s="46"/>
      <c r="K42" s="46"/>
    </row>
    <row r="43" spans="1:11" s="7" customFormat="1" x14ac:dyDescent="0.4">
      <c r="A43" s="1" t="s">
        <v>83</v>
      </c>
      <c r="B43" s="1" t="s">
        <v>155</v>
      </c>
      <c r="C43" s="1" t="s">
        <v>204</v>
      </c>
      <c r="D43" s="1" t="s">
        <v>68</v>
      </c>
      <c r="E43" s="18" t="s">
        <v>63</v>
      </c>
      <c r="F43" s="74">
        <f>Outputs_ODI_Rates!M11</f>
        <v>9.3999999999999994E-5</v>
      </c>
      <c r="G43" s="46"/>
      <c r="H43" s="46"/>
      <c r="I43" s="46"/>
      <c r="J43" s="46"/>
      <c r="K43" s="46"/>
    </row>
    <row r="44" spans="1:11" s="7" customFormat="1" x14ac:dyDescent="0.4">
      <c r="A44" s="1" t="s">
        <v>83</v>
      </c>
      <c r="B44" s="1" t="s">
        <v>170</v>
      </c>
      <c r="C44" s="18" t="s">
        <v>231</v>
      </c>
      <c r="D44" s="18" t="s">
        <v>80</v>
      </c>
      <c r="E44" s="18" t="s">
        <v>63</v>
      </c>
      <c r="F44" s="139"/>
      <c r="G44" s="138">
        <v>0</v>
      </c>
      <c r="H44" s="138">
        <v>0</v>
      </c>
      <c r="I44" s="138">
        <v>0</v>
      </c>
      <c r="J44" s="138">
        <v>0</v>
      </c>
      <c r="K44" s="138">
        <f>Outputs_PCLs_DDBND!N41</f>
        <v>0.05</v>
      </c>
    </row>
    <row r="45" spans="1:11" s="7" customFormat="1" x14ac:dyDescent="0.4">
      <c r="A45" s="1" t="s">
        <v>83</v>
      </c>
      <c r="B45" s="1" t="s">
        <v>178</v>
      </c>
      <c r="C45" s="1" t="s">
        <v>205</v>
      </c>
      <c r="D45" s="18" t="s">
        <v>80</v>
      </c>
      <c r="E45" s="18" t="s">
        <v>63</v>
      </c>
      <c r="F45" s="139"/>
      <c r="G45" s="138">
        <v>0</v>
      </c>
      <c r="H45" s="138">
        <v>0</v>
      </c>
      <c r="I45" s="138">
        <v>0</v>
      </c>
      <c r="J45" s="138">
        <v>0</v>
      </c>
      <c r="K45" s="138">
        <f>Outputs_PCLs_DDBND!N79</f>
        <v>0</v>
      </c>
    </row>
    <row r="46" spans="1:11" s="7" customFormat="1" x14ac:dyDescent="0.4">
      <c r="A46" s="1" t="s">
        <v>83</v>
      </c>
      <c r="B46" s="2" t="s">
        <v>187</v>
      </c>
      <c r="C46" s="1" t="s">
        <v>206</v>
      </c>
      <c r="D46" s="18" t="s">
        <v>80</v>
      </c>
      <c r="E46" s="18" t="s">
        <v>63</v>
      </c>
      <c r="F46" s="139">
        <f>Outputs_Caps_Collars!L11</f>
        <v>5.0000000000000001E-3</v>
      </c>
      <c r="G46" s="138"/>
      <c r="H46" s="138"/>
      <c r="I46" s="138"/>
      <c r="J46" s="138"/>
      <c r="K46" s="138"/>
    </row>
    <row r="47" spans="1:11" s="7" customFormat="1" x14ac:dyDescent="0.4">
      <c r="A47" s="1" t="s">
        <v>83</v>
      </c>
      <c r="B47" s="2" t="s">
        <v>188</v>
      </c>
      <c r="C47" s="1" t="s">
        <v>207</v>
      </c>
      <c r="D47" s="18" t="s">
        <v>80</v>
      </c>
      <c r="E47" s="18" t="s">
        <v>63</v>
      </c>
      <c r="F47" s="139">
        <f>Outputs_Caps_Collars!M20</f>
        <v>-5.0000000000000001E-3</v>
      </c>
      <c r="G47" s="138"/>
      <c r="H47" s="138"/>
      <c r="I47" s="138"/>
      <c r="J47" s="138"/>
      <c r="K47" s="138"/>
    </row>
    <row r="48" spans="1:11" s="7" customFormat="1" x14ac:dyDescent="0.4">
      <c r="A48" s="1" t="s">
        <v>83</v>
      </c>
      <c r="B48" s="1" t="s">
        <v>152</v>
      </c>
      <c r="C48" s="1" t="s">
        <v>208</v>
      </c>
      <c r="D48" s="1" t="s">
        <v>68</v>
      </c>
      <c r="E48" s="18" t="s">
        <v>63</v>
      </c>
      <c r="F48" s="74"/>
      <c r="G48" s="46"/>
      <c r="H48" s="46"/>
      <c r="I48" s="46"/>
      <c r="J48" s="46"/>
      <c r="K48" s="46"/>
    </row>
    <row r="49" spans="1:11" s="7" customFormat="1" x14ac:dyDescent="0.4">
      <c r="A49" s="1" t="s">
        <v>83</v>
      </c>
      <c r="B49" s="1" t="s">
        <v>153</v>
      </c>
      <c r="C49" s="1" t="s">
        <v>209</v>
      </c>
      <c r="D49" s="1" t="s">
        <v>68</v>
      </c>
      <c r="E49" s="18" t="s">
        <v>63</v>
      </c>
      <c r="F49" s="74"/>
      <c r="G49" s="46"/>
      <c r="H49" s="46"/>
      <c r="I49" s="46"/>
      <c r="J49" s="46"/>
      <c r="K49" s="46"/>
    </row>
    <row r="50" spans="1:11" s="7" customFormat="1" x14ac:dyDescent="0.4">
      <c r="A50" s="1" t="s">
        <v>83</v>
      </c>
      <c r="B50" s="1" t="s">
        <v>167</v>
      </c>
      <c r="C50" s="18" t="s">
        <v>232</v>
      </c>
      <c r="D50" s="18" t="s">
        <v>80</v>
      </c>
      <c r="E50" s="18" t="s">
        <v>63</v>
      </c>
      <c r="F50" s="139"/>
      <c r="G50" s="138"/>
      <c r="H50" s="138"/>
      <c r="I50" s="138"/>
      <c r="J50" s="138"/>
      <c r="K50" s="138"/>
    </row>
    <row r="51" spans="1:11" s="7" customFormat="1" x14ac:dyDescent="0.4">
      <c r="A51" s="1" t="s">
        <v>83</v>
      </c>
      <c r="B51" s="1" t="s">
        <v>176</v>
      </c>
      <c r="C51" s="1" t="s">
        <v>210</v>
      </c>
      <c r="D51" s="18" t="s">
        <v>80</v>
      </c>
      <c r="E51" s="18" t="s">
        <v>63</v>
      </c>
      <c r="F51" s="139"/>
      <c r="G51" s="138"/>
      <c r="H51" s="138"/>
      <c r="I51" s="138"/>
      <c r="J51" s="138"/>
      <c r="K51" s="138"/>
    </row>
    <row r="52" spans="1:11" s="7" customFormat="1" x14ac:dyDescent="0.4">
      <c r="A52" s="1" t="s">
        <v>83</v>
      </c>
      <c r="B52" s="2" t="s">
        <v>185</v>
      </c>
      <c r="C52" s="1" t="s">
        <v>211</v>
      </c>
      <c r="D52" s="18" t="s">
        <v>80</v>
      </c>
      <c r="E52" s="18" t="s">
        <v>63</v>
      </c>
      <c r="F52" s="139"/>
      <c r="G52" s="138"/>
      <c r="H52" s="138"/>
      <c r="I52" s="138"/>
      <c r="J52" s="138"/>
      <c r="K52" s="138"/>
    </row>
    <row r="53" spans="1:11" s="7" customFormat="1" x14ac:dyDescent="0.4">
      <c r="A53" s="1" t="s">
        <v>83</v>
      </c>
      <c r="B53" s="2" t="s">
        <v>186</v>
      </c>
      <c r="C53" s="1" t="s">
        <v>212</v>
      </c>
      <c r="D53" s="18" t="s">
        <v>80</v>
      </c>
      <c r="E53" s="18" t="s">
        <v>63</v>
      </c>
      <c r="F53" s="139"/>
      <c r="G53" s="138"/>
      <c r="H53" s="138"/>
      <c r="I53" s="138"/>
      <c r="J53" s="138"/>
      <c r="K53" s="138"/>
    </row>
    <row r="54" spans="1:11" s="7" customFormat="1" x14ac:dyDescent="0.4">
      <c r="A54" s="1" t="s">
        <v>83</v>
      </c>
      <c r="B54" s="1" t="s">
        <v>151</v>
      </c>
      <c r="C54" s="1" t="s">
        <v>213</v>
      </c>
      <c r="D54" s="1" t="s">
        <v>68</v>
      </c>
      <c r="E54" s="18" t="s">
        <v>63</v>
      </c>
      <c r="F54" s="76"/>
      <c r="G54" s="46"/>
      <c r="H54" s="46"/>
      <c r="I54" s="46"/>
      <c r="J54" s="46"/>
      <c r="K54" s="46"/>
    </row>
    <row r="55" spans="1:11" s="7" customFormat="1" x14ac:dyDescent="0.4">
      <c r="A55" s="1" t="s">
        <v>83</v>
      </c>
      <c r="B55" s="1" t="s">
        <v>164</v>
      </c>
      <c r="C55" s="18" t="s">
        <v>233</v>
      </c>
      <c r="D55" s="18" t="s">
        <v>214</v>
      </c>
      <c r="E55" s="18" t="s">
        <v>63</v>
      </c>
      <c r="F55" s="75"/>
      <c r="G55" s="56"/>
      <c r="H55" s="46"/>
      <c r="I55" s="46"/>
      <c r="J55" s="46"/>
      <c r="K55" s="56"/>
    </row>
    <row r="56" spans="1:11" s="7" customFormat="1" x14ac:dyDescent="0.4">
      <c r="A56" s="1" t="s">
        <v>83</v>
      </c>
      <c r="B56" s="2" t="s">
        <v>184</v>
      </c>
      <c r="C56" s="1" t="s">
        <v>215</v>
      </c>
      <c r="D56" s="18" t="s">
        <v>80</v>
      </c>
      <c r="E56" s="18" t="s">
        <v>63</v>
      </c>
      <c r="F56" s="139"/>
      <c r="G56" s="138"/>
      <c r="H56" s="138"/>
      <c r="I56" s="138"/>
      <c r="J56" s="138"/>
      <c r="K56" s="138"/>
    </row>
    <row r="57" spans="1:11" s="7" customFormat="1" x14ac:dyDescent="0.4">
      <c r="A57" s="1" t="s">
        <v>83</v>
      </c>
      <c r="B57" s="1" t="s">
        <v>158</v>
      </c>
      <c r="C57" s="1" t="s">
        <v>216</v>
      </c>
      <c r="D57" s="1" t="s">
        <v>68</v>
      </c>
      <c r="E57" s="18" t="s">
        <v>63</v>
      </c>
      <c r="F57" s="74"/>
      <c r="G57" s="46"/>
      <c r="H57" s="46"/>
      <c r="I57" s="46"/>
      <c r="J57" s="46"/>
      <c r="K57" s="46"/>
    </row>
    <row r="58" spans="1:11" s="7" customFormat="1" x14ac:dyDescent="0.4">
      <c r="A58" s="1" t="s">
        <v>83</v>
      </c>
      <c r="B58" s="1" t="s">
        <v>174</v>
      </c>
      <c r="C58" s="1" t="s">
        <v>234</v>
      </c>
      <c r="D58" s="18" t="s">
        <v>111</v>
      </c>
      <c r="E58" s="18" t="s">
        <v>63</v>
      </c>
      <c r="F58" s="75"/>
      <c r="G58" s="56"/>
      <c r="H58" s="56"/>
      <c r="I58" s="56"/>
      <c r="J58" s="56"/>
      <c r="K58" s="56"/>
    </row>
    <row r="59" spans="1:11" s="7" customFormat="1" x14ac:dyDescent="0.4">
      <c r="A59" s="1" t="s">
        <v>83</v>
      </c>
      <c r="B59" s="2" t="s">
        <v>191</v>
      </c>
      <c r="C59" s="1" t="s">
        <v>217</v>
      </c>
      <c r="D59" s="18" t="s">
        <v>111</v>
      </c>
      <c r="E59" s="18" t="s">
        <v>63</v>
      </c>
      <c r="F59" s="75"/>
      <c r="G59" s="56"/>
      <c r="H59" s="56"/>
      <c r="I59" s="56"/>
      <c r="J59" s="56"/>
      <c r="K59" s="56"/>
    </row>
    <row r="60" spans="1:11" s="7" customFormat="1" x14ac:dyDescent="0.4">
      <c r="A60" s="1" t="s">
        <v>83</v>
      </c>
      <c r="B60" s="2" t="s">
        <v>192</v>
      </c>
      <c r="C60" s="1" t="s">
        <v>218</v>
      </c>
      <c r="D60" s="18" t="s">
        <v>111</v>
      </c>
      <c r="E60" s="18" t="s">
        <v>63</v>
      </c>
      <c r="F60" s="75"/>
      <c r="G60" s="56"/>
      <c r="H60" s="56"/>
      <c r="I60" s="56"/>
      <c r="J60" s="56"/>
      <c r="K60" s="56"/>
    </row>
    <row r="61" spans="1:11" s="7" customFormat="1" x14ac:dyDescent="0.4">
      <c r="A61" s="1" t="s">
        <v>83</v>
      </c>
      <c r="B61" s="1" t="s">
        <v>66</v>
      </c>
      <c r="C61" s="1" t="s">
        <v>67</v>
      </c>
      <c r="D61" s="1" t="s">
        <v>68</v>
      </c>
      <c r="E61" s="18" t="s">
        <v>63</v>
      </c>
      <c r="F61" s="76"/>
      <c r="G61" s="46"/>
      <c r="H61" s="46"/>
      <c r="I61" s="46"/>
      <c r="J61" s="46"/>
      <c r="K61" s="46"/>
    </row>
    <row r="62" spans="1:11" s="7" customFormat="1" x14ac:dyDescent="0.4">
      <c r="A62" s="1" t="s">
        <v>83</v>
      </c>
      <c r="B62" s="1" t="s">
        <v>162</v>
      </c>
      <c r="C62" s="18" t="s">
        <v>235</v>
      </c>
      <c r="D62" s="18" t="s">
        <v>124</v>
      </c>
      <c r="E62" s="18" t="s">
        <v>63</v>
      </c>
      <c r="F62" s="75"/>
      <c r="G62" s="77"/>
      <c r="H62" s="77"/>
      <c r="I62" s="77"/>
      <c r="J62" s="77"/>
      <c r="K62" s="77"/>
    </row>
    <row r="63" spans="1:11" s="7" customFormat="1" x14ac:dyDescent="0.4">
      <c r="A63" s="1" t="s">
        <v>83</v>
      </c>
      <c r="B63" s="2" t="s">
        <v>183</v>
      </c>
      <c r="C63" s="1" t="s">
        <v>219</v>
      </c>
      <c r="D63" s="18" t="s">
        <v>80</v>
      </c>
      <c r="E63" s="18" t="s">
        <v>63</v>
      </c>
      <c r="F63" s="139"/>
      <c r="G63" s="138"/>
      <c r="H63" s="138"/>
      <c r="I63" s="138"/>
      <c r="J63" s="138"/>
      <c r="K63" s="138"/>
    </row>
    <row r="64" spans="1:11" s="7" customFormat="1" x14ac:dyDescent="0.4">
      <c r="A64" s="1" t="s">
        <v>83</v>
      </c>
      <c r="B64" s="1" t="s">
        <v>220</v>
      </c>
      <c r="C64" s="18" t="s">
        <v>221</v>
      </c>
      <c r="D64" s="18" t="s">
        <v>222</v>
      </c>
      <c r="E64" s="18" t="s">
        <v>63</v>
      </c>
      <c r="F64" s="61" t="str">
        <f ca="1">CONCATENATE("[…]", TEXT(NOW(),"dd/mm/yyy hh:mm:ss"))</f>
        <v>[…]16/12/2024 12:56:01</v>
      </c>
      <c r="G64" s="46"/>
      <c r="H64" s="46"/>
      <c r="I64" s="46"/>
      <c r="J64" s="46"/>
      <c r="K64" s="46"/>
    </row>
    <row r="65" spans="1:11" s="7" customFormat="1" x14ac:dyDescent="0.4">
      <c r="A65" s="1" t="s">
        <v>83</v>
      </c>
      <c r="B65" s="1" t="s">
        <v>223</v>
      </c>
      <c r="C65" s="18" t="s">
        <v>224</v>
      </c>
      <c r="D65" s="18" t="s">
        <v>222</v>
      </c>
      <c r="E65" s="18" t="s">
        <v>63</v>
      </c>
      <c r="F65" s="2" t="str">
        <f ca="1">MID(CELL("filename"),SEARCH("[",CELL("filename"))+1,SEARCH("]",CELL("filename"))-SEARCH("[",CELL("filename"))-1)</f>
        <v>PR24 FD OC26 Bespoke PCs - ODIs and PCLs model.xlsx</v>
      </c>
      <c r="G65" s="46"/>
      <c r="H65" s="46"/>
      <c r="I65" s="46"/>
      <c r="J65" s="46"/>
      <c r="K65" s="46"/>
    </row>
    <row r="66" spans="1:11" s="7" customFormat="1" x14ac:dyDescent="0.4">
      <c r="A66" s="1" t="s">
        <v>83</v>
      </c>
      <c r="B66" s="1" t="s">
        <v>225</v>
      </c>
      <c r="C66" s="18" t="s">
        <v>226</v>
      </c>
      <c r="D66" s="18" t="s">
        <v>222</v>
      </c>
      <c r="E66" s="18" t="s">
        <v>63</v>
      </c>
      <c r="F66" s="2" t="s">
        <v>227</v>
      </c>
      <c r="G66" s="46"/>
      <c r="H66" s="46"/>
      <c r="I66" s="46"/>
      <c r="J66" s="46"/>
      <c r="K66" s="46"/>
    </row>
    <row r="67" spans="1:11" s="7" customFormat="1" x14ac:dyDescent="0.4">
      <c r="A67" s="1" t="s">
        <v>83</v>
      </c>
      <c r="B67" s="1" t="s">
        <v>228</v>
      </c>
      <c r="C67" s="18" t="s">
        <v>229</v>
      </c>
      <c r="D67" s="18" t="s">
        <v>214</v>
      </c>
      <c r="E67" s="18" t="s">
        <v>63</v>
      </c>
      <c r="F67" s="62" t="s">
        <v>227</v>
      </c>
      <c r="G67" s="46"/>
      <c r="H67" s="46"/>
      <c r="I67" s="46"/>
      <c r="J67" s="46"/>
      <c r="K67" s="46"/>
    </row>
    <row r="68" spans="1:11" s="7" customFormat="1" x14ac:dyDescent="0.4">
      <c r="A68" s="1" t="s">
        <v>82</v>
      </c>
      <c r="B68" s="1" t="s">
        <v>156</v>
      </c>
      <c r="C68" s="1" t="s">
        <v>198</v>
      </c>
      <c r="D68" s="1" t="s">
        <v>68</v>
      </c>
      <c r="E68" s="18" t="s">
        <v>63</v>
      </c>
      <c r="F68" s="74"/>
      <c r="G68" s="46"/>
      <c r="H68" s="46"/>
      <c r="I68" s="46"/>
      <c r="J68" s="46"/>
      <c r="K68" s="46"/>
    </row>
    <row r="69" spans="1:11" s="7" customFormat="1" x14ac:dyDescent="0.4">
      <c r="A69" s="1" t="s">
        <v>82</v>
      </c>
      <c r="B69" s="1" t="s">
        <v>157</v>
      </c>
      <c r="C69" s="1" t="s">
        <v>199</v>
      </c>
      <c r="D69" s="1" t="s">
        <v>68</v>
      </c>
      <c r="E69" s="18" t="s">
        <v>63</v>
      </c>
      <c r="F69" s="107"/>
      <c r="G69" s="46"/>
      <c r="H69" s="46"/>
      <c r="I69" s="46"/>
      <c r="J69" s="46"/>
      <c r="K69" s="46"/>
    </row>
    <row r="70" spans="1:11" s="7" customFormat="1" x14ac:dyDescent="0.4">
      <c r="A70" s="1" t="s">
        <v>82</v>
      </c>
      <c r="B70" s="1" t="s">
        <v>173</v>
      </c>
      <c r="C70" s="18" t="s">
        <v>230</v>
      </c>
      <c r="D70" s="18" t="s">
        <v>80</v>
      </c>
      <c r="E70" s="18" t="s">
        <v>63</v>
      </c>
      <c r="F70" s="139"/>
      <c r="G70" s="138"/>
      <c r="H70" s="138"/>
      <c r="I70" s="138"/>
      <c r="J70" s="138"/>
      <c r="K70" s="138"/>
    </row>
    <row r="71" spans="1:11" s="7" customFormat="1" x14ac:dyDescent="0.4">
      <c r="A71" s="1" t="s">
        <v>82</v>
      </c>
      <c r="B71" s="1" t="s">
        <v>180</v>
      </c>
      <c r="C71" s="1" t="s">
        <v>200</v>
      </c>
      <c r="D71" s="18" t="s">
        <v>80</v>
      </c>
      <c r="E71" s="18" t="s">
        <v>63</v>
      </c>
      <c r="F71" s="139"/>
      <c r="G71" s="138"/>
      <c r="H71" s="138"/>
      <c r="I71" s="138"/>
      <c r="J71" s="138"/>
      <c r="K71" s="138"/>
    </row>
    <row r="72" spans="1:11" s="7" customFormat="1" x14ac:dyDescent="0.4">
      <c r="A72" s="1" t="s">
        <v>82</v>
      </c>
      <c r="B72" s="2" t="s">
        <v>189</v>
      </c>
      <c r="C72" s="1" t="s">
        <v>201</v>
      </c>
      <c r="D72" s="18" t="s">
        <v>80</v>
      </c>
      <c r="E72" s="18" t="s">
        <v>63</v>
      </c>
      <c r="F72" s="139"/>
      <c r="G72" s="138"/>
      <c r="H72" s="138"/>
      <c r="I72" s="138"/>
      <c r="J72" s="138"/>
      <c r="K72" s="138"/>
    </row>
    <row r="73" spans="1:11" s="7" customFormat="1" x14ac:dyDescent="0.4">
      <c r="A73" s="1" t="s">
        <v>82</v>
      </c>
      <c r="B73" s="2" t="s">
        <v>190</v>
      </c>
      <c r="C73" s="1" t="s">
        <v>202</v>
      </c>
      <c r="D73" s="18" t="s">
        <v>80</v>
      </c>
      <c r="E73" s="18" t="s">
        <v>63</v>
      </c>
      <c r="F73" s="139"/>
      <c r="G73" s="138"/>
      <c r="H73" s="138"/>
      <c r="I73" s="138"/>
      <c r="J73" s="138"/>
      <c r="K73" s="138"/>
    </row>
    <row r="74" spans="1:11" s="7" customFormat="1" x14ac:dyDescent="0.4">
      <c r="A74" s="1" t="s">
        <v>82</v>
      </c>
      <c r="B74" s="1" t="s">
        <v>154</v>
      </c>
      <c r="C74" s="1" t="s">
        <v>203</v>
      </c>
      <c r="D74" s="1" t="s">
        <v>68</v>
      </c>
      <c r="E74" s="18" t="s">
        <v>63</v>
      </c>
      <c r="F74" s="74"/>
      <c r="G74" s="46"/>
      <c r="H74" s="46"/>
      <c r="I74" s="46"/>
      <c r="J74" s="46"/>
      <c r="K74" s="46"/>
    </row>
    <row r="75" spans="1:11" s="7" customFormat="1" x14ac:dyDescent="0.4">
      <c r="A75" s="1" t="s">
        <v>82</v>
      </c>
      <c r="B75" s="1" t="s">
        <v>155</v>
      </c>
      <c r="C75" s="1" t="s">
        <v>204</v>
      </c>
      <c r="D75" s="1" t="s">
        <v>68</v>
      </c>
      <c r="E75" s="18" t="s">
        <v>63</v>
      </c>
      <c r="F75" s="74"/>
      <c r="G75" s="46"/>
      <c r="H75" s="46"/>
      <c r="I75" s="46"/>
      <c r="J75" s="46"/>
      <c r="K75" s="46"/>
    </row>
    <row r="76" spans="1:11" s="7" customFormat="1" x14ac:dyDescent="0.4">
      <c r="A76" s="1" t="s">
        <v>82</v>
      </c>
      <c r="B76" s="1" t="s">
        <v>170</v>
      </c>
      <c r="C76" s="18" t="s">
        <v>231</v>
      </c>
      <c r="D76" s="18" t="s">
        <v>80</v>
      </c>
      <c r="E76" s="18" t="s">
        <v>63</v>
      </c>
      <c r="F76" s="139"/>
      <c r="G76" s="138"/>
      <c r="H76" s="138"/>
      <c r="I76" s="138"/>
      <c r="J76" s="138"/>
      <c r="K76" s="138"/>
    </row>
    <row r="77" spans="1:11" s="7" customFormat="1" x14ac:dyDescent="0.4">
      <c r="A77" s="1" t="s">
        <v>82</v>
      </c>
      <c r="B77" s="1" t="s">
        <v>178</v>
      </c>
      <c r="C77" s="1" t="s">
        <v>205</v>
      </c>
      <c r="D77" s="18" t="s">
        <v>80</v>
      </c>
      <c r="E77" s="18" t="s">
        <v>63</v>
      </c>
      <c r="F77" s="139"/>
      <c r="G77" s="138"/>
      <c r="H77" s="138"/>
      <c r="I77" s="138"/>
      <c r="J77" s="138"/>
      <c r="K77" s="138"/>
    </row>
    <row r="78" spans="1:11" s="7" customFormat="1" x14ac:dyDescent="0.4">
      <c r="A78" s="1" t="s">
        <v>82</v>
      </c>
      <c r="B78" s="2" t="s">
        <v>187</v>
      </c>
      <c r="C78" s="1" t="s">
        <v>206</v>
      </c>
      <c r="D78" s="18" t="s">
        <v>80</v>
      </c>
      <c r="E78" s="18" t="s">
        <v>63</v>
      </c>
      <c r="F78" s="139"/>
      <c r="G78" s="138"/>
      <c r="H78" s="138"/>
      <c r="I78" s="138"/>
      <c r="J78" s="138"/>
      <c r="K78" s="138"/>
    </row>
    <row r="79" spans="1:11" s="7" customFormat="1" x14ac:dyDescent="0.4">
      <c r="A79" s="1" t="s">
        <v>82</v>
      </c>
      <c r="B79" s="2" t="s">
        <v>188</v>
      </c>
      <c r="C79" s="1" t="s">
        <v>207</v>
      </c>
      <c r="D79" s="18" t="s">
        <v>80</v>
      </c>
      <c r="E79" s="18" t="s">
        <v>63</v>
      </c>
      <c r="F79" s="139"/>
      <c r="G79" s="138"/>
      <c r="H79" s="138"/>
      <c r="I79" s="138"/>
      <c r="J79" s="138"/>
      <c r="K79" s="138"/>
    </row>
    <row r="80" spans="1:11" s="7" customFormat="1" x14ac:dyDescent="0.4">
      <c r="A80" s="1" t="s">
        <v>82</v>
      </c>
      <c r="B80" s="1" t="s">
        <v>152</v>
      </c>
      <c r="C80" s="1" t="s">
        <v>208</v>
      </c>
      <c r="D80" s="1" t="s">
        <v>68</v>
      </c>
      <c r="E80" s="18" t="s">
        <v>63</v>
      </c>
      <c r="F80" s="74">
        <f>Outputs_ODI_Rates!J10</f>
        <v>1.8799999999999999E-4</v>
      </c>
      <c r="G80" s="46"/>
      <c r="H80" s="46"/>
      <c r="I80" s="46"/>
      <c r="J80" s="46"/>
      <c r="K80" s="46"/>
    </row>
    <row r="81" spans="1:11" s="7" customFormat="1" x14ac:dyDescent="0.4">
      <c r="A81" s="1" t="s">
        <v>82</v>
      </c>
      <c r="B81" s="1" t="s">
        <v>153</v>
      </c>
      <c r="C81" s="1" t="s">
        <v>209</v>
      </c>
      <c r="D81" s="1" t="s">
        <v>68</v>
      </c>
      <c r="E81" s="18" t="s">
        <v>63</v>
      </c>
      <c r="F81" s="74">
        <f>Outputs_ODI_Rates!K10</f>
        <v>9.3999999999999994E-5</v>
      </c>
      <c r="G81" s="46"/>
      <c r="H81" s="46"/>
      <c r="I81" s="46"/>
      <c r="J81" s="46"/>
      <c r="K81" s="46"/>
    </row>
    <row r="82" spans="1:11" s="7" customFormat="1" x14ac:dyDescent="0.4">
      <c r="A82" s="1" t="s">
        <v>82</v>
      </c>
      <c r="B82" s="1" t="s">
        <v>167</v>
      </c>
      <c r="C82" s="18" t="s">
        <v>232</v>
      </c>
      <c r="D82" s="18" t="s">
        <v>80</v>
      </c>
      <c r="E82" s="18" t="s">
        <v>63</v>
      </c>
      <c r="F82" s="139"/>
      <c r="G82" s="138">
        <v>0</v>
      </c>
      <c r="H82" s="138">
        <v>0</v>
      </c>
      <c r="I82" s="138">
        <v>0</v>
      </c>
      <c r="J82" s="138">
        <v>0</v>
      </c>
      <c r="K82" s="138">
        <f>Outputs_PCLs_DDBND!N31</f>
        <v>0.05</v>
      </c>
    </row>
    <row r="83" spans="1:11" s="7" customFormat="1" x14ac:dyDescent="0.4">
      <c r="A83" s="1" t="s">
        <v>82</v>
      </c>
      <c r="B83" s="1" t="s">
        <v>176</v>
      </c>
      <c r="C83" s="1" t="s">
        <v>210</v>
      </c>
      <c r="D83" s="18" t="s">
        <v>80</v>
      </c>
      <c r="E83" s="18" t="s">
        <v>63</v>
      </c>
      <c r="F83" s="139"/>
      <c r="G83" s="138">
        <v>0</v>
      </c>
      <c r="H83" s="138">
        <v>0</v>
      </c>
      <c r="I83" s="138">
        <v>0</v>
      </c>
      <c r="J83" s="138">
        <v>0</v>
      </c>
      <c r="K83" s="138">
        <f>Outputs_PCLs_DDBND!N69</f>
        <v>0</v>
      </c>
    </row>
    <row r="84" spans="1:11" s="7" customFormat="1" x14ac:dyDescent="0.4">
      <c r="A84" s="1" t="s">
        <v>82</v>
      </c>
      <c r="B84" s="2" t="s">
        <v>185</v>
      </c>
      <c r="C84" s="1" t="s">
        <v>211</v>
      </c>
      <c r="D84" s="18" t="s">
        <v>80</v>
      </c>
      <c r="E84" s="18" t="s">
        <v>63</v>
      </c>
      <c r="F84" s="139">
        <f>Outputs_Caps_Collars!J10</f>
        <v>5.0000000000000001E-3</v>
      </c>
      <c r="G84" s="138"/>
      <c r="H84" s="138"/>
      <c r="I84" s="138"/>
      <c r="J84" s="138"/>
      <c r="K84" s="138"/>
    </row>
    <row r="85" spans="1:11" s="7" customFormat="1" x14ac:dyDescent="0.4">
      <c r="A85" s="1" t="s">
        <v>82</v>
      </c>
      <c r="B85" s="2" t="s">
        <v>186</v>
      </c>
      <c r="C85" s="1" t="s">
        <v>212</v>
      </c>
      <c r="D85" s="18" t="s">
        <v>80</v>
      </c>
      <c r="E85" s="18" t="s">
        <v>63</v>
      </c>
      <c r="F85" s="139">
        <f>Outputs_Caps_Collars!K19</f>
        <v>-5.0000000000000001E-3</v>
      </c>
      <c r="G85" s="138"/>
      <c r="H85" s="138"/>
      <c r="I85" s="138"/>
      <c r="J85" s="138"/>
      <c r="K85" s="138"/>
    </row>
    <row r="86" spans="1:11" s="7" customFormat="1" x14ac:dyDescent="0.4">
      <c r="A86" s="1" t="s">
        <v>82</v>
      </c>
      <c r="B86" s="1" t="s">
        <v>151</v>
      </c>
      <c r="C86" s="1" t="s">
        <v>213</v>
      </c>
      <c r="D86" s="1" t="s">
        <v>68</v>
      </c>
      <c r="E86" s="18" t="s">
        <v>63</v>
      </c>
      <c r="F86" s="76"/>
      <c r="G86" s="46"/>
      <c r="H86" s="46"/>
      <c r="I86" s="46"/>
      <c r="J86" s="46"/>
      <c r="K86" s="46"/>
    </row>
    <row r="87" spans="1:11" s="7" customFormat="1" x14ac:dyDescent="0.4">
      <c r="A87" s="1" t="s">
        <v>82</v>
      </c>
      <c r="B87" s="1" t="s">
        <v>164</v>
      </c>
      <c r="C87" s="18" t="s">
        <v>233</v>
      </c>
      <c r="D87" s="18" t="s">
        <v>214</v>
      </c>
      <c r="E87" s="18" t="s">
        <v>63</v>
      </c>
      <c r="F87" s="75"/>
      <c r="G87" s="56"/>
      <c r="H87" s="46"/>
      <c r="I87" s="46"/>
      <c r="J87" s="46"/>
      <c r="K87" s="56"/>
    </row>
    <row r="88" spans="1:11" s="7" customFormat="1" x14ac:dyDescent="0.4">
      <c r="A88" s="1" t="s">
        <v>82</v>
      </c>
      <c r="B88" s="2" t="s">
        <v>184</v>
      </c>
      <c r="C88" s="1" t="s">
        <v>215</v>
      </c>
      <c r="D88" s="18" t="s">
        <v>80</v>
      </c>
      <c r="E88" s="18" t="s">
        <v>63</v>
      </c>
      <c r="F88" s="139"/>
      <c r="G88" s="138"/>
      <c r="H88" s="138"/>
      <c r="I88" s="138"/>
      <c r="J88" s="138"/>
      <c r="K88" s="138"/>
    </row>
    <row r="89" spans="1:11" s="7" customFormat="1" x14ac:dyDescent="0.4">
      <c r="A89" s="1" t="s">
        <v>82</v>
      </c>
      <c r="B89" s="1" t="s">
        <v>158</v>
      </c>
      <c r="C89" s="1" t="s">
        <v>216</v>
      </c>
      <c r="D89" s="1" t="s">
        <v>68</v>
      </c>
      <c r="E89" s="18" t="s">
        <v>63</v>
      </c>
      <c r="F89" s="74"/>
      <c r="G89" s="46"/>
      <c r="H89" s="46"/>
      <c r="I89" s="46"/>
      <c r="J89" s="46"/>
      <c r="K89" s="46"/>
    </row>
    <row r="90" spans="1:11" s="7" customFormat="1" x14ac:dyDescent="0.4">
      <c r="A90" s="1" t="s">
        <v>82</v>
      </c>
      <c r="B90" s="1" t="s">
        <v>174</v>
      </c>
      <c r="C90" s="1" t="s">
        <v>234</v>
      </c>
      <c r="D90" s="18" t="s">
        <v>111</v>
      </c>
      <c r="E90" s="18" t="s">
        <v>63</v>
      </c>
      <c r="F90" s="75"/>
      <c r="G90" s="56"/>
      <c r="H90" s="56"/>
      <c r="I90" s="56"/>
      <c r="J90" s="56"/>
      <c r="K90" s="56"/>
    </row>
    <row r="91" spans="1:11" s="7" customFormat="1" x14ac:dyDescent="0.4">
      <c r="A91" s="1" t="s">
        <v>82</v>
      </c>
      <c r="B91" s="2" t="s">
        <v>191</v>
      </c>
      <c r="C91" s="1" t="s">
        <v>217</v>
      </c>
      <c r="D91" s="18" t="s">
        <v>111</v>
      </c>
      <c r="E91" s="18" t="s">
        <v>63</v>
      </c>
      <c r="F91" s="75"/>
      <c r="G91" s="56"/>
      <c r="H91" s="56"/>
      <c r="I91" s="56"/>
      <c r="J91" s="56"/>
      <c r="K91" s="56"/>
    </row>
    <row r="92" spans="1:11" s="7" customFormat="1" x14ac:dyDescent="0.4">
      <c r="A92" s="1" t="s">
        <v>82</v>
      </c>
      <c r="B92" s="2" t="s">
        <v>192</v>
      </c>
      <c r="C92" s="1" t="s">
        <v>218</v>
      </c>
      <c r="D92" s="18" t="s">
        <v>111</v>
      </c>
      <c r="E92" s="18" t="s">
        <v>63</v>
      </c>
      <c r="F92" s="75"/>
      <c r="G92" s="56"/>
      <c r="H92" s="56"/>
      <c r="I92" s="56"/>
      <c r="J92" s="56"/>
      <c r="K92" s="56"/>
    </row>
    <row r="93" spans="1:11" s="7" customFormat="1" x14ac:dyDescent="0.4">
      <c r="A93" s="1" t="s">
        <v>82</v>
      </c>
      <c r="B93" s="1" t="s">
        <v>66</v>
      </c>
      <c r="C93" s="1" t="s">
        <v>67</v>
      </c>
      <c r="D93" s="1" t="s">
        <v>68</v>
      </c>
      <c r="E93" s="18" t="s">
        <v>63</v>
      </c>
      <c r="F93" s="76"/>
      <c r="G93" s="46"/>
      <c r="H93" s="46"/>
      <c r="I93" s="46"/>
      <c r="J93" s="46"/>
      <c r="K93" s="46"/>
    </row>
    <row r="94" spans="1:11" s="7" customFormat="1" x14ac:dyDescent="0.4">
      <c r="A94" s="1" t="s">
        <v>82</v>
      </c>
      <c r="B94" s="1" t="s">
        <v>162</v>
      </c>
      <c r="C94" s="18" t="s">
        <v>235</v>
      </c>
      <c r="D94" s="18" t="s">
        <v>124</v>
      </c>
      <c r="E94" s="18" t="s">
        <v>63</v>
      </c>
      <c r="F94" s="75"/>
      <c r="G94" s="77"/>
      <c r="H94" s="77"/>
      <c r="I94" s="77"/>
      <c r="J94" s="77"/>
      <c r="K94" s="77"/>
    </row>
    <row r="95" spans="1:11" s="7" customFormat="1" x14ac:dyDescent="0.4">
      <c r="A95" s="1" t="s">
        <v>82</v>
      </c>
      <c r="B95" s="2" t="s">
        <v>183</v>
      </c>
      <c r="C95" s="1" t="s">
        <v>219</v>
      </c>
      <c r="D95" s="18" t="s">
        <v>80</v>
      </c>
      <c r="E95" s="18" t="s">
        <v>63</v>
      </c>
      <c r="F95" s="139"/>
      <c r="G95" s="138"/>
      <c r="H95" s="138"/>
      <c r="I95" s="138"/>
      <c r="J95" s="138"/>
      <c r="K95" s="138"/>
    </row>
    <row r="96" spans="1:11" s="7" customFormat="1" x14ac:dyDescent="0.4">
      <c r="A96" s="1" t="s">
        <v>82</v>
      </c>
      <c r="B96" s="1" t="s">
        <v>220</v>
      </c>
      <c r="C96" s="18" t="s">
        <v>221</v>
      </c>
      <c r="D96" s="18" t="s">
        <v>222</v>
      </c>
      <c r="E96" s="18" t="s">
        <v>63</v>
      </c>
      <c r="F96" s="61" t="str">
        <f ca="1">CONCATENATE("[…]", TEXT(NOW(),"dd/mm/yyy hh:mm:ss"))</f>
        <v>[…]16/12/2024 12:56:01</v>
      </c>
      <c r="G96" s="46"/>
      <c r="H96" s="46"/>
      <c r="I96" s="46"/>
      <c r="J96" s="46"/>
      <c r="K96" s="46"/>
    </row>
    <row r="97" spans="1:11" s="7" customFormat="1" x14ac:dyDescent="0.4">
      <c r="A97" s="1" t="s">
        <v>82</v>
      </c>
      <c r="B97" s="1" t="s">
        <v>223</v>
      </c>
      <c r="C97" s="18" t="s">
        <v>224</v>
      </c>
      <c r="D97" s="18" t="s">
        <v>222</v>
      </c>
      <c r="E97" s="18" t="s">
        <v>63</v>
      </c>
      <c r="F97" s="2" t="str">
        <f ca="1">MID(CELL("filename"),SEARCH("[",CELL("filename"))+1,SEARCH("]",CELL("filename"))-SEARCH("[",CELL("filename"))-1)</f>
        <v>PR24 FD OC26 Bespoke PCs - ODIs and PCLs model.xlsx</v>
      </c>
      <c r="G97" s="46"/>
      <c r="H97" s="46"/>
      <c r="I97" s="46"/>
      <c r="J97" s="46"/>
      <c r="K97" s="46"/>
    </row>
    <row r="98" spans="1:11" s="7" customFormat="1" x14ac:dyDescent="0.4">
      <c r="A98" s="1" t="s">
        <v>82</v>
      </c>
      <c r="B98" s="1" t="s">
        <v>225</v>
      </c>
      <c r="C98" s="18" t="s">
        <v>226</v>
      </c>
      <c r="D98" s="18" t="s">
        <v>222</v>
      </c>
      <c r="E98" s="18" t="s">
        <v>63</v>
      </c>
      <c r="F98" s="2" t="s">
        <v>227</v>
      </c>
      <c r="G98" s="46"/>
      <c r="H98" s="46"/>
      <c r="I98" s="46"/>
      <c r="J98" s="46"/>
      <c r="K98" s="46"/>
    </row>
    <row r="99" spans="1:11" s="7" customFormat="1" x14ac:dyDescent="0.4">
      <c r="A99" s="1" t="s">
        <v>82</v>
      </c>
      <c r="B99" s="1" t="s">
        <v>228</v>
      </c>
      <c r="C99" s="18" t="s">
        <v>229</v>
      </c>
      <c r="D99" s="18" t="s">
        <v>214</v>
      </c>
      <c r="E99" s="18" t="s">
        <v>63</v>
      </c>
      <c r="F99" s="62" t="s">
        <v>227</v>
      </c>
      <c r="G99" s="46"/>
      <c r="H99" s="46"/>
      <c r="I99" s="46"/>
      <c r="J99" s="46"/>
      <c r="K99" s="46"/>
    </row>
    <row r="100" spans="1:11" s="7" customFormat="1" x14ac:dyDescent="0.4">
      <c r="A100" s="1" t="s">
        <v>84</v>
      </c>
      <c r="B100" s="1" t="s">
        <v>156</v>
      </c>
      <c r="C100" s="1" t="s">
        <v>198</v>
      </c>
      <c r="D100" s="1" t="s">
        <v>68</v>
      </c>
      <c r="E100" s="18" t="s">
        <v>63</v>
      </c>
      <c r="F100" s="74"/>
      <c r="G100" s="46"/>
      <c r="H100" s="46"/>
      <c r="I100" s="46"/>
      <c r="J100" s="46"/>
      <c r="K100" s="46"/>
    </row>
    <row r="101" spans="1:11" s="7" customFormat="1" x14ac:dyDescent="0.4">
      <c r="A101" s="1" t="s">
        <v>84</v>
      </c>
      <c r="B101" s="1" t="s">
        <v>157</v>
      </c>
      <c r="C101" s="1" t="s">
        <v>199</v>
      </c>
      <c r="D101" s="1" t="s">
        <v>68</v>
      </c>
      <c r="E101" s="18" t="s">
        <v>63</v>
      </c>
      <c r="F101" s="107"/>
      <c r="G101" s="46"/>
      <c r="H101" s="46"/>
      <c r="I101" s="46"/>
      <c r="J101" s="46"/>
      <c r="K101" s="46"/>
    </row>
    <row r="102" spans="1:11" s="7" customFormat="1" x14ac:dyDescent="0.4">
      <c r="A102" s="1" t="s">
        <v>84</v>
      </c>
      <c r="B102" s="1" t="s">
        <v>173</v>
      </c>
      <c r="C102" s="18" t="s">
        <v>230</v>
      </c>
      <c r="D102" s="18" t="s">
        <v>80</v>
      </c>
      <c r="E102" s="18" t="s">
        <v>63</v>
      </c>
      <c r="F102" s="139"/>
      <c r="G102" s="138"/>
      <c r="H102" s="138"/>
      <c r="I102" s="138"/>
      <c r="J102" s="138"/>
      <c r="K102" s="138"/>
    </row>
    <row r="103" spans="1:11" s="7" customFormat="1" x14ac:dyDescent="0.4">
      <c r="A103" s="1" t="s">
        <v>84</v>
      </c>
      <c r="B103" s="1" t="s">
        <v>180</v>
      </c>
      <c r="C103" s="1" t="s">
        <v>200</v>
      </c>
      <c r="D103" s="18" t="s">
        <v>80</v>
      </c>
      <c r="E103" s="18" t="s">
        <v>63</v>
      </c>
      <c r="F103" s="139"/>
      <c r="G103" s="138"/>
      <c r="H103" s="138"/>
      <c r="I103" s="138"/>
      <c r="J103" s="138"/>
      <c r="K103" s="138"/>
    </row>
    <row r="104" spans="1:11" s="7" customFormat="1" x14ac:dyDescent="0.4">
      <c r="A104" s="1" t="s">
        <v>84</v>
      </c>
      <c r="B104" s="2" t="s">
        <v>189</v>
      </c>
      <c r="C104" s="1" t="s">
        <v>201</v>
      </c>
      <c r="D104" s="18" t="s">
        <v>80</v>
      </c>
      <c r="E104" s="18" t="s">
        <v>63</v>
      </c>
      <c r="F104" s="139"/>
      <c r="G104" s="138"/>
      <c r="H104" s="138"/>
      <c r="I104" s="138"/>
      <c r="J104" s="138"/>
      <c r="K104" s="138"/>
    </row>
    <row r="105" spans="1:11" s="7" customFormat="1" x14ac:dyDescent="0.4">
      <c r="A105" s="1" t="s">
        <v>84</v>
      </c>
      <c r="B105" s="2" t="s">
        <v>190</v>
      </c>
      <c r="C105" s="1" t="s">
        <v>202</v>
      </c>
      <c r="D105" s="18" t="s">
        <v>80</v>
      </c>
      <c r="E105" s="18" t="s">
        <v>63</v>
      </c>
      <c r="F105" s="139"/>
      <c r="G105" s="138"/>
      <c r="H105" s="138"/>
      <c r="I105" s="138"/>
      <c r="J105" s="138"/>
      <c r="K105" s="138"/>
    </row>
    <row r="106" spans="1:11" s="7" customFormat="1" x14ac:dyDescent="0.4">
      <c r="A106" s="1" t="s">
        <v>84</v>
      </c>
      <c r="B106" s="1" t="s">
        <v>154</v>
      </c>
      <c r="C106" s="1" t="s">
        <v>203</v>
      </c>
      <c r="D106" s="1" t="s">
        <v>68</v>
      </c>
      <c r="E106" s="18" t="s">
        <v>63</v>
      </c>
      <c r="F106" s="74"/>
      <c r="G106" s="46"/>
      <c r="H106" s="46"/>
      <c r="I106" s="46"/>
      <c r="J106" s="46"/>
      <c r="K106" s="46"/>
    </row>
    <row r="107" spans="1:11" s="7" customFormat="1" x14ac:dyDescent="0.4">
      <c r="A107" s="1" t="s">
        <v>84</v>
      </c>
      <c r="B107" s="1" t="s">
        <v>155</v>
      </c>
      <c r="C107" s="1" t="s">
        <v>204</v>
      </c>
      <c r="D107" s="1" t="s">
        <v>68</v>
      </c>
      <c r="E107" s="18" t="s">
        <v>63</v>
      </c>
      <c r="F107" s="74"/>
      <c r="G107" s="46"/>
      <c r="H107" s="46"/>
      <c r="I107" s="46"/>
      <c r="J107" s="46"/>
      <c r="K107" s="46"/>
    </row>
    <row r="108" spans="1:11" s="7" customFormat="1" x14ac:dyDescent="0.4">
      <c r="A108" s="1" t="s">
        <v>84</v>
      </c>
      <c r="B108" s="1" t="s">
        <v>170</v>
      </c>
      <c r="C108" s="18" t="s">
        <v>231</v>
      </c>
      <c r="D108" s="18" t="s">
        <v>80</v>
      </c>
      <c r="E108" s="18" t="s">
        <v>63</v>
      </c>
      <c r="F108" s="139"/>
      <c r="G108" s="138"/>
      <c r="H108" s="138"/>
      <c r="I108" s="138"/>
      <c r="J108" s="138"/>
      <c r="K108" s="138"/>
    </row>
    <row r="109" spans="1:11" s="7" customFormat="1" x14ac:dyDescent="0.4">
      <c r="A109" s="1" t="s">
        <v>84</v>
      </c>
      <c r="B109" s="1" t="s">
        <v>178</v>
      </c>
      <c r="C109" s="1" t="s">
        <v>205</v>
      </c>
      <c r="D109" s="18" t="s">
        <v>80</v>
      </c>
      <c r="E109" s="18" t="s">
        <v>63</v>
      </c>
      <c r="F109" s="139"/>
      <c r="G109" s="138"/>
      <c r="H109" s="138"/>
      <c r="I109" s="138"/>
      <c r="J109" s="138"/>
      <c r="K109" s="138"/>
    </row>
    <row r="110" spans="1:11" s="7" customFormat="1" x14ac:dyDescent="0.4">
      <c r="A110" s="1" t="s">
        <v>84</v>
      </c>
      <c r="B110" s="2" t="s">
        <v>187</v>
      </c>
      <c r="C110" s="1" t="s">
        <v>206</v>
      </c>
      <c r="D110" s="18" t="s">
        <v>80</v>
      </c>
      <c r="E110" s="18" t="s">
        <v>63</v>
      </c>
      <c r="F110" s="139"/>
      <c r="G110" s="138"/>
      <c r="H110" s="138"/>
      <c r="I110" s="138"/>
      <c r="J110" s="138"/>
      <c r="K110" s="138"/>
    </row>
    <row r="111" spans="1:11" s="7" customFormat="1" x14ac:dyDescent="0.4">
      <c r="A111" s="1" t="s">
        <v>84</v>
      </c>
      <c r="B111" s="2" t="s">
        <v>188</v>
      </c>
      <c r="C111" s="1" t="s">
        <v>207</v>
      </c>
      <c r="D111" s="18" t="s">
        <v>80</v>
      </c>
      <c r="E111" s="18" t="s">
        <v>63</v>
      </c>
      <c r="F111" s="139"/>
      <c r="G111" s="138"/>
      <c r="H111" s="138"/>
      <c r="I111" s="138"/>
      <c r="J111" s="138"/>
      <c r="K111" s="138"/>
    </row>
    <row r="112" spans="1:11" s="7" customFormat="1" x14ac:dyDescent="0.4">
      <c r="A112" s="1" t="s">
        <v>84</v>
      </c>
      <c r="B112" s="1" t="s">
        <v>152</v>
      </c>
      <c r="C112" s="1" t="s">
        <v>208</v>
      </c>
      <c r="D112" s="1" t="s">
        <v>68</v>
      </c>
      <c r="E112" s="18" t="s">
        <v>63</v>
      </c>
      <c r="F112" s="74"/>
      <c r="G112" s="46"/>
      <c r="H112" s="46"/>
      <c r="I112" s="46"/>
      <c r="J112" s="46"/>
      <c r="K112" s="46"/>
    </row>
    <row r="113" spans="1:11" s="7" customFormat="1" x14ac:dyDescent="0.4">
      <c r="A113" s="1" t="s">
        <v>84</v>
      </c>
      <c r="B113" s="1" t="s">
        <v>153</v>
      </c>
      <c r="C113" s="1" t="s">
        <v>209</v>
      </c>
      <c r="D113" s="1" t="s">
        <v>68</v>
      </c>
      <c r="E113" s="18" t="s">
        <v>63</v>
      </c>
      <c r="F113" s="74"/>
      <c r="G113" s="46"/>
      <c r="H113" s="46"/>
      <c r="I113" s="46"/>
      <c r="J113" s="46"/>
      <c r="K113" s="46"/>
    </row>
    <row r="114" spans="1:11" s="7" customFormat="1" x14ac:dyDescent="0.4">
      <c r="A114" s="1" t="s">
        <v>84</v>
      </c>
      <c r="B114" s="1" t="s">
        <v>167</v>
      </c>
      <c r="C114" s="18" t="s">
        <v>232</v>
      </c>
      <c r="D114" s="18" t="s">
        <v>80</v>
      </c>
      <c r="E114" s="18" t="s">
        <v>63</v>
      </c>
      <c r="F114" s="139"/>
      <c r="G114" s="138"/>
      <c r="H114" s="138"/>
      <c r="I114" s="138"/>
      <c r="J114" s="138"/>
      <c r="K114" s="138"/>
    </row>
    <row r="115" spans="1:11" s="7" customFormat="1" x14ac:dyDescent="0.4">
      <c r="A115" s="1" t="s">
        <v>84</v>
      </c>
      <c r="B115" s="1" t="s">
        <v>176</v>
      </c>
      <c r="C115" s="1" t="s">
        <v>210</v>
      </c>
      <c r="D115" s="18" t="s">
        <v>80</v>
      </c>
      <c r="E115" s="18" t="s">
        <v>63</v>
      </c>
      <c r="F115" s="139"/>
      <c r="G115" s="138"/>
      <c r="H115" s="138"/>
      <c r="I115" s="138"/>
      <c r="J115" s="138"/>
      <c r="K115" s="138"/>
    </row>
    <row r="116" spans="1:11" s="7" customFormat="1" x14ac:dyDescent="0.4">
      <c r="A116" s="1" t="s">
        <v>84</v>
      </c>
      <c r="B116" s="2" t="s">
        <v>185</v>
      </c>
      <c r="C116" s="1" t="s">
        <v>211</v>
      </c>
      <c r="D116" s="18" t="s">
        <v>80</v>
      </c>
      <c r="E116" s="18" t="s">
        <v>63</v>
      </c>
      <c r="F116" s="139"/>
      <c r="G116" s="138"/>
      <c r="H116" s="138"/>
      <c r="I116" s="138"/>
      <c r="J116" s="138"/>
      <c r="K116" s="138"/>
    </row>
    <row r="117" spans="1:11" s="7" customFormat="1" x14ac:dyDescent="0.4">
      <c r="A117" s="1" t="s">
        <v>84</v>
      </c>
      <c r="B117" s="2" t="s">
        <v>186</v>
      </c>
      <c r="C117" s="1" t="s">
        <v>212</v>
      </c>
      <c r="D117" s="18" t="s">
        <v>80</v>
      </c>
      <c r="E117" s="18" t="s">
        <v>63</v>
      </c>
      <c r="F117" s="139"/>
      <c r="G117" s="138"/>
      <c r="H117" s="138"/>
      <c r="I117" s="138"/>
      <c r="J117" s="138"/>
      <c r="K117" s="138"/>
    </row>
    <row r="118" spans="1:11" s="7" customFormat="1" x14ac:dyDescent="0.4">
      <c r="A118" s="1" t="s">
        <v>84</v>
      </c>
      <c r="B118" s="1" t="s">
        <v>151</v>
      </c>
      <c r="C118" s="1" t="s">
        <v>213</v>
      </c>
      <c r="D118" s="1" t="s">
        <v>68</v>
      </c>
      <c r="E118" s="18" t="s">
        <v>63</v>
      </c>
      <c r="F118" s="76">
        <f>Outputs_ODI_Rates!I12</f>
        <v>0.12355000000000001</v>
      </c>
      <c r="G118" s="46"/>
      <c r="H118" s="46"/>
      <c r="I118" s="46"/>
      <c r="J118" s="46"/>
      <c r="K118" s="46"/>
    </row>
    <row r="119" spans="1:11" s="7" customFormat="1" x14ac:dyDescent="0.4">
      <c r="A119" s="1" t="s">
        <v>84</v>
      </c>
      <c r="B119" s="1" t="s">
        <v>164</v>
      </c>
      <c r="C119" s="18" t="s">
        <v>233</v>
      </c>
      <c r="D119" s="18" t="s">
        <v>214</v>
      </c>
      <c r="E119" s="18" t="s">
        <v>63</v>
      </c>
      <c r="F119" s="75"/>
      <c r="G119" s="56"/>
      <c r="H119" s="46"/>
      <c r="I119" s="46"/>
      <c r="J119" s="46"/>
      <c r="K119" s="56">
        <f>Outputs_PCLs_DDBND!N23</f>
        <v>22</v>
      </c>
    </row>
    <row r="120" spans="1:11" s="7" customFormat="1" x14ac:dyDescent="0.4">
      <c r="A120" s="1" t="s">
        <v>84</v>
      </c>
      <c r="B120" s="2" t="s">
        <v>184</v>
      </c>
      <c r="C120" s="1" t="s">
        <v>215</v>
      </c>
      <c r="D120" s="18" t="s">
        <v>80</v>
      </c>
      <c r="E120" s="18" t="s">
        <v>63</v>
      </c>
      <c r="F120" s="139">
        <f>Outputs_Caps_Collars!I12</f>
        <v>5.0000000000000001E-3</v>
      </c>
      <c r="G120" s="138"/>
      <c r="H120" s="138"/>
      <c r="I120" s="138"/>
      <c r="J120" s="138"/>
      <c r="K120" s="138"/>
    </row>
    <row r="121" spans="1:11" s="7" customFormat="1" x14ac:dyDescent="0.4">
      <c r="A121" s="1" t="s">
        <v>84</v>
      </c>
      <c r="B121" s="1" t="s">
        <v>158</v>
      </c>
      <c r="C121" s="1" t="s">
        <v>216</v>
      </c>
      <c r="D121" s="1" t="s">
        <v>68</v>
      </c>
      <c r="E121" s="18" t="s">
        <v>63</v>
      </c>
      <c r="F121" s="74"/>
      <c r="G121" s="46"/>
      <c r="H121" s="46"/>
      <c r="I121" s="46"/>
      <c r="J121" s="46"/>
      <c r="K121" s="46"/>
    </row>
    <row r="122" spans="1:11" s="7" customFormat="1" x14ac:dyDescent="0.4">
      <c r="A122" s="1" t="s">
        <v>84</v>
      </c>
      <c r="B122" s="1" t="s">
        <v>174</v>
      </c>
      <c r="C122" s="1" t="s">
        <v>234</v>
      </c>
      <c r="D122" s="18" t="s">
        <v>111</v>
      </c>
      <c r="E122" s="18" t="s">
        <v>63</v>
      </c>
      <c r="F122" s="75"/>
      <c r="G122" s="56"/>
      <c r="H122" s="56"/>
      <c r="I122" s="56"/>
      <c r="J122" s="56"/>
      <c r="K122" s="56"/>
    </row>
    <row r="123" spans="1:11" s="7" customFormat="1" x14ac:dyDescent="0.4">
      <c r="A123" s="1" t="s">
        <v>84</v>
      </c>
      <c r="B123" s="2" t="s">
        <v>191</v>
      </c>
      <c r="C123" s="1" t="s">
        <v>217</v>
      </c>
      <c r="D123" s="18" t="s">
        <v>111</v>
      </c>
      <c r="E123" s="18" t="s">
        <v>63</v>
      </c>
      <c r="F123" s="75"/>
      <c r="G123" s="56"/>
      <c r="H123" s="56"/>
      <c r="I123" s="56"/>
      <c r="J123" s="56"/>
      <c r="K123" s="56"/>
    </row>
    <row r="124" spans="1:11" s="7" customFormat="1" x14ac:dyDescent="0.4">
      <c r="A124" s="1" t="s">
        <v>84</v>
      </c>
      <c r="B124" s="2" t="s">
        <v>192</v>
      </c>
      <c r="C124" s="1" t="s">
        <v>218</v>
      </c>
      <c r="D124" s="18" t="s">
        <v>111</v>
      </c>
      <c r="E124" s="18" t="s">
        <v>63</v>
      </c>
      <c r="F124" s="75"/>
      <c r="G124" s="56"/>
      <c r="H124" s="56"/>
      <c r="I124" s="56"/>
      <c r="J124" s="56"/>
      <c r="K124" s="56"/>
    </row>
    <row r="125" spans="1:11" s="7" customFormat="1" x14ac:dyDescent="0.4">
      <c r="A125" s="1" t="s">
        <v>84</v>
      </c>
      <c r="B125" s="1" t="s">
        <v>66</v>
      </c>
      <c r="C125" s="1" t="s">
        <v>67</v>
      </c>
      <c r="D125" s="1" t="s">
        <v>68</v>
      </c>
      <c r="E125" s="18" t="s">
        <v>63</v>
      </c>
      <c r="F125" s="76"/>
      <c r="G125" s="46"/>
      <c r="H125" s="46"/>
      <c r="I125" s="46"/>
      <c r="J125" s="46"/>
      <c r="K125" s="46"/>
    </row>
    <row r="126" spans="1:11" s="7" customFormat="1" x14ac:dyDescent="0.4">
      <c r="A126" s="1" t="s">
        <v>84</v>
      </c>
      <c r="B126" s="1" t="s">
        <v>162</v>
      </c>
      <c r="C126" s="18" t="s">
        <v>235</v>
      </c>
      <c r="D126" s="18" t="s">
        <v>124</v>
      </c>
      <c r="E126" s="18" t="s">
        <v>63</v>
      </c>
      <c r="F126" s="75"/>
      <c r="G126" s="77"/>
      <c r="H126" s="77"/>
      <c r="I126" s="77"/>
      <c r="J126" s="77"/>
      <c r="K126" s="77"/>
    </row>
    <row r="127" spans="1:11" s="7" customFormat="1" x14ac:dyDescent="0.4">
      <c r="A127" s="1" t="s">
        <v>84</v>
      </c>
      <c r="B127" s="2" t="s">
        <v>183</v>
      </c>
      <c r="C127" s="1" t="s">
        <v>219</v>
      </c>
      <c r="D127" s="18" t="s">
        <v>80</v>
      </c>
      <c r="E127" s="18" t="s">
        <v>63</v>
      </c>
      <c r="F127" s="139"/>
      <c r="G127" s="138"/>
      <c r="H127" s="138"/>
      <c r="I127" s="138"/>
      <c r="J127" s="138"/>
      <c r="K127" s="138"/>
    </row>
    <row r="128" spans="1:11" s="7" customFormat="1" x14ac:dyDescent="0.4">
      <c r="A128" s="1" t="s">
        <v>84</v>
      </c>
      <c r="B128" s="1" t="s">
        <v>220</v>
      </c>
      <c r="C128" s="18" t="s">
        <v>221</v>
      </c>
      <c r="D128" s="18" t="s">
        <v>222</v>
      </c>
      <c r="E128" s="18" t="s">
        <v>63</v>
      </c>
      <c r="F128" s="61" t="str">
        <f ca="1">CONCATENATE("[…]", TEXT(NOW(),"dd/mm/yyy hh:mm:ss"))</f>
        <v>[…]16/12/2024 12:56:01</v>
      </c>
      <c r="G128" s="46"/>
      <c r="H128" s="46"/>
      <c r="I128" s="46"/>
      <c r="J128" s="46"/>
      <c r="K128" s="46"/>
    </row>
    <row r="129" spans="1:11" s="7" customFormat="1" x14ac:dyDescent="0.4">
      <c r="A129" s="1" t="s">
        <v>84</v>
      </c>
      <c r="B129" s="1" t="s">
        <v>223</v>
      </c>
      <c r="C129" s="18" t="s">
        <v>224</v>
      </c>
      <c r="D129" s="18" t="s">
        <v>222</v>
      </c>
      <c r="E129" s="18" t="s">
        <v>63</v>
      </c>
      <c r="F129" s="2" t="str">
        <f ca="1">MID(CELL("filename"),SEARCH("[",CELL("filename"))+1,SEARCH("]",CELL("filename"))-SEARCH("[",CELL("filename"))-1)</f>
        <v>PR24 FD OC26 Bespoke PCs - ODIs and PCLs model.xlsx</v>
      </c>
      <c r="G129" s="46"/>
      <c r="H129" s="46"/>
      <c r="I129" s="46"/>
      <c r="J129" s="46"/>
      <c r="K129" s="46"/>
    </row>
    <row r="130" spans="1:11" s="7" customFormat="1" x14ac:dyDescent="0.4">
      <c r="A130" s="1" t="s">
        <v>84</v>
      </c>
      <c r="B130" s="1" t="s">
        <v>225</v>
      </c>
      <c r="C130" s="18" t="s">
        <v>226</v>
      </c>
      <c r="D130" s="18" t="s">
        <v>222</v>
      </c>
      <c r="E130" s="18" t="s">
        <v>63</v>
      </c>
      <c r="F130" s="2" t="s">
        <v>227</v>
      </c>
      <c r="G130" s="46"/>
      <c r="H130" s="46"/>
      <c r="I130" s="46"/>
      <c r="J130" s="46"/>
      <c r="K130" s="46"/>
    </row>
    <row r="131" spans="1:11" s="7" customFormat="1" x14ac:dyDescent="0.4">
      <c r="A131" s="1" t="s">
        <v>84</v>
      </c>
      <c r="B131" s="1" t="s">
        <v>228</v>
      </c>
      <c r="C131" s="18" t="s">
        <v>229</v>
      </c>
      <c r="D131" s="18" t="s">
        <v>214</v>
      </c>
      <c r="E131" s="18" t="s">
        <v>63</v>
      </c>
      <c r="F131" s="62" t="s">
        <v>227</v>
      </c>
      <c r="G131" s="46"/>
      <c r="H131" s="46"/>
      <c r="I131" s="46"/>
      <c r="J131" s="46"/>
      <c r="K131" s="46"/>
    </row>
    <row r="132" spans="1:11" s="7" customFormat="1" x14ac:dyDescent="0.4">
      <c r="A132" s="1" t="s">
        <v>85</v>
      </c>
      <c r="B132" s="1" t="s">
        <v>156</v>
      </c>
      <c r="C132" s="1" t="s">
        <v>198</v>
      </c>
      <c r="D132" s="1" t="s">
        <v>68</v>
      </c>
      <c r="E132" s="18" t="s">
        <v>63</v>
      </c>
      <c r="F132" s="74"/>
      <c r="G132" s="46"/>
      <c r="H132" s="46"/>
      <c r="I132" s="46"/>
      <c r="J132" s="46"/>
      <c r="K132" s="46"/>
    </row>
    <row r="133" spans="1:11" s="7" customFormat="1" x14ac:dyDescent="0.4">
      <c r="A133" s="1" t="s">
        <v>85</v>
      </c>
      <c r="B133" s="1" t="s">
        <v>157</v>
      </c>
      <c r="C133" s="1" t="s">
        <v>199</v>
      </c>
      <c r="D133" s="1" t="s">
        <v>68</v>
      </c>
      <c r="E133" s="18" t="s">
        <v>63</v>
      </c>
      <c r="F133" s="107"/>
      <c r="G133" s="46"/>
      <c r="H133" s="46"/>
      <c r="I133" s="46"/>
      <c r="J133" s="46"/>
      <c r="K133" s="46"/>
    </row>
    <row r="134" spans="1:11" s="7" customFormat="1" x14ac:dyDescent="0.4">
      <c r="A134" s="1" t="s">
        <v>85</v>
      </c>
      <c r="B134" s="1" t="s">
        <v>173</v>
      </c>
      <c r="C134" s="18" t="s">
        <v>230</v>
      </c>
      <c r="D134" s="18" t="s">
        <v>80</v>
      </c>
      <c r="E134" s="18" t="s">
        <v>63</v>
      </c>
      <c r="F134" s="139"/>
      <c r="G134" s="138"/>
      <c r="H134" s="138"/>
      <c r="I134" s="138"/>
      <c r="J134" s="138"/>
      <c r="K134" s="138"/>
    </row>
    <row r="135" spans="1:11" s="7" customFormat="1" x14ac:dyDescent="0.4">
      <c r="A135" s="1" t="s">
        <v>85</v>
      </c>
      <c r="B135" s="1" t="s">
        <v>180</v>
      </c>
      <c r="C135" s="1" t="s">
        <v>200</v>
      </c>
      <c r="D135" s="18" t="s">
        <v>80</v>
      </c>
      <c r="E135" s="18" t="s">
        <v>63</v>
      </c>
      <c r="F135" s="139"/>
      <c r="G135" s="138"/>
      <c r="H135" s="138"/>
      <c r="I135" s="138"/>
      <c r="J135" s="138"/>
      <c r="K135" s="138"/>
    </row>
    <row r="136" spans="1:11" s="7" customFormat="1" x14ac:dyDescent="0.4">
      <c r="A136" s="1" t="s">
        <v>85</v>
      </c>
      <c r="B136" s="2" t="s">
        <v>189</v>
      </c>
      <c r="C136" s="1" t="s">
        <v>201</v>
      </c>
      <c r="D136" s="18" t="s">
        <v>80</v>
      </c>
      <c r="E136" s="18" t="s">
        <v>63</v>
      </c>
      <c r="F136" s="139"/>
      <c r="G136" s="138"/>
      <c r="H136" s="138"/>
      <c r="I136" s="138"/>
      <c r="J136" s="138"/>
      <c r="K136" s="138"/>
    </row>
    <row r="137" spans="1:11" s="7" customFormat="1" x14ac:dyDescent="0.4">
      <c r="A137" s="1" t="s">
        <v>85</v>
      </c>
      <c r="B137" s="2" t="s">
        <v>190</v>
      </c>
      <c r="C137" s="1" t="s">
        <v>202</v>
      </c>
      <c r="D137" s="18" t="s">
        <v>80</v>
      </c>
      <c r="E137" s="18" t="s">
        <v>63</v>
      </c>
      <c r="F137" s="139"/>
      <c r="G137" s="138"/>
      <c r="H137" s="138"/>
      <c r="I137" s="138"/>
      <c r="J137" s="138"/>
      <c r="K137" s="138"/>
    </row>
    <row r="138" spans="1:11" s="7" customFormat="1" x14ac:dyDescent="0.4">
      <c r="A138" s="1" t="s">
        <v>85</v>
      </c>
      <c r="B138" s="1" t="s">
        <v>154</v>
      </c>
      <c r="C138" s="1" t="s">
        <v>203</v>
      </c>
      <c r="D138" s="1" t="s">
        <v>68</v>
      </c>
      <c r="E138" s="18" t="s">
        <v>63</v>
      </c>
      <c r="F138" s="74">
        <f>Outputs_ODI_Rates!L13</f>
        <v>1.8799999999999999E-4</v>
      </c>
      <c r="G138" s="46"/>
      <c r="H138" s="46"/>
      <c r="I138" s="46"/>
      <c r="J138" s="46"/>
      <c r="K138" s="46"/>
    </row>
    <row r="139" spans="1:11" s="7" customFormat="1" x14ac:dyDescent="0.4">
      <c r="A139" s="1" t="s">
        <v>85</v>
      </c>
      <c r="B139" s="1" t="s">
        <v>155</v>
      </c>
      <c r="C139" s="1" t="s">
        <v>204</v>
      </c>
      <c r="D139" s="1" t="s">
        <v>68</v>
      </c>
      <c r="E139" s="18" t="s">
        <v>63</v>
      </c>
      <c r="F139" s="74">
        <f>Outputs_ODI_Rates!M13</f>
        <v>9.3999999999999994E-5</v>
      </c>
      <c r="G139" s="46"/>
      <c r="H139" s="46"/>
      <c r="I139" s="46"/>
      <c r="J139" s="46"/>
      <c r="K139" s="46"/>
    </row>
    <row r="140" spans="1:11" s="7" customFormat="1" x14ac:dyDescent="0.4">
      <c r="A140" s="1" t="s">
        <v>85</v>
      </c>
      <c r="B140" s="1" t="s">
        <v>170</v>
      </c>
      <c r="C140" s="1" t="s">
        <v>231</v>
      </c>
      <c r="D140" s="18" t="s">
        <v>80</v>
      </c>
      <c r="E140" s="18" t="s">
        <v>63</v>
      </c>
      <c r="F140" s="139"/>
      <c r="G140" s="138">
        <v>0</v>
      </c>
      <c r="H140" s="138">
        <v>0</v>
      </c>
      <c r="I140" s="138">
        <v>0</v>
      </c>
      <c r="J140" s="138">
        <v>0</v>
      </c>
      <c r="K140" s="138">
        <f>Outputs_PCLs_DDBND!N43</f>
        <v>0.05</v>
      </c>
    </row>
    <row r="141" spans="1:11" s="7" customFormat="1" ht="13.9" customHeight="1" x14ac:dyDescent="0.4">
      <c r="A141" s="1" t="s">
        <v>85</v>
      </c>
      <c r="B141" s="1" t="s">
        <v>178</v>
      </c>
      <c r="C141" s="1" t="s">
        <v>205</v>
      </c>
      <c r="D141" s="18" t="s">
        <v>80</v>
      </c>
      <c r="E141" s="18" t="s">
        <v>63</v>
      </c>
      <c r="F141" s="139"/>
      <c r="G141" s="138">
        <v>0</v>
      </c>
      <c r="H141" s="138">
        <v>0</v>
      </c>
      <c r="I141" s="138">
        <v>0</v>
      </c>
      <c r="J141" s="138">
        <v>0</v>
      </c>
      <c r="K141" s="138">
        <f>Outputs_PCLs_DDBND!N81</f>
        <v>0</v>
      </c>
    </row>
    <row r="142" spans="1:11" s="7" customFormat="1" x14ac:dyDescent="0.4">
      <c r="A142" s="1" t="s">
        <v>85</v>
      </c>
      <c r="B142" s="2" t="s">
        <v>187</v>
      </c>
      <c r="C142" s="1" t="s">
        <v>206</v>
      </c>
      <c r="D142" s="18" t="s">
        <v>80</v>
      </c>
      <c r="E142" s="18" t="s">
        <v>63</v>
      </c>
      <c r="F142" s="139">
        <f>Outputs_Caps_Collars!L13</f>
        <v>5.0000000000000001E-3</v>
      </c>
      <c r="G142" s="138"/>
      <c r="H142" s="138"/>
      <c r="I142" s="138"/>
      <c r="J142" s="138"/>
      <c r="K142" s="138"/>
    </row>
    <row r="143" spans="1:11" s="7" customFormat="1" x14ac:dyDescent="0.4">
      <c r="A143" s="1" t="s">
        <v>85</v>
      </c>
      <c r="B143" s="2" t="s">
        <v>188</v>
      </c>
      <c r="C143" s="1" t="s">
        <v>207</v>
      </c>
      <c r="D143" s="18" t="s">
        <v>80</v>
      </c>
      <c r="E143" s="18" t="s">
        <v>63</v>
      </c>
      <c r="F143" s="139">
        <f>Outputs_Caps_Collars!M22</f>
        <v>-5.0000000000000001E-3</v>
      </c>
      <c r="G143" s="138"/>
      <c r="H143" s="138"/>
      <c r="I143" s="138"/>
      <c r="J143" s="138"/>
      <c r="K143" s="138"/>
    </row>
    <row r="144" spans="1:11" s="7" customFormat="1" x14ac:dyDescent="0.4">
      <c r="A144" s="1" t="s">
        <v>85</v>
      </c>
      <c r="B144" s="1" t="s">
        <v>152</v>
      </c>
      <c r="C144" s="1" t="s">
        <v>208</v>
      </c>
      <c r="D144" s="1" t="s">
        <v>68</v>
      </c>
      <c r="E144" s="18" t="s">
        <v>63</v>
      </c>
      <c r="F144" s="74"/>
      <c r="G144" s="46"/>
      <c r="H144" s="46"/>
      <c r="I144" s="46"/>
      <c r="J144" s="46"/>
      <c r="K144" s="46"/>
    </row>
    <row r="145" spans="1:11" s="7" customFormat="1" x14ac:dyDescent="0.4">
      <c r="A145" s="1" t="s">
        <v>85</v>
      </c>
      <c r="B145" s="1" t="s">
        <v>153</v>
      </c>
      <c r="C145" s="1" t="s">
        <v>209</v>
      </c>
      <c r="D145" s="1" t="s">
        <v>68</v>
      </c>
      <c r="E145" s="18" t="s">
        <v>63</v>
      </c>
      <c r="F145" s="74"/>
      <c r="G145" s="46"/>
      <c r="H145" s="46"/>
      <c r="I145" s="46"/>
      <c r="J145" s="46"/>
      <c r="K145" s="46"/>
    </row>
    <row r="146" spans="1:11" s="7" customFormat="1" x14ac:dyDescent="0.4">
      <c r="A146" s="1" t="s">
        <v>85</v>
      </c>
      <c r="B146" s="1" t="s">
        <v>167</v>
      </c>
      <c r="C146" s="18" t="s">
        <v>232</v>
      </c>
      <c r="D146" s="18" t="s">
        <v>80</v>
      </c>
      <c r="E146" s="18" t="s">
        <v>63</v>
      </c>
      <c r="F146" s="139"/>
      <c r="G146" s="138"/>
      <c r="H146" s="138"/>
      <c r="I146" s="138"/>
      <c r="J146" s="138"/>
      <c r="K146" s="138"/>
    </row>
    <row r="147" spans="1:11" s="7" customFormat="1" x14ac:dyDescent="0.4">
      <c r="A147" s="1" t="s">
        <v>85</v>
      </c>
      <c r="B147" s="1" t="s">
        <v>176</v>
      </c>
      <c r="C147" s="1" t="s">
        <v>210</v>
      </c>
      <c r="D147" s="18" t="s">
        <v>80</v>
      </c>
      <c r="E147" s="18" t="s">
        <v>63</v>
      </c>
      <c r="F147" s="139"/>
      <c r="G147" s="138"/>
      <c r="H147" s="138"/>
      <c r="I147" s="138"/>
      <c r="J147" s="138"/>
      <c r="K147" s="138"/>
    </row>
    <row r="148" spans="1:11" s="7" customFormat="1" x14ac:dyDescent="0.4">
      <c r="A148" s="1" t="s">
        <v>85</v>
      </c>
      <c r="B148" s="2" t="s">
        <v>185</v>
      </c>
      <c r="C148" s="1" t="s">
        <v>211</v>
      </c>
      <c r="D148" s="18" t="s">
        <v>80</v>
      </c>
      <c r="E148" s="18" t="s">
        <v>63</v>
      </c>
      <c r="F148" s="139"/>
      <c r="G148" s="138"/>
      <c r="H148" s="138"/>
      <c r="I148" s="138"/>
      <c r="J148" s="138"/>
      <c r="K148" s="138"/>
    </row>
    <row r="149" spans="1:11" s="7" customFormat="1" x14ac:dyDescent="0.4">
      <c r="A149" s="1" t="s">
        <v>85</v>
      </c>
      <c r="B149" s="2" t="s">
        <v>186</v>
      </c>
      <c r="C149" s="1" t="s">
        <v>212</v>
      </c>
      <c r="D149" s="18" t="s">
        <v>80</v>
      </c>
      <c r="E149" s="18" t="s">
        <v>63</v>
      </c>
      <c r="F149" s="139"/>
      <c r="G149" s="138"/>
      <c r="H149" s="138"/>
      <c r="I149" s="138"/>
      <c r="J149" s="138"/>
      <c r="K149" s="138"/>
    </row>
    <row r="150" spans="1:11" s="7" customFormat="1" x14ac:dyDescent="0.4">
      <c r="A150" s="1" t="s">
        <v>85</v>
      </c>
      <c r="B150" s="1" t="s">
        <v>151</v>
      </c>
      <c r="C150" s="1" t="s">
        <v>213</v>
      </c>
      <c r="D150" s="1" t="s">
        <v>68</v>
      </c>
      <c r="E150" s="18" t="s">
        <v>63</v>
      </c>
      <c r="F150" s="76"/>
      <c r="G150" s="46"/>
      <c r="H150" s="46"/>
      <c r="I150" s="46"/>
      <c r="J150" s="46"/>
      <c r="K150" s="46"/>
    </row>
    <row r="151" spans="1:11" s="7" customFormat="1" x14ac:dyDescent="0.4">
      <c r="A151" s="1" t="s">
        <v>85</v>
      </c>
      <c r="B151" s="1" t="s">
        <v>164</v>
      </c>
      <c r="C151" s="18" t="s">
        <v>233</v>
      </c>
      <c r="D151" s="18" t="s">
        <v>214</v>
      </c>
      <c r="E151" s="18" t="s">
        <v>63</v>
      </c>
      <c r="F151" s="75"/>
      <c r="G151" s="56"/>
      <c r="H151" s="46"/>
      <c r="I151" s="46"/>
      <c r="J151" s="46"/>
      <c r="K151" s="56"/>
    </row>
    <row r="152" spans="1:11" s="7" customFormat="1" x14ac:dyDescent="0.4">
      <c r="A152" s="1" t="s">
        <v>85</v>
      </c>
      <c r="B152" s="2" t="s">
        <v>184</v>
      </c>
      <c r="C152" s="1" t="s">
        <v>215</v>
      </c>
      <c r="D152" s="18" t="s">
        <v>80</v>
      </c>
      <c r="E152" s="18" t="s">
        <v>63</v>
      </c>
      <c r="F152" s="139"/>
      <c r="G152" s="138"/>
      <c r="H152" s="138"/>
      <c r="I152" s="138"/>
      <c r="J152" s="138"/>
      <c r="K152" s="138"/>
    </row>
    <row r="153" spans="1:11" s="7" customFormat="1" x14ac:dyDescent="0.4">
      <c r="A153" s="1" t="s">
        <v>85</v>
      </c>
      <c r="B153" s="1" t="s">
        <v>158</v>
      </c>
      <c r="C153" s="1" t="s">
        <v>216</v>
      </c>
      <c r="D153" s="1" t="s">
        <v>68</v>
      </c>
      <c r="E153" s="18" t="s">
        <v>63</v>
      </c>
      <c r="F153" s="180">
        <f>Outputs_ODI_Rates!P13</f>
        <v>6.6100000000000002E-4</v>
      </c>
      <c r="G153" s="46"/>
      <c r="H153" s="46"/>
      <c r="I153" s="46"/>
      <c r="J153" s="46"/>
      <c r="K153" s="46"/>
    </row>
    <row r="154" spans="1:11" s="7" customFormat="1" x14ac:dyDescent="0.4">
      <c r="A154" s="1" t="s">
        <v>85</v>
      </c>
      <c r="B154" s="1" t="s">
        <v>174</v>
      </c>
      <c r="C154" s="1" t="s">
        <v>234</v>
      </c>
      <c r="D154" s="18" t="s">
        <v>111</v>
      </c>
      <c r="E154" s="18" t="s">
        <v>63</v>
      </c>
      <c r="F154" s="75"/>
      <c r="G154" s="56">
        <f>Outputs_PCLs_DDBND!J61</f>
        <v>9.5</v>
      </c>
      <c r="H154" s="56">
        <f>Outputs_PCLs_DDBND!K61</f>
        <v>38</v>
      </c>
      <c r="I154" s="56">
        <f>Outputs_PCLs_DDBND!L61</f>
        <v>38</v>
      </c>
      <c r="J154" s="56">
        <f>Outputs_PCLs_DDBND!M61</f>
        <v>57.7</v>
      </c>
      <c r="K154" s="56">
        <f>Outputs_PCLs_DDBND!N61</f>
        <v>77.400000000000006</v>
      </c>
    </row>
    <row r="155" spans="1:11" s="7" customFormat="1" x14ac:dyDescent="0.4">
      <c r="A155" s="1" t="s">
        <v>85</v>
      </c>
      <c r="B155" s="2" t="s">
        <v>191</v>
      </c>
      <c r="C155" s="1" t="s">
        <v>217</v>
      </c>
      <c r="D155" s="18" t="s">
        <v>111</v>
      </c>
      <c r="E155" s="18" t="s">
        <v>63</v>
      </c>
      <c r="F155" s="75">
        <f>Outputs_Caps_Collars!P31</f>
        <v>1899.9</v>
      </c>
      <c r="G155" s="56"/>
      <c r="H155" s="56"/>
      <c r="I155" s="56"/>
      <c r="J155" s="56"/>
      <c r="K155" s="56"/>
    </row>
    <row r="156" spans="1:11" s="7" customFormat="1" x14ac:dyDescent="0.4">
      <c r="A156" s="1" t="s">
        <v>85</v>
      </c>
      <c r="B156" s="2" t="s">
        <v>192</v>
      </c>
      <c r="C156" s="1" t="s">
        <v>218</v>
      </c>
      <c r="D156" s="18" t="s">
        <v>111</v>
      </c>
      <c r="E156" s="18" t="s">
        <v>63</v>
      </c>
      <c r="F156" s="76">
        <f>Outputs_Caps_Collars!Q40</f>
        <v>0</v>
      </c>
      <c r="G156" s="56"/>
      <c r="H156" s="56"/>
      <c r="I156" s="56"/>
      <c r="J156" s="56"/>
      <c r="K156" s="56"/>
    </row>
    <row r="157" spans="1:11" s="7" customFormat="1" x14ac:dyDescent="0.4">
      <c r="A157" s="1" t="s">
        <v>85</v>
      </c>
      <c r="B157" s="1" t="s">
        <v>66</v>
      </c>
      <c r="C157" s="1" t="s">
        <v>67</v>
      </c>
      <c r="D157" s="1" t="s">
        <v>68</v>
      </c>
      <c r="E157" s="18" t="s">
        <v>63</v>
      </c>
      <c r="F157" s="76"/>
      <c r="G157" s="46"/>
      <c r="H157" s="46"/>
      <c r="I157" s="46"/>
      <c r="J157" s="46"/>
      <c r="K157" s="46"/>
    </row>
    <row r="158" spans="1:11" s="7" customFormat="1" x14ac:dyDescent="0.4">
      <c r="A158" s="1" t="s">
        <v>85</v>
      </c>
      <c r="B158" s="1" t="s">
        <v>162</v>
      </c>
      <c r="C158" s="18" t="s">
        <v>235</v>
      </c>
      <c r="D158" s="18" t="s">
        <v>124</v>
      </c>
      <c r="E158" s="18" t="s">
        <v>63</v>
      </c>
      <c r="F158" s="75"/>
      <c r="G158" s="77"/>
      <c r="H158" s="77"/>
      <c r="I158" s="77"/>
      <c r="J158" s="77"/>
      <c r="K158" s="77"/>
    </row>
    <row r="159" spans="1:11" s="7" customFormat="1" x14ac:dyDescent="0.4">
      <c r="A159" s="1" t="s">
        <v>85</v>
      </c>
      <c r="B159" s="2" t="s">
        <v>183</v>
      </c>
      <c r="C159" s="1" t="s">
        <v>219</v>
      </c>
      <c r="D159" s="18" t="s">
        <v>80</v>
      </c>
      <c r="E159" s="18" t="s">
        <v>63</v>
      </c>
      <c r="F159" s="139"/>
      <c r="G159" s="138"/>
      <c r="H159" s="138"/>
      <c r="I159" s="138"/>
      <c r="J159" s="138"/>
      <c r="K159" s="138"/>
    </row>
    <row r="160" spans="1:11" s="7" customFormat="1" x14ac:dyDescent="0.4">
      <c r="A160" s="1" t="s">
        <v>85</v>
      </c>
      <c r="B160" s="1" t="s">
        <v>220</v>
      </c>
      <c r="C160" s="1" t="s">
        <v>221</v>
      </c>
      <c r="D160" s="18" t="s">
        <v>222</v>
      </c>
      <c r="E160" s="18" t="s">
        <v>63</v>
      </c>
      <c r="F160" s="61" t="str">
        <f ca="1">CONCATENATE("[…]", TEXT(NOW(),"dd/mm/yyy hh:mm:ss"))</f>
        <v>[…]16/12/2024 12:56:01</v>
      </c>
      <c r="G160" s="46"/>
      <c r="H160" s="46"/>
      <c r="I160" s="46"/>
      <c r="J160" s="46"/>
      <c r="K160" s="46"/>
    </row>
    <row r="161" spans="1:11" s="7" customFormat="1" x14ac:dyDescent="0.4">
      <c r="A161" s="1" t="s">
        <v>85</v>
      </c>
      <c r="B161" s="1" t="s">
        <v>223</v>
      </c>
      <c r="C161" s="18" t="s">
        <v>224</v>
      </c>
      <c r="D161" s="18" t="s">
        <v>222</v>
      </c>
      <c r="E161" s="18" t="s">
        <v>63</v>
      </c>
      <c r="F161" s="2" t="str">
        <f ca="1">MID(CELL("filename"),SEARCH("[",CELL("filename"))+1,SEARCH("]",CELL("filename"))-SEARCH("[",CELL("filename"))-1)</f>
        <v>PR24 FD OC26 Bespoke PCs - ODIs and PCLs model.xlsx</v>
      </c>
      <c r="G161" s="46"/>
      <c r="H161" s="46"/>
      <c r="I161" s="46"/>
      <c r="J161" s="46"/>
      <c r="K161" s="46"/>
    </row>
    <row r="162" spans="1:11" s="7" customFormat="1" x14ac:dyDescent="0.4">
      <c r="A162" s="1" t="s">
        <v>85</v>
      </c>
      <c r="B162" s="1" t="s">
        <v>225</v>
      </c>
      <c r="C162" s="18" t="s">
        <v>226</v>
      </c>
      <c r="D162" s="18" t="s">
        <v>222</v>
      </c>
      <c r="E162" s="18" t="s">
        <v>63</v>
      </c>
      <c r="F162" s="2" t="s">
        <v>227</v>
      </c>
      <c r="G162" s="46"/>
      <c r="H162" s="46"/>
      <c r="I162" s="46"/>
      <c r="J162" s="46"/>
      <c r="K162" s="46"/>
    </row>
    <row r="163" spans="1:11" s="7" customFormat="1" x14ac:dyDescent="0.4">
      <c r="A163" s="1" t="s">
        <v>85</v>
      </c>
      <c r="B163" s="1" t="s">
        <v>228</v>
      </c>
      <c r="C163" s="18" t="s">
        <v>229</v>
      </c>
      <c r="D163" s="18" t="s">
        <v>214</v>
      </c>
      <c r="E163" s="18" t="s">
        <v>63</v>
      </c>
      <c r="F163" s="62" t="s">
        <v>227</v>
      </c>
      <c r="G163" s="46"/>
      <c r="H163" s="46"/>
      <c r="I163" s="46"/>
      <c r="J163" s="46"/>
      <c r="K163" s="46"/>
    </row>
    <row r="164" spans="1:11" s="7" customFormat="1" x14ac:dyDescent="0.4">
      <c r="A164" s="1" t="s">
        <v>65</v>
      </c>
      <c r="B164" s="1" t="s">
        <v>156</v>
      </c>
      <c r="C164" s="1" t="s">
        <v>198</v>
      </c>
      <c r="D164" s="1" t="s">
        <v>68</v>
      </c>
      <c r="E164" s="18" t="s">
        <v>63</v>
      </c>
      <c r="F164" s="74"/>
      <c r="G164" s="46"/>
      <c r="H164" s="46"/>
      <c r="I164" s="46"/>
      <c r="J164" s="46"/>
      <c r="K164" s="46"/>
    </row>
    <row r="165" spans="1:11" s="7" customFormat="1" x14ac:dyDescent="0.4">
      <c r="A165" s="1" t="s">
        <v>65</v>
      </c>
      <c r="B165" s="1" t="s">
        <v>157</v>
      </c>
      <c r="C165" s="1" t="s">
        <v>199</v>
      </c>
      <c r="D165" s="1" t="s">
        <v>68</v>
      </c>
      <c r="E165" s="18" t="s">
        <v>63</v>
      </c>
      <c r="F165" s="107"/>
      <c r="G165" s="46"/>
      <c r="H165" s="46"/>
      <c r="I165" s="46"/>
      <c r="J165" s="46"/>
      <c r="K165" s="46"/>
    </row>
    <row r="166" spans="1:11" s="7" customFormat="1" x14ac:dyDescent="0.4">
      <c r="A166" s="1" t="s">
        <v>65</v>
      </c>
      <c r="B166" s="1" t="s">
        <v>173</v>
      </c>
      <c r="C166" s="18" t="s">
        <v>230</v>
      </c>
      <c r="D166" s="18" t="s">
        <v>80</v>
      </c>
      <c r="E166" s="18" t="s">
        <v>63</v>
      </c>
      <c r="F166" s="139"/>
      <c r="G166" s="138"/>
      <c r="H166" s="138"/>
      <c r="I166" s="138"/>
      <c r="J166" s="138"/>
      <c r="K166" s="138"/>
    </row>
    <row r="167" spans="1:11" s="7" customFormat="1" x14ac:dyDescent="0.4">
      <c r="A167" s="1" t="s">
        <v>65</v>
      </c>
      <c r="B167" s="1" t="s">
        <v>180</v>
      </c>
      <c r="C167" s="1" t="s">
        <v>200</v>
      </c>
      <c r="D167" s="18" t="s">
        <v>80</v>
      </c>
      <c r="E167" s="18" t="s">
        <v>63</v>
      </c>
      <c r="F167" s="139"/>
      <c r="G167" s="138"/>
      <c r="H167" s="138"/>
      <c r="I167" s="138"/>
      <c r="J167" s="138"/>
      <c r="K167" s="138"/>
    </row>
    <row r="168" spans="1:11" s="7" customFormat="1" x14ac:dyDescent="0.4">
      <c r="A168" s="1" t="s">
        <v>65</v>
      </c>
      <c r="B168" s="2" t="s">
        <v>189</v>
      </c>
      <c r="C168" s="1" t="s">
        <v>201</v>
      </c>
      <c r="D168" s="18" t="s">
        <v>80</v>
      </c>
      <c r="E168" s="18" t="s">
        <v>63</v>
      </c>
      <c r="F168" s="139"/>
      <c r="G168" s="138"/>
      <c r="H168" s="138"/>
      <c r="I168" s="138"/>
      <c r="J168" s="138"/>
      <c r="K168" s="138"/>
    </row>
    <row r="169" spans="1:11" s="7" customFormat="1" x14ac:dyDescent="0.4">
      <c r="A169" s="1" t="s">
        <v>65</v>
      </c>
      <c r="B169" s="2" t="s">
        <v>190</v>
      </c>
      <c r="C169" s="1" t="s">
        <v>202</v>
      </c>
      <c r="D169" s="18" t="s">
        <v>80</v>
      </c>
      <c r="E169" s="18" t="s">
        <v>63</v>
      </c>
      <c r="F169" s="139"/>
      <c r="G169" s="138"/>
      <c r="H169" s="138"/>
      <c r="I169" s="138"/>
      <c r="J169" s="138"/>
      <c r="K169" s="138"/>
    </row>
    <row r="170" spans="1:11" s="7" customFormat="1" x14ac:dyDescent="0.4">
      <c r="A170" s="1" t="s">
        <v>65</v>
      </c>
      <c r="B170" s="1" t="s">
        <v>154</v>
      </c>
      <c r="C170" s="1" t="s">
        <v>203</v>
      </c>
      <c r="D170" s="1" t="s">
        <v>68</v>
      </c>
      <c r="E170" s="18" t="s">
        <v>63</v>
      </c>
      <c r="F170" s="139"/>
      <c r="G170" s="138"/>
      <c r="H170" s="138"/>
      <c r="I170" s="138"/>
      <c r="J170" s="138"/>
      <c r="K170" s="138"/>
    </row>
    <row r="171" spans="1:11" s="7" customFormat="1" x14ac:dyDescent="0.4">
      <c r="A171" s="1" t="s">
        <v>65</v>
      </c>
      <c r="B171" s="1" t="s">
        <v>155</v>
      </c>
      <c r="C171" s="1" t="s">
        <v>204</v>
      </c>
      <c r="D171" s="1" t="s">
        <v>68</v>
      </c>
      <c r="E171" s="18" t="s">
        <v>63</v>
      </c>
      <c r="F171" s="74"/>
      <c r="G171" s="46"/>
      <c r="H171" s="46"/>
      <c r="I171" s="46"/>
      <c r="J171" s="46"/>
      <c r="K171" s="46"/>
    </row>
    <row r="172" spans="1:11" s="7" customFormat="1" x14ac:dyDescent="0.4">
      <c r="A172" s="1" t="s">
        <v>65</v>
      </c>
      <c r="B172" s="1" t="s">
        <v>170</v>
      </c>
      <c r="C172" s="18" t="s">
        <v>231</v>
      </c>
      <c r="D172" s="18" t="s">
        <v>80</v>
      </c>
      <c r="E172" s="18" t="s">
        <v>63</v>
      </c>
      <c r="F172" s="139"/>
      <c r="G172" s="138"/>
      <c r="H172" s="138"/>
      <c r="I172" s="138"/>
      <c r="J172" s="138"/>
      <c r="K172" s="138"/>
    </row>
    <row r="173" spans="1:11" s="7" customFormat="1" x14ac:dyDescent="0.4">
      <c r="A173" s="1" t="s">
        <v>65</v>
      </c>
      <c r="B173" s="1" t="s">
        <v>178</v>
      </c>
      <c r="C173" s="1" t="s">
        <v>205</v>
      </c>
      <c r="D173" s="18" t="s">
        <v>80</v>
      </c>
      <c r="E173" s="18" t="s">
        <v>63</v>
      </c>
      <c r="F173" s="139"/>
      <c r="G173" s="138"/>
      <c r="H173" s="138"/>
      <c r="I173" s="138"/>
      <c r="J173" s="138"/>
      <c r="K173" s="138"/>
    </row>
    <row r="174" spans="1:11" s="7" customFormat="1" x14ac:dyDescent="0.4">
      <c r="A174" s="1" t="s">
        <v>65</v>
      </c>
      <c r="B174" s="2" t="s">
        <v>187</v>
      </c>
      <c r="C174" s="1" t="s">
        <v>206</v>
      </c>
      <c r="D174" s="18" t="s">
        <v>80</v>
      </c>
      <c r="E174" s="18" t="s">
        <v>63</v>
      </c>
      <c r="F174" s="139"/>
      <c r="G174" s="138"/>
      <c r="H174" s="138"/>
      <c r="I174" s="138"/>
      <c r="J174" s="138"/>
      <c r="K174" s="138"/>
    </row>
    <row r="175" spans="1:11" s="7" customFormat="1" x14ac:dyDescent="0.4">
      <c r="A175" s="1" t="s">
        <v>65</v>
      </c>
      <c r="B175" s="2" t="s">
        <v>188</v>
      </c>
      <c r="C175" s="1" t="s">
        <v>207</v>
      </c>
      <c r="D175" s="18" t="s">
        <v>80</v>
      </c>
      <c r="E175" s="18" t="s">
        <v>63</v>
      </c>
      <c r="F175" s="139"/>
      <c r="G175" s="138"/>
      <c r="H175" s="138"/>
      <c r="I175" s="138"/>
      <c r="J175" s="138"/>
      <c r="K175" s="138"/>
    </row>
    <row r="176" spans="1:11" s="7" customFormat="1" x14ac:dyDescent="0.4">
      <c r="A176" s="1" t="s">
        <v>65</v>
      </c>
      <c r="B176" s="1" t="s">
        <v>152</v>
      </c>
      <c r="C176" s="1" t="s">
        <v>208</v>
      </c>
      <c r="D176" s="1" t="s">
        <v>68</v>
      </c>
      <c r="E176" s="18" t="s">
        <v>63</v>
      </c>
      <c r="F176" s="74"/>
      <c r="G176" s="46"/>
      <c r="H176" s="46"/>
      <c r="I176" s="46"/>
      <c r="J176" s="46"/>
      <c r="K176" s="46"/>
    </row>
    <row r="177" spans="1:11" s="7" customFormat="1" x14ac:dyDescent="0.4">
      <c r="A177" s="1" t="s">
        <v>65</v>
      </c>
      <c r="B177" s="1" t="s">
        <v>153</v>
      </c>
      <c r="C177" s="1" t="s">
        <v>209</v>
      </c>
      <c r="D177" s="1" t="s">
        <v>68</v>
      </c>
      <c r="E177" s="18" t="s">
        <v>63</v>
      </c>
      <c r="F177" s="74"/>
      <c r="G177" s="46"/>
      <c r="H177" s="46"/>
      <c r="I177" s="46"/>
      <c r="J177" s="46"/>
      <c r="K177" s="46"/>
    </row>
    <row r="178" spans="1:11" s="7" customFormat="1" x14ac:dyDescent="0.4">
      <c r="A178" s="1" t="s">
        <v>65</v>
      </c>
      <c r="B178" s="1" t="s">
        <v>167</v>
      </c>
      <c r="C178" s="18" t="s">
        <v>232</v>
      </c>
      <c r="D178" s="18" t="s">
        <v>80</v>
      </c>
      <c r="E178" s="18" t="s">
        <v>63</v>
      </c>
      <c r="F178" s="139"/>
      <c r="G178" s="138"/>
      <c r="H178" s="138"/>
      <c r="I178" s="138"/>
      <c r="J178" s="138"/>
      <c r="K178" s="138"/>
    </row>
    <row r="179" spans="1:11" s="7" customFormat="1" x14ac:dyDescent="0.4">
      <c r="A179" s="1" t="s">
        <v>65</v>
      </c>
      <c r="B179" s="1" t="s">
        <v>176</v>
      </c>
      <c r="C179" s="1" t="s">
        <v>210</v>
      </c>
      <c r="D179" s="18" t="s">
        <v>80</v>
      </c>
      <c r="E179" s="18" t="s">
        <v>63</v>
      </c>
      <c r="F179" s="139"/>
      <c r="G179" s="138"/>
      <c r="H179" s="138"/>
      <c r="I179" s="138"/>
      <c r="J179" s="138"/>
      <c r="K179" s="138"/>
    </row>
    <row r="180" spans="1:11" s="7" customFormat="1" x14ac:dyDescent="0.4">
      <c r="A180" s="1" t="s">
        <v>65</v>
      </c>
      <c r="B180" s="2" t="s">
        <v>185</v>
      </c>
      <c r="C180" s="1" t="s">
        <v>211</v>
      </c>
      <c r="D180" s="18" t="s">
        <v>80</v>
      </c>
      <c r="E180" s="18" t="s">
        <v>63</v>
      </c>
      <c r="F180" s="139"/>
      <c r="G180" s="138"/>
      <c r="H180" s="138"/>
      <c r="I180" s="138"/>
      <c r="J180" s="138"/>
      <c r="K180" s="138"/>
    </row>
    <row r="181" spans="1:11" s="7" customFormat="1" x14ac:dyDescent="0.4">
      <c r="A181" s="1" t="s">
        <v>65</v>
      </c>
      <c r="B181" s="2" t="s">
        <v>186</v>
      </c>
      <c r="C181" s="1" t="s">
        <v>212</v>
      </c>
      <c r="D181" s="18" t="s">
        <v>80</v>
      </c>
      <c r="E181" s="18" t="s">
        <v>63</v>
      </c>
      <c r="F181" s="139"/>
      <c r="G181" s="138"/>
      <c r="H181" s="138"/>
      <c r="I181" s="138"/>
      <c r="J181" s="138"/>
      <c r="K181" s="138"/>
    </row>
    <row r="182" spans="1:11" s="7" customFormat="1" x14ac:dyDescent="0.4">
      <c r="A182" s="1" t="s">
        <v>65</v>
      </c>
      <c r="B182" s="1" t="s">
        <v>151</v>
      </c>
      <c r="C182" s="1" t="s">
        <v>213</v>
      </c>
      <c r="D182" s="1" t="s">
        <v>68</v>
      </c>
      <c r="E182" s="18" t="s">
        <v>63</v>
      </c>
      <c r="F182" s="76"/>
      <c r="G182" s="46"/>
      <c r="H182" s="46"/>
      <c r="I182" s="46"/>
      <c r="J182" s="46"/>
      <c r="K182" s="46"/>
    </row>
    <row r="183" spans="1:11" s="7" customFormat="1" x14ac:dyDescent="0.4">
      <c r="A183" s="1" t="s">
        <v>65</v>
      </c>
      <c r="B183" s="1" t="s">
        <v>164</v>
      </c>
      <c r="C183" s="18" t="s">
        <v>233</v>
      </c>
      <c r="D183" s="18" t="s">
        <v>214</v>
      </c>
      <c r="E183" s="18" t="s">
        <v>63</v>
      </c>
      <c r="F183" s="75"/>
      <c r="G183" s="56"/>
      <c r="H183" s="46"/>
      <c r="I183" s="46"/>
      <c r="J183" s="46"/>
      <c r="K183" s="56"/>
    </row>
    <row r="184" spans="1:11" s="7" customFormat="1" x14ac:dyDescent="0.4">
      <c r="A184" s="1" t="s">
        <v>65</v>
      </c>
      <c r="B184" s="2" t="s">
        <v>184</v>
      </c>
      <c r="C184" s="1" t="s">
        <v>215</v>
      </c>
      <c r="D184" s="18" t="s">
        <v>80</v>
      </c>
      <c r="E184" s="18" t="s">
        <v>63</v>
      </c>
      <c r="F184" s="139"/>
      <c r="G184" s="138"/>
      <c r="H184" s="138"/>
      <c r="I184" s="138"/>
      <c r="J184" s="138"/>
      <c r="K184" s="138"/>
    </row>
    <row r="185" spans="1:11" s="7" customFormat="1" x14ac:dyDescent="0.4">
      <c r="A185" s="1" t="s">
        <v>65</v>
      </c>
      <c r="B185" s="1" t="s">
        <v>158</v>
      </c>
      <c r="C185" s="1" t="s">
        <v>216</v>
      </c>
      <c r="D185" s="1" t="s">
        <v>68</v>
      </c>
      <c r="E185" s="18" t="s">
        <v>63</v>
      </c>
      <c r="F185" s="74"/>
      <c r="G185" s="46"/>
      <c r="H185" s="46"/>
      <c r="I185" s="46"/>
      <c r="J185" s="46"/>
      <c r="K185" s="46"/>
    </row>
    <row r="186" spans="1:11" s="7" customFormat="1" x14ac:dyDescent="0.4">
      <c r="A186" s="1" t="s">
        <v>65</v>
      </c>
      <c r="B186" s="1" t="s">
        <v>174</v>
      </c>
      <c r="C186" s="1" t="s">
        <v>234</v>
      </c>
      <c r="D186" s="18" t="s">
        <v>111</v>
      </c>
      <c r="E186" s="18" t="s">
        <v>63</v>
      </c>
      <c r="F186" s="75"/>
      <c r="G186" s="56"/>
      <c r="H186" s="56"/>
      <c r="I186" s="56"/>
      <c r="J186" s="56"/>
      <c r="K186" s="56"/>
    </row>
    <row r="187" spans="1:11" s="7" customFormat="1" x14ac:dyDescent="0.4">
      <c r="A187" s="1" t="s">
        <v>65</v>
      </c>
      <c r="B187" s="2" t="s">
        <v>191</v>
      </c>
      <c r="C187" s="1" t="s">
        <v>217</v>
      </c>
      <c r="D187" s="18" t="s">
        <v>111</v>
      </c>
      <c r="E187" s="18" t="s">
        <v>63</v>
      </c>
      <c r="F187" s="75"/>
      <c r="G187" s="56"/>
      <c r="H187" s="56"/>
      <c r="I187" s="56"/>
      <c r="J187" s="56"/>
      <c r="K187" s="56"/>
    </row>
    <row r="188" spans="1:11" s="7" customFormat="1" x14ac:dyDescent="0.4">
      <c r="A188" s="1" t="s">
        <v>65</v>
      </c>
      <c r="B188" s="2" t="s">
        <v>192</v>
      </c>
      <c r="C188" s="1" t="s">
        <v>218</v>
      </c>
      <c r="D188" s="18" t="s">
        <v>111</v>
      </c>
      <c r="E188" s="18" t="s">
        <v>63</v>
      </c>
      <c r="F188" s="75"/>
      <c r="G188" s="56"/>
      <c r="H188" s="56"/>
      <c r="I188" s="56"/>
      <c r="J188" s="56"/>
      <c r="K188" s="56"/>
    </row>
    <row r="189" spans="1:11" s="7" customFormat="1" x14ac:dyDescent="0.4">
      <c r="A189" s="1" t="s">
        <v>65</v>
      </c>
      <c r="B189" s="1" t="s">
        <v>66</v>
      </c>
      <c r="C189" s="1" t="s">
        <v>67</v>
      </c>
      <c r="D189" s="1" t="s">
        <v>68</v>
      </c>
      <c r="E189" s="18" t="s">
        <v>63</v>
      </c>
      <c r="F189" s="180">
        <f>Outputs_ODI_Rates!H14</f>
        <v>3.0152638516270175E-2</v>
      </c>
      <c r="G189" s="46"/>
      <c r="H189" s="46"/>
      <c r="I189" s="46"/>
      <c r="J189" s="46"/>
      <c r="K189" s="46"/>
    </row>
    <row r="190" spans="1:11" s="7" customFormat="1" x14ac:dyDescent="0.4">
      <c r="A190" s="1" t="s">
        <v>65</v>
      </c>
      <c r="B190" s="1" t="s">
        <v>162</v>
      </c>
      <c r="C190" s="18" t="s">
        <v>235</v>
      </c>
      <c r="D190" s="18" t="s">
        <v>124</v>
      </c>
      <c r="E190" s="18" t="s">
        <v>63</v>
      </c>
      <c r="F190" s="75"/>
      <c r="G190" s="77">
        <f>Outputs_PCLs_DDBND!J16</f>
        <v>7.7233581720919361E-2</v>
      </c>
      <c r="H190" s="77">
        <f>Outputs_PCLs_DDBND!K16</f>
        <v>7.5945263563855683E-2</v>
      </c>
      <c r="I190" s="77">
        <f>Outputs_PCLs_DDBND!L16</f>
        <v>7.1957005992745626E-2</v>
      </c>
      <c r="J190" s="77">
        <f>Outputs_PCLs_DDBND!M16</f>
        <v>7.0666002996372823E-2</v>
      </c>
      <c r="K190" s="77">
        <f>Outputs_PCLs_DDBND!N16</f>
        <v>6.9375000000000006E-2</v>
      </c>
    </row>
    <row r="191" spans="1:11" s="7" customFormat="1" x14ac:dyDescent="0.4">
      <c r="A191" s="1" t="s">
        <v>65</v>
      </c>
      <c r="B191" s="2" t="s">
        <v>183</v>
      </c>
      <c r="C191" s="1" t="s">
        <v>219</v>
      </c>
      <c r="D191" s="18" t="s">
        <v>80</v>
      </c>
      <c r="E191" s="18" t="s">
        <v>63</v>
      </c>
      <c r="F191" s="139">
        <f>Outputs_Caps_Collars!H23</f>
        <v>-5.0000000000000001E-3</v>
      </c>
      <c r="G191" s="138"/>
      <c r="H191" s="138"/>
      <c r="I191" s="138"/>
      <c r="J191" s="138"/>
      <c r="K191" s="138"/>
    </row>
    <row r="192" spans="1:11" s="7" customFormat="1" x14ac:dyDescent="0.4">
      <c r="A192" s="1" t="s">
        <v>65</v>
      </c>
      <c r="B192" s="1" t="s">
        <v>220</v>
      </c>
      <c r="C192" s="18" t="s">
        <v>221</v>
      </c>
      <c r="D192" s="18" t="s">
        <v>222</v>
      </c>
      <c r="E192" s="18" t="s">
        <v>63</v>
      </c>
      <c r="F192" s="61" t="str">
        <f ca="1">CONCATENATE("[…]", TEXT(NOW(),"dd/mm/yyy hh:mm:ss"))</f>
        <v>[…]16/12/2024 12:56:01</v>
      </c>
      <c r="G192" s="46"/>
      <c r="H192" s="46"/>
      <c r="I192" s="46"/>
      <c r="J192" s="46"/>
      <c r="K192" s="46"/>
    </row>
    <row r="193" spans="1:11" s="7" customFormat="1" x14ac:dyDescent="0.4">
      <c r="A193" s="1" t="s">
        <v>65</v>
      </c>
      <c r="B193" s="1" t="s">
        <v>223</v>
      </c>
      <c r="C193" s="18" t="s">
        <v>224</v>
      </c>
      <c r="D193" s="18" t="s">
        <v>222</v>
      </c>
      <c r="E193" s="18" t="s">
        <v>63</v>
      </c>
      <c r="F193" s="2" t="str">
        <f ca="1">MID(CELL("filename"),SEARCH("[",CELL("filename"))+1,SEARCH("]",CELL("filename"))-SEARCH("[",CELL("filename"))-1)</f>
        <v>PR24 FD OC26 Bespoke PCs - ODIs and PCLs model.xlsx</v>
      </c>
      <c r="G193" s="46"/>
      <c r="H193" s="46"/>
      <c r="I193" s="46"/>
      <c r="J193" s="46"/>
      <c r="K193" s="46"/>
    </row>
    <row r="194" spans="1:11" s="7" customFormat="1" x14ac:dyDescent="0.4">
      <c r="A194" s="1" t="s">
        <v>65</v>
      </c>
      <c r="B194" s="1" t="s">
        <v>225</v>
      </c>
      <c r="C194" s="18" t="s">
        <v>226</v>
      </c>
      <c r="D194" s="18" t="s">
        <v>222</v>
      </c>
      <c r="E194" s="18" t="s">
        <v>63</v>
      </c>
      <c r="F194" s="2" t="s">
        <v>227</v>
      </c>
      <c r="G194" s="46"/>
      <c r="H194" s="46"/>
      <c r="I194" s="46"/>
      <c r="J194" s="46"/>
      <c r="K194" s="46"/>
    </row>
    <row r="195" spans="1:11" s="7" customFormat="1" x14ac:dyDescent="0.4">
      <c r="A195" s="1" t="s">
        <v>65</v>
      </c>
      <c r="B195" s="1" t="s">
        <v>228</v>
      </c>
      <c r="C195" s="18" t="s">
        <v>229</v>
      </c>
      <c r="D195" s="18" t="s">
        <v>214</v>
      </c>
      <c r="E195" s="18" t="s">
        <v>63</v>
      </c>
      <c r="F195" s="62" t="s">
        <v>227</v>
      </c>
      <c r="G195" s="46"/>
      <c r="H195" s="46"/>
      <c r="I195" s="46"/>
      <c r="J195" s="46"/>
      <c r="K195" s="46"/>
    </row>
  </sheetData>
  <sortState xmlns:xlrd2="http://schemas.microsoft.com/office/spreadsheetml/2017/richdata2" ref="A32:F195">
    <sortCondition ref="A32:A195"/>
  </sortState>
  <phoneticPr fontId="11" type="noConversion"/>
  <pageMargins left="0.7" right="0.7" top="0.75" bottom="0.75" header="0.3" footer="0.3"/>
  <pageSetup paperSize="9" scale="59" orientation="portrait" r:id="rId1"/>
  <headerFooter>
    <oddHeader xml:space="preserve">&amp;L&amp;F&amp;CSheet: &amp;A&amp;ROFFICIAL </oddHeader>
    <oddFooter>&amp;LPrinted on &amp;D at &amp;T &amp;CPage &amp;P of &amp;N&amp;ROfwat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92AA0-6C7C-433A-B934-70072BBCE739}">
  <sheetPr codeName="Sheet2">
    <tabColor theme="0" tint="-0.249977111117893"/>
  </sheetPr>
  <dimension ref="A1:AX42"/>
  <sheetViews>
    <sheetView showGridLines="0" zoomScale="80" zoomScaleNormal="80" workbookViewId="0"/>
  </sheetViews>
  <sheetFormatPr defaultColWidth="0" defaultRowHeight="13.15" customHeight="1" zeroHeight="1" x14ac:dyDescent="0.4"/>
  <cols>
    <col min="1" max="4" width="1.375" style="44" customWidth="1"/>
    <col min="5" max="5" width="2.375" style="44" customWidth="1"/>
    <col min="6" max="6" width="4" style="44" customWidth="1"/>
    <col min="7" max="7" width="2.375" style="44" customWidth="1"/>
    <col min="8" max="8" width="27.5" style="44" customWidth="1"/>
    <col min="9" max="9" width="2.375" style="44" customWidth="1"/>
    <col min="10" max="10" width="4" style="44" customWidth="1"/>
    <col min="11" max="11" width="2.375" style="44" customWidth="1"/>
    <col min="12" max="12" width="27.5" style="44" customWidth="1"/>
    <col min="13" max="13" width="2.375" style="44" customWidth="1"/>
    <col min="14" max="14" width="4" style="44" customWidth="1"/>
    <col min="15" max="16" width="2.375" style="44" customWidth="1"/>
    <col min="17" max="17" width="27.5" style="44" customWidth="1"/>
    <col min="18" max="20" width="2.375" style="44" customWidth="1"/>
    <col min="21" max="21" width="4" style="44" customWidth="1"/>
    <col min="22" max="22" width="2.375" style="44" customWidth="1"/>
    <col min="23" max="23" width="27.5" style="44" customWidth="1"/>
    <col min="24" max="24" width="2.375" style="44" customWidth="1"/>
    <col min="25" max="25" width="4" style="44" hidden="1" customWidth="1"/>
    <col min="26" max="26" width="2.375" style="44" hidden="1" customWidth="1"/>
    <col min="27" max="27" width="27.5" style="44" hidden="1" customWidth="1"/>
    <col min="28" max="28" width="2.375" style="44" hidden="1" customWidth="1"/>
    <col min="29" max="29" width="4" style="44" hidden="1" customWidth="1"/>
    <col min="30" max="30" width="5.125" style="44" hidden="1" customWidth="1"/>
    <col min="31" max="32" width="2.375" style="44" hidden="1" customWidth="1"/>
    <col min="33" max="33" width="27.5" style="44" hidden="1" customWidth="1"/>
    <col min="34" max="34" width="2.375" style="44" hidden="1" customWidth="1"/>
    <col min="35" max="35" width="5.125" style="44" hidden="1" customWidth="1"/>
    <col min="36" max="36" width="2.375" style="44" hidden="1" customWidth="1"/>
    <col min="37" max="37" width="27.5" style="44" hidden="1" customWidth="1"/>
    <col min="38" max="39" width="2.375" style="44" hidden="1" customWidth="1"/>
    <col min="40" max="40" width="6.25" style="28" hidden="1" customWidth="1"/>
    <col min="41" max="50" width="6.375" style="28" hidden="1" customWidth="1"/>
    <col min="51" max="16384" width="6.25" style="28" hidden="1"/>
  </cols>
  <sheetData>
    <row r="1" spans="1:39" ht="30.75" x14ac:dyDescent="0.4">
      <c r="A1" s="4" t="str">
        <f ca="1" xml:space="preserve"> RIGHT(CELL("filename", A1), LEN(CELL("filename", A1)) - SEARCH("]", CELL("filename", A1)))</f>
        <v>Conceptual Model_1</v>
      </c>
      <c r="B1" s="4"/>
      <c r="C1" s="4"/>
      <c r="D1" s="4"/>
      <c r="E1" s="4"/>
      <c r="F1" s="4"/>
      <c r="G1" s="4"/>
      <c r="H1" s="4"/>
      <c r="I1" s="4"/>
      <c r="J1" s="4"/>
      <c r="K1" s="4"/>
      <c r="L1" s="4"/>
      <c r="M1" s="4"/>
      <c r="N1" s="4"/>
      <c r="O1" s="4"/>
      <c r="P1" s="4"/>
      <c r="Q1" s="4"/>
      <c r="R1" s="4"/>
      <c r="S1" s="4"/>
      <c r="T1" s="4"/>
      <c r="U1" s="4"/>
      <c r="V1" s="4"/>
      <c r="W1" s="4"/>
      <c r="X1" s="28"/>
      <c r="Y1" s="28"/>
      <c r="Z1" s="28"/>
      <c r="AA1" s="28"/>
      <c r="AB1" s="28"/>
      <c r="AC1" s="28"/>
      <c r="AD1" s="28"/>
      <c r="AE1" s="28"/>
      <c r="AF1" s="28"/>
      <c r="AG1" s="28"/>
      <c r="AH1" s="28"/>
      <c r="AI1" s="28"/>
      <c r="AJ1" s="28"/>
      <c r="AK1" s="28"/>
      <c r="AL1" s="28"/>
      <c r="AM1" s="28"/>
    </row>
    <row r="2" spans="1:39" x14ac:dyDescent="0.4">
      <c r="A2" s="29"/>
      <c r="B2" s="30"/>
      <c r="C2" s="30"/>
      <c r="D2" s="30"/>
      <c r="E2" s="30"/>
      <c r="F2" s="30"/>
      <c r="G2" s="30"/>
      <c r="H2" s="31"/>
      <c r="I2" s="30"/>
      <c r="J2" s="30"/>
      <c r="K2" s="30"/>
      <c r="L2" s="30"/>
      <c r="M2" s="30"/>
      <c r="N2" s="30"/>
      <c r="O2" s="30"/>
      <c r="P2" s="30"/>
      <c r="Q2" s="30"/>
      <c r="R2" s="30"/>
      <c r="S2" s="30"/>
      <c r="T2" s="30"/>
      <c r="U2" s="30"/>
      <c r="V2" s="30"/>
      <c r="W2" s="30"/>
      <c r="X2" s="28"/>
      <c r="Y2" s="28"/>
      <c r="Z2" s="28"/>
      <c r="AA2" s="28"/>
      <c r="AB2" s="28"/>
      <c r="AC2" s="28"/>
      <c r="AD2" s="28"/>
      <c r="AE2" s="28"/>
      <c r="AF2" s="28"/>
      <c r="AG2" s="28"/>
      <c r="AH2" s="28"/>
      <c r="AI2" s="28"/>
      <c r="AJ2" s="28"/>
      <c r="AK2" s="28"/>
      <c r="AL2" s="28"/>
      <c r="AM2" s="28"/>
    </row>
    <row r="3" spans="1:39" s="199" customFormat="1" x14ac:dyDescent="0.35">
      <c r="A3" s="199" t="s">
        <v>237</v>
      </c>
    </row>
    <row r="4" spans="1:39" x14ac:dyDescent="0.4">
      <c r="A4" s="29"/>
      <c r="B4" s="30"/>
      <c r="C4" s="30"/>
      <c r="D4" s="30"/>
      <c r="E4" s="30"/>
      <c r="F4" s="30"/>
      <c r="G4" s="30"/>
      <c r="H4" s="31"/>
      <c r="I4" s="30"/>
      <c r="J4" s="30"/>
      <c r="K4" s="30"/>
      <c r="L4" s="30"/>
      <c r="M4" s="30"/>
      <c r="N4" s="30"/>
      <c r="O4" s="30"/>
      <c r="P4" s="30"/>
      <c r="Q4" s="30"/>
      <c r="R4" s="30"/>
      <c r="S4" s="30"/>
      <c r="T4" s="30"/>
      <c r="U4" s="30"/>
      <c r="V4" s="30"/>
      <c r="W4" s="30"/>
      <c r="X4" s="28"/>
      <c r="Y4" s="28"/>
      <c r="Z4" s="28"/>
      <c r="AA4" s="28"/>
      <c r="AB4" s="28"/>
      <c r="AC4" s="28"/>
      <c r="AD4" s="28"/>
      <c r="AE4" s="28"/>
      <c r="AF4" s="28"/>
      <c r="AG4" s="28"/>
      <c r="AH4" s="28"/>
      <c r="AI4" s="28"/>
      <c r="AJ4" s="28"/>
      <c r="AK4" s="28"/>
      <c r="AL4" s="28"/>
      <c r="AM4" s="28"/>
    </row>
    <row r="5" spans="1:39" ht="15.75" x14ac:dyDescent="0.4">
      <c r="A5" s="32"/>
      <c r="B5" s="200" t="s">
        <v>7</v>
      </c>
      <c r="C5" s="33"/>
      <c r="D5" s="33"/>
      <c r="E5" s="33"/>
      <c r="F5" s="34"/>
      <c r="G5" s="35"/>
      <c r="H5" s="35"/>
      <c r="I5" s="35"/>
      <c r="J5" s="35"/>
      <c r="K5" s="36"/>
      <c r="L5" s="34"/>
      <c r="M5" s="36"/>
      <c r="N5" s="36"/>
      <c r="O5" s="36"/>
      <c r="P5" s="35"/>
      <c r="Q5" s="35"/>
      <c r="R5" s="35"/>
      <c r="S5" s="35"/>
      <c r="T5" s="35"/>
      <c r="U5" s="33"/>
      <c r="V5" s="33"/>
      <c r="W5" s="33"/>
      <c r="X5" s="28"/>
      <c r="Y5" s="28"/>
      <c r="Z5" s="28"/>
      <c r="AA5" s="28"/>
      <c r="AB5" s="28"/>
      <c r="AC5" s="28"/>
      <c r="AD5" s="28"/>
      <c r="AE5" s="28"/>
      <c r="AF5" s="28"/>
      <c r="AG5" s="28"/>
      <c r="AH5" s="28"/>
      <c r="AI5" s="28"/>
      <c r="AJ5" s="28"/>
      <c r="AK5" s="28"/>
      <c r="AL5" s="28"/>
      <c r="AM5" s="28"/>
    </row>
    <row r="6" spans="1:39" x14ac:dyDescent="0.4">
      <c r="A6" s="32"/>
      <c r="B6" s="33"/>
      <c r="C6" s="33"/>
      <c r="D6" s="33"/>
      <c r="E6" s="33"/>
      <c r="F6" s="34"/>
      <c r="G6" s="35"/>
      <c r="H6" s="35"/>
      <c r="I6" s="35"/>
      <c r="J6" s="35"/>
      <c r="K6" s="36"/>
      <c r="L6" s="34"/>
      <c r="M6" s="36"/>
      <c r="N6" s="36"/>
      <c r="O6" s="36"/>
      <c r="P6" s="35"/>
      <c r="Q6" s="35"/>
      <c r="R6" s="35"/>
      <c r="S6" s="35"/>
      <c r="T6" s="35"/>
      <c r="U6" s="33"/>
      <c r="V6" s="33"/>
      <c r="W6" s="33"/>
      <c r="X6" s="28"/>
      <c r="Y6" s="28"/>
      <c r="Z6" s="28"/>
      <c r="AA6" s="28"/>
      <c r="AB6" s="28"/>
      <c r="AC6" s="28"/>
      <c r="AD6" s="28"/>
      <c r="AE6" s="28"/>
      <c r="AF6" s="28"/>
      <c r="AG6" s="28"/>
      <c r="AH6" s="28"/>
      <c r="AI6" s="28"/>
      <c r="AJ6" s="28"/>
      <c r="AK6" s="28"/>
      <c r="AL6" s="28"/>
      <c r="AM6" s="28"/>
    </row>
    <row r="7" spans="1:39" x14ac:dyDescent="0.4">
      <c r="A7" s="29"/>
      <c r="B7" s="30"/>
      <c r="C7" s="30"/>
      <c r="D7" s="30"/>
      <c r="E7" s="30"/>
      <c r="F7" s="30"/>
      <c r="G7" s="30"/>
      <c r="H7" s="30"/>
      <c r="I7" s="30"/>
      <c r="J7" s="30"/>
      <c r="K7" s="30"/>
      <c r="L7" s="31"/>
      <c r="M7" s="30"/>
      <c r="N7" s="30"/>
      <c r="O7" s="30"/>
      <c r="P7" s="30"/>
      <c r="Q7" s="30"/>
      <c r="R7" s="30"/>
      <c r="S7" s="30"/>
      <c r="T7" s="30"/>
      <c r="U7" s="30"/>
      <c r="V7" s="30"/>
      <c r="W7" s="30"/>
      <c r="X7" s="28"/>
      <c r="Y7" s="28"/>
      <c r="Z7" s="28"/>
      <c r="AA7" s="28"/>
      <c r="AB7" s="28"/>
      <c r="AC7" s="28"/>
      <c r="AD7" s="28"/>
      <c r="AE7" s="28"/>
      <c r="AF7" s="28"/>
      <c r="AG7" s="28"/>
      <c r="AH7" s="28"/>
      <c r="AI7" s="28"/>
      <c r="AJ7" s="28"/>
      <c r="AK7" s="28"/>
      <c r="AL7" s="28"/>
      <c r="AM7" s="28"/>
    </row>
    <row r="8" spans="1:39" x14ac:dyDescent="0.4">
      <c r="A8" s="29"/>
      <c r="B8" s="30"/>
      <c r="C8" s="30"/>
      <c r="D8" s="30"/>
      <c r="E8" s="30"/>
      <c r="F8" s="30"/>
      <c r="G8" s="30"/>
      <c r="H8" s="30"/>
      <c r="I8" s="30"/>
      <c r="J8" s="30"/>
      <c r="K8" s="30"/>
      <c r="L8" s="31"/>
      <c r="M8" s="30"/>
      <c r="N8" s="30"/>
      <c r="O8" s="30"/>
      <c r="P8" s="30"/>
      <c r="Q8" s="30"/>
      <c r="R8" s="30"/>
      <c r="S8" s="30"/>
      <c r="T8" s="30"/>
      <c r="U8" s="30"/>
      <c r="V8" s="30"/>
      <c r="W8" s="30"/>
      <c r="X8" s="28"/>
      <c r="Y8" s="28"/>
      <c r="Z8" s="28"/>
      <c r="AA8" s="28"/>
      <c r="AB8" s="28"/>
      <c r="AC8" s="28"/>
      <c r="AD8" s="28"/>
      <c r="AE8" s="28"/>
      <c r="AF8" s="28"/>
      <c r="AG8" s="28"/>
      <c r="AH8" s="28"/>
      <c r="AI8" s="28"/>
      <c r="AJ8" s="28"/>
      <c r="AK8" s="28"/>
      <c r="AL8" s="28"/>
      <c r="AM8" s="28"/>
    </row>
    <row r="9" spans="1:39" x14ac:dyDescent="0.4">
      <c r="A9" s="29"/>
      <c r="B9" s="30"/>
      <c r="C9" s="30"/>
      <c r="D9" s="30"/>
      <c r="E9" s="30"/>
      <c r="F9" s="30"/>
      <c r="G9" s="30"/>
      <c r="H9" s="37"/>
      <c r="I9" s="30"/>
      <c r="J9" s="30"/>
      <c r="K9" s="30"/>
      <c r="L9" s="31"/>
      <c r="M9" s="30"/>
      <c r="N9" s="30"/>
      <c r="O9" s="30"/>
      <c r="P9" s="30"/>
      <c r="Q9" s="37"/>
      <c r="R9" s="30"/>
      <c r="S9" s="30"/>
      <c r="T9" s="30"/>
      <c r="U9" s="30"/>
      <c r="V9" s="30"/>
      <c r="W9" s="30"/>
      <c r="X9" s="28"/>
      <c r="Y9" s="28"/>
      <c r="Z9" s="28"/>
      <c r="AA9" s="28"/>
      <c r="AB9" s="28"/>
      <c r="AC9" s="28"/>
      <c r="AD9" s="28"/>
      <c r="AE9" s="28"/>
      <c r="AF9" s="28"/>
      <c r="AG9" s="28"/>
      <c r="AH9" s="28"/>
      <c r="AI9" s="28"/>
      <c r="AJ9" s="28"/>
      <c r="AK9" s="28"/>
      <c r="AL9" s="28"/>
      <c r="AM9" s="28"/>
    </row>
    <row r="10" spans="1:39" x14ac:dyDescent="0.4">
      <c r="A10" s="29"/>
      <c r="B10" s="30"/>
      <c r="C10" s="30"/>
      <c r="D10" s="30"/>
      <c r="E10" s="30"/>
      <c r="F10" s="30"/>
      <c r="G10" s="30"/>
      <c r="H10" s="30"/>
      <c r="I10" s="30"/>
      <c r="J10" s="30"/>
      <c r="K10" s="30"/>
      <c r="L10" s="31"/>
      <c r="M10" s="30"/>
      <c r="N10" s="30"/>
      <c r="O10" s="30"/>
      <c r="P10" s="30"/>
      <c r="Q10" s="30"/>
      <c r="R10" s="30"/>
      <c r="S10" s="30"/>
      <c r="T10" s="30"/>
      <c r="U10" s="30"/>
      <c r="V10" s="30"/>
      <c r="W10" s="30"/>
      <c r="X10" s="28"/>
      <c r="Y10" s="28"/>
      <c r="Z10" s="28"/>
      <c r="AA10" s="28"/>
      <c r="AB10" s="28"/>
      <c r="AC10" s="28"/>
      <c r="AD10" s="28"/>
      <c r="AE10" s="28"/>
      <c r="AF10" s="28"/>
      <c r="AG10" s="28"/>
      <c r="AH10" s="28"/>
      <c r="AI10" s="28"/>
      <c r="AJ10" s="28"/>
      <c r="AK10" s="28"/>
      <c r="AL10" s="28"/>
      <c r="AM10" s="28"/>
    </row>
    <row r="11" spans="1:39" x14ac:dyDescent="0.4">
      <c r="A11" s="29"/>
      <c r="B11" s="30"/>
      <c r="C11" s="30"/>
      <c r="D11" s="30"/>
      <c r="E11" s="30"/>
      <c r="F11" s="30"/>
      <c r="G11" s="30"/>
      <c r="H11" s="30"/>
      <c r="I11" s="30"/>
      <c r="J11" s="30"/>
      <c r="K11" s="30"/>
      <c r="L11" s="31"/>
      <c r="M11" s="30"/>
      <c r="N11" s="30"/>
      <c r="O11" s="30"/>
      <c r="P11" s="30"/>
      <c r="Q11" s="30"/>
      <c r="R11" s="30"/>
      <c r="S11" s="30"/>
      <c r="T11" s="30"/>
      <c r="U11" s="30"/>
      <c r="V11" s="30"/>
      <c r="W11" s="30"/>
      <c r="X11" s="28"/>
      <c r="Y11" s="28"/>
      <c r="Z11" s="28"/>
      <c r="AA11" s="28"/>
      <c r="AB11" s="28"/>
      <c r="AC11" s="28"/>
      <c r="AD11" s="28"/>
      <c r="AE11" s="28"/>
      <c r="AF11" s="28"/>
      <c r="AG11" s="28"/>
      <c r="AH11" s="28"/>
      <c r="AI11" s="28"/>
      <c r="AJ11" s="28"/>
      <c r="AK11" s="28"/>
      <c r="AL11" s="28"/>
      <c r="AM11" s="28"/>
    </row>
    <row r="12" spans="1:39" x14ac:dyDescent="0.4">
      <c r="A12" s="29"/>
      <c r="B12" s="30"/>
      <c r="C12" s="30"/>
      <c r="D12" s="30"/>
      <c r="E12" s="30"/>
      <c r="F12" s="30"/>
      <c r="G12" s="30"/>
      <c r="H12" s="30"/>
      <c r="I12" s="30"/>
      <c r="J12" s="30"/>
      <c r="K12" s="30"/>
      <c r="L12" s="31"/>
      <c r="M12" s="30"/>
      <c r="N12" s="30"/>
      <c r="O12" s="30"/>
      <c r="P12" s="30"/>
      <c r="Q12" s="30"/>
      <c r="R12" s="30"/>
      <c r="S12" s="30"/>
      <c r="T12" s="30"/>
      <c r="U12" s="30"/>
      <c r="V12" s="30"/>
      <c r="W12" s="30"/>
      <c r="X12" s="28"/>
      <c r="Y12" s="28"/>
      <c r="Z12" s="28"/>
      <c r="AA12" s="28"/>
      <c r="AB12" s="28"/>
      <c r="AC12" s="28"/>
      <c r="AD12" s="28"/>
      <c r="AE12" s="28"/>
      <c r="AF12" s="28"/>
      <c r="AG12" s="28"/>
      <c r="AH12" s="28"/>
      <c r="AI12" s="28"/>
      <c r="AJ12" s="28"/>
      <c r="AK12" s="28"/>
      <c r="AL12" s="28"/>
      <c r="AM12" s="28"/>
    </row>
    <row r="13" spans="1:39" x14ac:dyDescent="0.4">
      <c r="A13" s="29"/>
      <c r="B13" s="30"/>
      <c r="C13" s="30"/>
      <c r="D13" s="30"/>
      <c r="E13" s="30"/>
      <c r="F13" s="30"/>
      <c r="G13" s="30"/>
      <c r="H13" s="30"/>
      <c r="I13" s="30"/>
      <c r="J13" s="30"/>
      <c r="K13" s="30"/>
      <c r="L13" s="31"/>
      <c r="M13" s="30"/>
      <c r="N13" s="30"/>
      <c r="O13" s="30"/>
      <c r="P13" s="30"/>
      <c r="Q13" s="30"/>
      <c r="R13" s="30"/>
      <c r="S13" s="30"/>
      <c r="T13" s="30"/>
      <c r="U13" s="30"/>
      <c r="V13" s="30"/>
      <c r="W13" s="30"/>
      <c r="X13" s="28"/>
      <c r="Y13" s="28"/>
      <c r="Z13" s="28"/>
      <c r="AA13" s="28"/>
      <c r="AB13" s="28"/>
      <c r="AC13" s="28"/>
      <c r="AD13" s="28"/>
      <c r="AE13" s="28"/>
      <c r="AF13" s="28"/>
      <c r="AG13" s="28"/>
      <c r="AH13" s="28"/>
      <c r="AI13" s="28"/>
      <c r="AJ13" s="28"/>
      <c r="AK13" s="28"/>
      <c r="AL13" s="28"/>
      <c r="AM13" s="28"/>
    </row>
    <row r="14" spans="1:39" x14ac:dyDescent="0.4">
      <c r="A14" s="32"/>
      <c r="B14" s="33"/>
      <c r="C14" s="33"/>
      <c r="D14" s="33"/>
      <c r="E14" s="33"/>
      <c r="F14" s="38"/>
      <c r="G14" s="39"/>
      <c r="H14" s="39"/>
      <c r="I14" s="39"/>
      <c r="J14" s="39"/>
      <c r="K14" s="39"/>
      <c r="L14" s="38"/>
      <c r="M14" s="39"/>
      <c r="N14" s="39"/>
      <c r="O14" s="39"/>
      <c r="P14" s="39"/>
      <c r="Q14" s="39"/>
      <c r="R14" s="39"/>
      <c r="S14" s="39"/>
      <c r="T14" s="39"/>
      <c r="U14" s="33"/>
      <c r="V14" s="33"/>
      <c r="W14" s="33"/>
      <c r="X14" s="28"/>
      <c r="Y14" s="28"/>
      <c r="Z14" s="28"/>
      <c r="AA14" s="28"/>
      <c r="AB14" s="28"/>
      <c r="AC14" s="28"/>
      <c r="AD14" s="28"/>
      <c r="AE14" s="28"/>
      <c r="AF14" s="28"/>
      <c r="AG14" s="28"/>
      <c r="AH14" s="28"/>
      <c r="AI14" s="28"/>
      <c r="AJ14" s="28"/>
      <c r="AK14" s="28"/>
      <c r="AL14" s="28"/>
      <c r="AM14" s="28"/>
    </row>
    <row r="15" spans="1:39" x14ac:dyDescent="0.4">
      <c r="A15" s="29"/>
      <c r="B15" s="30"/>
      <c r="C15" s="30"/>
      <c r="D15" s="30"/>
      <c r="E15" s="30"/>
      <c r="F15" s="30"/>
      <c r="G15" s="30"/>
      <c r="H15" s="30"/>
      <c r="I15" s="30"/>
      <c r="J15" s="30"/>
      <c r="K15" s="30"/>
      <c r="L15" s="31"/>
      <c r="M15" s="30"/>
      <c r="N15" s="30"/>
      <c r="O15" s="30"/>
      <c r="P15" s="30"/>
      <c r="Q15" s="30"/>
      <c r="R15" s="30"/>
      <c r="S15" s="30"/>
      <c r="T15" s="30"/>
      <c r="U15" s="30"/>
      <c r="V15" s="30"/>
      <c r="W15" s="30"/>
      <c r="X15" s="28"/>
      <c r="Y15" s="28"/>
      <c r="Z15" s="28"/>
      <c r="AA15" s="28"/>
      <c r="AB15" s="28"/>
      <c r="AC15" s="28"/>
      <c r="AD15" s="28"/>
      <c r="AE15" s="28"/>
      <c r="AF15" s="28"/>
      <c r="AG15" s="28"/>
      <c r="AH15" s="28"/>
      <c r="AI15" s="28"/>
      <c r="AJ15" s="28"/>
      <c r="AK15" s="28"/>
      <c r="AL15" s="28"/>
      <c r="AM15" s="28"/>
    </row>
    <row r="16" spans="1:39" x14ac:dyDescent="0.4">
      <c r="A16" s="29"/>
      <c r="B16" s="30"/>
      <c r="C16" s="30"/>
      <c r="D16" s="30"/>
      <c r="E16" s="30"/>
      <c r="F16" s="30"/>
      <c r="G16" s="30"/>
      <c r="H16" s="30"/>
      <c r="I16" s="30"/>
      <c r="J16" s="30"/>
      <c r="K16" s="30"/>
      <c r="L16" s="31"/>
      <c r="M16" s="30"/>
      <c r="N16" s="30"/>
      <c r="O16" s="30"/>
      <c r="P16" s="30"/>
      <c r="Q16" s="30"/>
      <c r="R16" s="30"/>
      <c r="S16" s="30"/>
      <c r="T16" s="30"/>
      <c r="U16" s="30"/>
      <c r="V16" s="30"/>
      <c r="W16" s="30"/>
      <c r="X16" s="28"/>
      <c r="Y16" s="28"/>
      <c r="Z16" s="28"/>
      <c r="AA16" s="28"/>
      <c r="AB16" s="28"/>
      <c r="AC16" s="28"/>
      <c r="AD16" s="28"/>
      <c r="AE16" s="28"/>
      <c r="AF16" s="28"/>
      <c r="AG16" s="28"/>
      <c r="AH16" s="28"/>
      <c r="AI16" s="28"/>
      <c r="AJ16" s="28"/>
      <c r="AK16" s="28"/>
      <c r="AL16" s="28"/>
      <c r="AM16" s="28"/>
    </row>
    <row r="17" spans="1:39" x14ac:dyDescent="0.4">
      <c r="A17" s="29"/>
      <c r="B17" s="30"/>
      <c r="C17" s="30"/>
      <c r="D17" s="30"/>
      <c r="E17" s="30"/>
      <c r="F17" s="30"/>
      <c r="G17" s="30"/>
      <c r="H17" s="30"/>
      <c r="I17" s="30"/>
      <c r="J17" s="30"/>
      <c r="K17" s="30"/>
      <c r="L17" s="31"/>
      <c r="M17" s="30"/>
      <c r="N17" s="30"/>
      <c r="O17" s="30"/>
      <c r="P17" s="30"/>
      <c r="Q17" s="30"/>
      <c r="R17" s="30"/>
      <c r="S17" s="30"/>
      <c r="T17" s="30"/>
      <c r="U17" s="30"/>
      <c r="V17" s="30"/>
      <c r="W17" s="30"/>
      <c r="X17" s="28"/>
      <c r="Y17" s="28"/>
      <c r="Z17" s="28"/>
      <c r="AA17" s="28"/>
      <c r="AB17" s="28"/>
      <c r="AC17" s="28"/>
      <c r="AD17" s="28"/>
      <c r="AE17" s="28"/>
      <c r="AF17" s="28"/>
      <c r="AG17" s="28"/>
      <c r="AH17" s="28"/>
      <c r="AI17" s="28"/>
      <c r="AJ17" s="28"/>
      <c r="AK17" s="28"/>
      <c r="AL17" s="28"/>
      <c r="AM17" s="28"/>
    </row>
    <row r="18" spans="1:39" x14ac:dyDescent="0.4">
      <c r="A18" s="29"/>
      <c r="B18" s="30"/>
      <c r="C18" s="30"/>
      <c r="D18" s="30"/>
      <c r="E18" s="30"/>
      <c r="F18" s="30"/>
      <c r="G18" s="30"/>
      <c r="H18" s="30"/>
      <c r="I18" s="30"/>
      <c r="J18" s="30"/>
      <c r="K18" s="30"/>
      <c r="L18" s="31"/>
      <c r="M18" s="30"/>
      <c r="N18" s="30"/>
      <c r="O18" s="30"/>
      <c r="P18" s="30"/>
      <c r="Q18" s="30"/>
      <c r="R18" s="30"/>
      <c r="S18" s="30"/>
      <c r="T18" s="30"/>
      <c r="U18" s="30"/>
      <c r="V18" s="30"/>
      <c r="W18" s="30"/>
      <c r="X18" s="28"/>
      <c r="Y18" s="28"/>
      <c r="Z18" s="28"/>
      <c r="AA18" s="28"/>
      <c r="AB18" s="28"/>
      <c r="AC18" s="28"/>
      <c r="AD18" s="28"/>
      <c r="AE18" s="28"/>
      <c r="AF18" s="28"/>
      <c r="AG18" s="28"/>
      <c r="AH18" s="28"/>
      <c r="AI18" s="28"/>
      <c r="AJ18" s="28"/>
      <c r="AK18" s="28"/>
      <c r="AL18" s="28"/>
      <c r="AM18" s="28"/>
    </row>
    <row r="19" spans="1:39" x14ac:dyDescent="0.4">
      <c r="A19" s="29"/>
      <c r="B19" s="30"/>
      <c r="C19" s="30"/>
      <c r="D19" s="30"/>
      <c r="E19" s="30"/>
      <c r="F19" s="30"/>
      <c r="G19" s="30"/>
      <c r="H19" s="30"/>
      <c r="I19" s="30"/>
      <c r="J19" s="30"/>
      <c r="K19" s="30"/>
      <c r="L19" s="30"/>
      <c r="M19" s="30"/>
      <c r="N19" s="30"/>
      <c r="O19" s="30"/>
      <c r="P19" s="30"/>
      <c r="Q19" s="30"/>
      <c r="R19" s="30"/>
      <c r="S19" s="30"/>
      <c r="T19" s="30"/>
      <c r="U19" s="30"/>
      <c r="V19" s="30"/>
      <c r="W19" s="30"/>
      <c r="X19" s="28"/>
      <c r="Y19" s="28"/>
      <c r="Z19" s="28"/>
      <c r="AA19" s="28"/>
      <c r="AB19" s="28"/>
      <c r="AC19" s="28"/>
      <c r="AD19" s="28"/>
      <c r="AE19" s="28"/>
      <c r="AF19" s="28"/>
      <c r="AG19" s="28"/>
      <c r="AH19" s="28"/>
      <c r="AI19" s="28"/>
      <c r="AJ19" s="28"/>
      <c r="AK19" s="28"/>
      <c r="AL19" s="28"/>
      <c r="AM19" s="28"/>
    </row>
    <row r="20" spans="1:39" x14ac:dyDescent="0.4">
      <c r="A20" s="29"/>
      <c r="B20" s="30"/>
      <c r="C20" s="30"/>
      <c r="D20" s="30"/>
      <c r="E20" s="30"/>
      <c r="F20" s="30"/>
      <c r="G20" s="30"/>
      <c r="H20" s="37"/>
      <c r="I20" s="30"/>
      <c r="J20" s="30"/>
      <c r="K20" s="30"/>
      <c r="L20" s="37"/>
      <c r="M20" s="30"/>
      <c r="N20" s="30"/>
      <c r="O20" s="30"/>
      <c r="P20" s="30"/>
      <c r="Q20" s="37"/>
      <c r="R20" s="30"/>
      <c r="S20" s="30"/>
      <c r="T20" s="30"/>
      <c r="U20" s="30"/>
      <c r="V20" s="30"/>
      <c r="W20" s="30"/>
      <c r="X20" s="28"/>
      <c r="Y20" s="28"/>
      <c r="Z20" s="28"/>
      <c r="AA20" s="28"/>
      <c r="AB20" s="28"/>
      <c r="AC20" s="28"/>
      <c r="AD20" s="28"/>
      <c r="AE20" s="28"/>
      <c r="AF20" s="28"/>
      <c r="AG20" s="28"/>
      <c r="AH20" s="28"/>
      <c r="AI20" s="28"/>
      <c r="AJ20" s="28"/>
      <c r="AK20" s="28"/>
      <c r="AL20" s="28"/>
      <c r="AM20" s="28"/>
    </row>
    <row r="21" spans="1:39" x14ac:dyDescent="0.4">
      <c r="A21" s="29"/>
      <c r="B21" s="30"/>
      <c r="C21" s="30"/>
      <c r="D21" s="30"/>
      <c r="E21" s="30"/>
      <c r="F21" s="30"/>
      <c r="G21" s="30"/>
      <c r="H21" s="30"/>
      <c r="I21" s="30"/>
      <c r="J21" s="30"/>
      <c r="K21" s="30"/>
      <c r="L21" s="30"/>
      <c r="M21" s="30"/>
      <c r="N21" s="30"/>
      <c r="O21" s="30"/>
      <c r="P21" s="30"/>
      <c r="Q21" s="30"/>
      <c r="R21" s="30"/>
      <c r="S21" s="30"/>
      <c r="T21" s="30"/>
      <c r="U21" s="30"/>
      <c r="V21" s="30"/>
      <c r="W21" s="30"/>
      <c r="X21" s="28"/>
      <c r="Y21" s="28"/>
      <c r="Z21" s="28"/>
      <c r="AA21" s="28"/>
      <c r="AB21" s="28"/>
      <c r="AC21" s="28"/>
      <c r="AD21" s="28"/>
      <c r="AE21" s="28"/>
      <c r="AF21" s="28"/>
      <c r="AG21" s="28"/>
      <c r="AH21" s="28"/>
      <c r="AI21" s="28"/>
      <c r="AJ21" s="28"/>
      <c r="AK21" s="28"/>
      <c r="AL21" s="28"/>
      <c r="AM21" s="28"/>
    </row>
    <row r="22" spans="1:39" x14ac:dyDescent="0.4">
      <c r="A22" s="29"/>
      <c r="B22" s="30"/>
      <c r="C22" s="30"/>
      <c r="D22" s="30"/>
      <c r="E22" s="30"/>
      <c r="F22" s="30"/>
      <c r="G22" s="30"/>
      <c r="H22" s="30"/>
      <c r="I22" s="30"/>
      <c r="J22" s="30"/>
      <c r="K22" s="30"/>
      <c r="L22" s="31"/>
      <c r="M22" s="30"/>
      <c r="N22" s="30"/>
      <c r="O22" s="30"/>
      <c r="P22" s="30"/>
      <c r="Q22" s="30"/>
      <c r="R22" s="30"/>
      <c r="S22" s="30"/>
      <c r="T22" s="30"/>
      <c r="U22" s="30"/>
      <c r="V22" s="30"/>
      <c r="W22" s="30"/>
      <c r="X22" s="28"/>
      <c r="Y22" s="28"/>
      <c r="Z22" s="28"/>
      <c r="AA22" s="28"/>
      <c r="AB22" s="28"/>
      <c r="AC22" s="28"/>
      <c r="AD22" s="28"/>
      <c r="AE22" s="28"/>
      <c r="AF22" s="28"/>
      <c r="AG22" s="28"/>
      <c r="AH22" s="28"/>
      <c r="AI22" s="28"/>
      <c r="AJ22" s="28"/>
      <c r="AK22" s="28"/>
      <c r="AL22" s="28"/>
      <c r="AM22" s="28"/>
    </row>
    <row r="23" spans="1:39" x14ac:dyDescent="0.4">
      <c r="A23" s="29"/>
      <c r="B23" s="30"/>
      <c r="C23" s="30"/>
      <c r="D23" s="30"/>
      <c r="E23" s="30"/>
      <c r="F23" s="30"/>
      <c r="G23" s="30"/>
      <c r="H23" s="30"/>
      <c r="I23" s="30"/>
      <c r="J23" s="30"/>
      <c r="K23" s="30"/>
      <c r="L23" s="31"/>
      <c r="M23" s="30"/>
      <c r="N23" s="30"/>
      <c r="O23" s="30"/>
      <c r="P23" s="30"/>
      <c r="Q23" s="30"/>
      <c r="R23" s="30"/>
      <c r="S23" s="30"/>
      <c r="T23" s="30"/>
      <c r="U23" s="30"/>
      <c r="V23" s="30"/>
      <c r="W23" s="30"/>
      <c r="X23" s="28"/>
      <c r="Y23" s="28"/>
      <c r="Z23" s="28"/>
      <c r="AA23" s="28"/>
      <c r="AB23" s="28"/>
      <c r="AC23" s="28"/>
      <c r="AD23" s="28"/>
      <c r="AE23" s="28"/>
      <c r="AF23" s="28"/>
      <c r="AG23" s="28"/>
      <c r="AH23" s="28"/>
      <c r="AI23" s="28"/>
      <c r="AJ23" s="28"/>
      <c r="AK23" s="28"/>
      <c r="AL23" s="28"/>
      <c r="AM23" s="28"/>
    </row>
    <row r="24" spans="1:39" x14ac:dyDescent="0.4">
      <c r="A24" s="29"/>
      <c r="B24" s="30"/>
      <c r="C24" s="30"/>
      <c r="D24" s="30"/>
      <c r="E24" s="30"/>
      <c r="F24" s="30"/>
      <c r="G24" s="30"/>
      <c r="H24" s="30"/>
      <c r="I24" s="30"/>
      <c r="J24" s="30"/>
      <c r="K24" s="30"/>
      <c r="L24" s="31"/>
      <c r="M24" s="30"/>
      <c r="N24" s="30"/>
      <c r="O24" s="30"/>
      <c r="P24" s="30"/>
      <c r="Q24" s="30"/>
      <c r="R24" s="30"/>
      <c r="S24" s="30"/>
      <c r="T24" s="30"/>
      <c r="U24" s="30"/>
      <c r="V24" s="30"/>
      <c r="W24" s="30"/>
      <c r="X24" s="28"/>
      <c r="Y24" s="28"/>
      <c r="Z24" s="28"/>
      <c r="AA24" s="28"/>
      <c r="AB24" s="28"/>
      <c r="AC24" s="28"/>
      <c r="AD24" s="28"/>
      <c r="AE24" s="28"/>
      <c r="AF24" s="28"/>
      <c r="AG24" s="28"/>
      <c r="AH24" s="28"/>
      <c r="AI24" s="28"/>
      <c r="AJ24" s="28"/>
      <c r="AK24" s="28"/>
      <c r="AL24" s="28"/>
      <c r="AM24" s="28"/>
    </row>
    <row r="25" spans="1:39" x14ac:dyDescent="0.4">
      <c r="A25" s="29"/>
      <c r="B25" s="30"/>
      <c r="C25" s="30"/>
      <c r="D25" s="30"/>
      <c r="E25" s="30"/>
      <c r="F25" s="30"/>
      <c r="G25" s="30"/>
      <c r="H25" s="30"/>
      <c r="I25" s="30"/>
      <c r="J25" s="30"/>
      <c r="K25" s="30"/>
      <c r="L25" s="31"/>
      <c r="M25" s="30"/>
      <c r="N25" s="30"/>
      <c r="O25" s="30"/>
      <c r="P25" s="30"/>
      <c r="Q25" s="30"/>
      <c r="R25" s="30"/>
      <c r="S25" s="30"/>
      <c r="T25" s="30"/>
      <c r="U25" s="30"/>
      <c r="V25" s="30"/>
      <c r="W25" s="30"/>
      <c r="X25" s="28"/>
      <c r="Y25" s="28"/>
      <c r="Z25" s="28"/>
      <c r="AA25" s="28"/>
      <c r="AB25" s="28"/>
      <c r="AC25" s="28"/>
      <c r="AD25" s="28"/>
      <c r="AE25" s="28"/>
      <c r="AF25" s="28"/>
      <c r="AG25" s="28"/>
      <c r="AH25" s="28"/>
      <c r="AI25" s="28"/>
      <c r="AJ25" s="28"/>
      <c r="AK25" s="28"/>
      <c r="AL25" s="28"/>
      <c r="AM25" s="28"/>
    </row>
    <row r="26" spans="1:39" x14ac:dyDescent="0.4">
      <c r="A26" s="29"/>
      <c r="B26" s="30"/>
      <c r="C26" s="30"/>
      <c r="D26" s="30"/>
      <c r="E26" s="30"/>
      <c r="F26" s="30"/>
      <c r="G26" s="30"/>
      <c r="H26" s="30"/>
      <c r="I26" s="30"/>
      <c r="J26" s="30"/>
      <c r="K26" s="30"/>
      <c r="L26" s="31"/>
      <c r="M26" s="30"/>
      <c r="N26" s="30"/>
      <c r="O26" s="30"/>
      <c r="P26" s="30"/>
      <c r="Q26" s="30"/>
      <c r="R26" s="30"/>
      <c r="S26" s="30"/>
      <c r="T26" s="30"/>
      <c r="U26" s="30"/>
      <c r="V26" s="30"/>
      <c r="W26" s="30"/>
      <c r="X26" s="28"/>
      <c r="Y26" s="28"/>
      <c r="Z26" s="28"/>
      <c r="AA26" s="28"/>
      <c r="AB26" s="28"/>
      <c r="AC26" s="28"/>
      <c r="AD26" s="28"/>
      <c r="AE26" s="28"/>
      <c r="AF26" s="28"/>
      <c r="AG26" s="28"/>
      <c r="AH26" s="28"/>
      <c r="AI26" s="28"/>
      <c r="AJ26" s="28"/>
      <c r="AK26" s="28"/>
      <c r="AL26" s="28"/>
      <c r="AM26" s="28"/>
    </row>
    <row r="27" spans="1:39" x14ac:dyDescent="0.4">
      <c r="A27" s="29"/>
      <c r="B27" s="30"/>
      <c r="C27" s="30"/>
      <c r="D27" s="30"/>
      <c r="E27" s="30"/>
      <c r="F27" s="30"/>
      <c r="G27" s="30"/>
      <c r="H27" s="30"/>
      <c r="I27" s="30"/>
      <c r="J27" s="30"/>
      <c r="K27" s="30"/>
      <c r="L27" s="31"/>
      <c r="M27" s="30"/>
      <c r="N27" s="30"/>
      <c r="O27" s="30"/>
      <c r="P27" s="30"/>
      <c r="Q27" s="30"/>
      <c r="R27" s="30"/>
      <c r="S27" s="30"/>
      <c r="T27" s="30"/>
      <c r="U27" s="30"/>
      <c r="V27" s="30"/>
      <c r="W27" s="30"/>
      <c r="X27" s="28"/>
      <c r="Y27" s="28"/>
      <c r="Z27" s="28"/>
      <c r="AA27" s="28"/>
      <c r="AB27" s="28"/>
      <c r="AC27" s="28"/>
      <c r="AD27" s="28"/>
      <c r="AE27" s="28"/>
      <c r="AF27" s="28"/>
      <c r="AG27" s="28"/>
      <c r="AH27" s="28"/>
      <c r="AI27" s="28"/>
      <c r="AJ27" s="28"/>
      <c r="AK27" s="28"/>
      <c r="AL27" s="28"/>
      <c r="AM27" s="28"/>
    </row>
    <row r="28" spans="1:39" x14ac:dyDescent="0.4">
      <c r="A28" s="29"/>
      <c r="B28" s="30"/>
      <c r="C28" s="30"/>
      <c r="D28" s="30"/>
      <c r="E28" s="30"/>
      <c r="F28" s="30"/>
      <c r="G28" s="30"/>
      <c r="H28" s="30"/>
      <c r="I28" s="30"/>
      <c r="J28" s="30"/>
      <c r="K28" s="30"/>
      <c r="L28" s="31"/>
      <c r="M28" s="30"/>
      <c r="N28" s="30"/>
      <c r="O28" s="30"/>
      <c r="P28" s="30"/>
      <c r="Q28" s="30"/>
      <c r="R28" s="30"/>
      <c r="S28" s="30"/>
      <c r="T28" s="30"/>
      <c r="U28" s="30"/>
      <c r="V28" s="30"/>
      <c r="W28" s="30"/>
      <c r="X28" s="28"/>
      <c r="Y28" s="28"/>
      <c r="Z28" s="28"/>
      <c r="AA28" s="28"/>
      <c r="AB28" s="28"/>
      <c r="AC28" s="28"/>
      <c r="AD28" s="28"/>
      <c r="AE28" s="28"/>
      <c r="AF28" s="28"/>
      <c r="AG28" s="28"/>
      <c r="AH28" s="28"/>
      <c r="AI28" s="28"/>
      <c r="AJ28" s="28"/>
      <c r="AK28" s="28"/>
      <c r="AL28" s="28"/>
      <c r="AM28" s="28"/>
    </row>
    <row r="29" spans="1:39" ht="13.15" customHeight="1" x14ac:dyDescent="0.4">
      <c r="X29" s="28"/>
      <c r="Y29" s="28"/>
      <c r="Z29" s="28"/>
      <c r="AA29" s="28"/>
      <c r="AB29" s="28"/>
      <c r="AC29" s="28"/>
      <c r="AD29" s="28"/>
      <c r="AE29" s="28"/>
      <c r="AF29" s="28"/>
      <c r="AG29" s="28"/>
      <c r="AH29" s="28"/>
      <c r="AI29" s="28"/>
      <c r="AJ29" s="28"/>
      <c r="AK29" s="28"/>
      <c r="AL29" s="28"/>
      <c r="AM29" s="28"/>
    </row>
    <row r="30" spans="1:39" ht="13.15" customHeight="1" x14ac:dyDescent="0.4">
      <c r="X30" s="28"/>
      <c r="Y30" s="28"/>
      <c r="Z30" s="28"/>
      <c r="AA30" s="28"/>
      <c r="AB30" s="28"/>
      <c r="AC30" s="28"/>
      <c r="AD30" s="28"/>
      <c r="AE30" s="28"/>
      <c r="AF30" s="28"/>
      <c r="AG30" s="28"/>
      <c r="AH30" s="28"/>
      <c r="AI30" s="28"/>
      <c r="AJ30" s="28"/>
      <c r="AK30" s="28"/>
      <c r="AL30" s="28"/>
      <c r="AM30" s="28"/>
    </row>
    <row r="31" spans="1:39" ht="13.15" customHeight="1" x14ac:dyDescent="0.4">
      <c r="X31" s="28"/>
      <c r="Y31" s="28"/>
      <c r="Z31" s="28"/>
      <c r="AA31" s="28"/>
      <c r="AB31" s="28"/>
      <c r="AC31" s="28"/>
      <c r="AD31" s="28"/>
      <c r="AE31" s="28"/>
      <c r="AF31" s="28"/>
      <c r="AG31" s="28"/>
      <c r="AH31" s="28"/>
      <c r="AI31" s="28"/>
      <c r="AJ31" s="28"/>
      <c r="AK31" s="28"/>
      <c r="AL31" s="28"/>
      <c r="AM31" s="28"/>
    </row>
    <row r="32" spans="1:39" ht="13.15" customHeight="1" x14ac:dyDescent="0.4">
      <c r="X32" s="28"/>
      <c r="Y32" s="28"/>
      <c r="Z32" s="28"/>
      <c r="AA32" s="28"/>
      <c r="AB32" s="28"/>
      <c r="AC32" s="28"/>
      <c r="AD32" s="28"/>
      <c r="AE32" s="28"/>
      <c r="AF32" s="28"/>
      <c r="AG32" s="28"/>
      <c r="AH32" s="28"/>
      <c r="AI32" s="28"/>
      <c r="AJ32" s="28"/>
      <c r="AK32" s="28"/>
      <c r="AL32" s="28"/>
      <c r="AM32" s="28"/>
    </row>
    <row r="33" spans="1:39" ht="13.15" customHeight="1" x14ac:dyDescent="0.4">
      <c r="X33" s="28"/>
      <c r="Y33" s="28"/>
      <c r="Z33" s="28"/>
      <c r="AA33" s="28"/>
      <c r="AB33" s="28"/>
      <c r="AC33" s="28"/>
      <c r="AD33" s="28"/>
      <c r="AE33" s="28"/>
      <c r="AF33" s="28"/>
      <c r="AG33" s="28"/>
      <c r="AH33" s="28"/>
      <c r="AI33" s="28"/>
      <c r="AJ33" s="28"/>
      <c r="AK33" s="28"/>
      <c r="AL33" s="28"/>
      <c r="AM33" s="28"/>
    </row>
    <row r="34" spans="1:39" ht="13.15" customHeight="1" x14ac:dyDescent="0.4">
      <c r="X34" s="28"/>
      <c r="Y34" s="28"/>
      <c r="Z34" s="28"/>
      <c r="AA34" s="28"/>
      <c r="AB34" s="28"/>
      <c r="AC34" s="28"/>
      <c r="AD34" s="28"/>
      <c r="AE34" s="28"/>
      <c r="AF34" s="28"/>
      <c r="AG34" s="28"/>
      <c r="AH34" s="28"/>
      <c r="AI34" s="28"/>
      <c r="AJ34" s="28"/>
      <c r="AK34" s="28"/>
      <c r="AL34" s="28"/>
      <c r="AM34" s="28"/>
    </row>
    <row r="35" spans="1:39" ht="13.15" customHeight="1" x14ac:dyDescent="0.4">
      <c r="X35" s="28"/>
      <c r="Y35" s="28"/>
      <c r="Z35" s="28"/>
      <c r="AA35" s="28"/>
      <c r="AB35" s="28"/>
      <c r="AC35" s="28"/>
      <c r="AD35" s="28"/>
      <c r="AE35" s="28"/>
      <c r="AF35" s="28"/>
      <c r="AG35" s="28"/>
      <c r="AH35" s="28"/>
      <c r="AI35" s="28"/>
      <c r="AJ35" s="28"/>
      <c r="AK35" s="28"/>
      <c r="AL35" s="28"/>
      <c r="AM35" s="28"/>
    </row>
    <row r="36" spans="1:39" ht="13.15" customHeight="1" x14ac:dyDescent="0.4">
      <c r="X36" s="28"/>
      <c r="Y36" s="28"/>
      <c r="Z36" s="28"/>
      <c r="AA36" s="28"/>
      <c r="AB36" s="28"/>
      <c r="AC36" s="28"/>
      <c r="AD36" s="28"/>
      <c r="AE36" s="28"/>
      <c r="AF36" s="28"/>
      <c r="AG36" s="28"/>
      <c r="AH36" s="28"/>
      <c r="AI36" s="28"/>
      <c r="AJ36" s="28"/>
      <c r="AK36" s="28"/>
      <c r="AL36" s="28"/>
      <c r="AM36" s="28"/>
    </row>
    <row r="37" spans="1:39" ht="13.15" customHeight="1" x14ac:dyDescent="0.4">
      <c r="X37" s="28"/>
      <c r="Y37" s="28"/>
      <c r="Z37" s="28"/>
      <c r="AA37" s="28"/>
      <c r="AB37" s="28"/>
      <c r="AC37" s="28"/>
      <c r="AD37" s="28"/>
      <c r="AE37" s="28"/>
      <c r="AF37" s="28"/>
      <c r="AG37" s="28"/>
      <c r="AH37" s="28"/>
      <c r="AI37" s="28"/>
      <c r="AJ37" s="28"/>
      <c r="AK37" s="28"/>
      <c r="AL37" s="28"/>
      <c r="AM37" s="28"/>
    </row>
    <row r="38" spans="1:39" ht="13.15" customHeight="1" x14ac:dyDescent="0.4">
      <c r="X38" s="28"/>
      <c r="Y38" s="28"/>
      <c r="Z38" s="28"/>
      <c r="AA38" s="28"/>
      <c r="AB38" s="28"/>
      <c r="AC38" s="28"/>
      <c r="AD38" s="28"/>
      <c r="AE38" s="28"/>
      <c r="AF38" s="28"/>
      <c r="AG38" s="28"/>
      <c r="AH38" s="28"/>
      <c r="AI38" s="28"/>
      <c r="AJ38" s="28"/>
      <c r="AK38" s="28"/>
      <c r="AL38" s="28"/>
      <c r="AM38" s="28"/>
    </row>
    <row r="39" spans="1:39" ht="13.15" customHeight="1" x14ac:dyDescent="0.4">
      <c r="X39" s="28"/>
      <c r="Y39" s="28"/>
      <c r="Z39" s="28"/>
      <c r="AA39" s="28"/>
      <c r="AB39" s="28"/>
      <c r="AC39" s="28"/>
      <c r="AD39" s="28"/>
      <c r="AE39" s="28"/>
      <c r="AF39" s="28"/>
      <c r="AG39" s="28"/>
      <c r="AH39" s="28"/>
      <c r="AI39" s="28"/>
      <c r="AJ39" s="28"/>
      <c r="AK39" s="28"/>
      <c r="AL39" s="28"/>
      <c r="AM39" s="28"/>
    </row>
    <row r="40" spans="1:39" ht="13.15" customHeight="1" x14ac:dyDescent="0.4">
      <c r="X40" s="28"/>
      <c r="Y40" s="28"/>
      <c r="Z40" s="28"/>
      <c r="AA40" s="28"/>
      <c r="AB40" s="28"/>
      <c r="AC40" s="28"/>
      <c r="AD40" s="28"/>
      <c r="AE40" s="28"/>
      <c r="AF40" s="28"/>
      <c r="AG40" s="28"/>
      <c r="AH40" s="28"/>
      <c r="AI40" s="28"/>
      <c r="AJ40" s="28"/>
      <c r="AK40" s="28"/>
      <c r="AL40" s="28"/>
      <c r="AM40" s="28"/>
    </row>
    <row r="41" spans="1:39" x14ac:dyDescent="0.4">
      <c r="A41" s="40" t="s">
        <v>8</v>
      </c>
      <c r="B41" s="40"/>
      <c r="C41" s="41"/>
      <c r="D41" s="42"/>
      <c r="E41" s="41"/>
      <c r="F41" s="43"/>
      <c r="G41" s="40"/>
      <c r="H41" s="40"/>
      <c r="I41" s="40"/>
      <c r="J41" s="40"/>
      <c r="K41" s="40"/>
      <c r="L41" s="40"/>
      <c r="M41" s="40"/>
      <c r="N41" s="40"/>
      <c r="O41" s="40"/>
      <c r="P41" s="40"/>
      <c r="Q41" s="40"/>
      <c r="R41" s="40"/>
      <c r="S41" s="40"/>
      <c r="T41" s="40"/>
      <c r="U41" s="40"/>
      <c r="V41" s="40"/>
      <c r="W41" s="40"/>
      <c r="X41" s="28"/>
      <c r="Y41" s="28"/>
      <c r="Z41" s="28"/>
      <c r="AA41" s="28"/>
      <c r="AB41" s="28"/>
      <c r="AC41" s="28"/>
      <c r="AD41" s="28"/>
      <c r="AE41" s="28"/>
      <c r="AF41" s="28"/>
      <c r="AG41" s="28"/>
      <c r="AH41" s="28"/>
      <c r="AI41" s="28"/>
      <c r="AJ41" s="28"/>
      <c r="AK41" s="28"/>
      <c r="AL41" s="28"/>
      <c r="AM41" s="28"/>
    </row>
    <row r="42" spans="1:39" ht="13.15" customHeight="1" x14ac:dyDescent="0.4">
      <c r="X42" s="28"/>
      <c r="Y42" s="28"/>
      <c r="Z42" s="28"/>
      <c r="AA42" s="28"/>
      <c r="AB42" s="28"/>
      <c r="AC42" s="28"/>
      <c r="AD42" s="28"/>
      <c r="AE42" s="28"/>
      <c r="AF42" s="28"/>
      <c r="AG42" s="28"/>
      <c r="AH42" s="28"/>
      <c r="AI42" s="28"/>
      <c r="AJ42" s="28"/>
      <c r="AK42" s="28"/>
      <c r="AL42" s="28"/>
      <c r="AM42" s="28"/>
    </row>
  </sheetData>
  <pageMargins left="0.7" right="0.7" top="0.75" bottom="0.75" header="0.3" footer="0.3"/>
  <pageSetup paperSize="9" scale="59" orientation="portrait" r:id="rId1"/>
  <headerFooter>
    <oddHeader xml:space="preserve">&amp;L&amp;F&amp;CSheet: &amp;A&amp;ROFFICIAL </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7D7F9-8D07-40BC-AA83-D78F105B66E9}">
  <sheetPr codeName="Sheet3">
    <tabColor theme="0" tint="-0.249977111117893"/>
  </sheetPr>
  <dimension ref="A1:BB36"/>
  <sheetViews>
    <sheetView showGridLines="0" zoomScale="80" zoomScaleNormal="80" workbookViewId="0"/>
  </sheetViews>
  <sheetFormatPr defaultColWidth="0" defaultRowHeight="13.15" customHeight="1" zeroHeight="1" x14ac:dyDescent="0.4"/>
  <cols>
    <col min="1" max="4" width="1.375" style="44" customWidth="1"/>
    <col min="5" max="5" width="2.375" style="44" customWidth="1"/>
    <col min="6" max="6" width="4" style="44" customWidth="1"/>
    <col min="7" max="7" width="2.375" style="44" customWidth="1"/>
    <col min="8" max="8" width="27.5" style="44" customWidth="1"/>
    <col min="9" max="9" width="2.375" style="44" customWidth="1"/>
    <col min="10" max="10" width="4" style="44" customWidth="1"/>
    <col min="11" max="11" width="2.375" style="44" customWidth="1"/>
    <col min="12" max="12" width="24" style="44" customWidth="1"/>
    <col min="13" max="13" width="3.875" style="44" customWidth="1"/>
    <col min="14" max="14" width="3.25" style="44" customWidth="1"/>
    <col min="15" max="15" width="4" style="44" customWidth="1"/>
    <col min="16" max="16" width="27.5" style="44" customWidth="1"/>
    <col min="17" max="17" width="2.375" style="44" customWidth="1"/>
    <col min="18" max="18" width="4" style="44" customWidth="1"/>
    <col min="19" max="20" width="2.375" style="44" customWidth="1"/>
    <col min="21" max="21" width="27.5" style="44" customWidth="1"/>
    <col min="22" max="24" width="2.375" style="44" customWidth="1"/>
    <col min="25" max="25" width="4" style="44" customWidth="1"/>
    <col min="26" max="26" width="27.5" style="44" hidden="1" customWidth="1"/>
    <col min="27" max="27" width="2.375" style="44" hidden="1" customWidth="1"/>
    <col min="28" max="28" width="4" style="44" hidden="1" customWidth="1"/>
    <col min="29" max="29" width="2.375" style="44" hidden="1" customWidth="1"/>
    <col min="30" max="30" width="27.5" style="44" hidden="1" customWidth="1"/>
    <col min="31" max="31" width="2.375" style="44" hidden="1" customWidth="1"/>
    <col min="32" max="32" width="4" style="44" hidden="1" customWidth="1"/>
    <col min="33" max="33" width="5.125" style="44" hidden="1" customWidth="1"/>
    <col min="34" max="35" width="2.375" style="44" hidden="1" customWidth="1"/>
    <col min="36" max="36" width="27.5" style="44" hidden="1" customWidth="1"/>
    <col min="37" max="37" width="2.375" style="44" hidden="1" customWidth="1"/>
    <col min="38" max="38" width="5.125" style="44" hidden="1" customWidth="1"/>
    <col min="39" max="39" width="2.375" style="44" hidden="1" customWidth="1"/>
    <col min="40" max="40" width="27.5" style="44" hidden="1" customWidth="1"/>
    <col min="41" max="42" width="2.375" style="44" hidden="1" customWidth="1"/>
    <col min="43" max="43" width="6.25" style="28" hidden="1" customWidth="1"/>
    <col min="44" max="54" width="6.375" style="28" hidden="1" customWidth="1"/>
    <col min="55" max="16384" width="6.25" style="28" hidden="1"/>
  </cols>
  <sheetData>
    <row r="1" spans="1:42" ht="30.75" x14ac:dyDescent="0.4">
      <c r="A1" s="4" t="str">
        <f ca="1" xml:space="preserve"> RIGHT(CELL("filename", A1), LEN(CELL("filename", A1)) - SEARCH("]", CELL("filename", A1)))</f>
        <v>Conceptual Model_2</v>
      </c>
      <c r="B1" s="4"/>
      <c r="C1" s="4"/>
      <c r="D1" s="4"/>
      <c r="E1" s="4"/>
      <c r="F1" s="4"/>
      <c r="G1" s="4"/>
      <c r="H1" s="4"/>
      <c r="I1" s="4"/>
      <c r="J1" s="4"/>
      <c r="K1" s="4"/>
      <c r="L1" s="4"/>
      <c r="M1" s="4"/>
      <c r="N1" s="4"/>
      <c r="O1" s="4"/>
      <c r="P1" s="4"/>
      <c r="Q1" s="4"/>
      <c r="R1" s="4"/>
      <c r="S1" s="4"/>
      <c r="T1" s="4"/>
      <c r="U1" s="4"/>
      <c r="V1" s="4"/>
      <c r="W1" s="4"/>
      <c r="X1" s="4"/>
      <c r="Y1" s="4"/>
      <c r="Z1" s="28"/>
      <c r="AA1" s="28"/>
      <c r="AB1" s="28"/>
      <c r="AC1" s="28"/>
      <c r="AD1" s="28"/>
      <c r="AE1" s="28"/>
      <c r="AF1" s="28"/>
      <c r="AG1" s="28"/>
      <c r="AH1" s="28"/>
      <c r="AI1" s="28"/>
      <c r="AJ1" s="28"/>
      <c r="AK1" s="28"/>
      <c r="AL1" s="28"/>
      <c r="AM1" s="28"/>
      <c r="AN1" s="28"/>
      <c r="AO1" s="28"/>
      <c r="AP1" s="28"/>
    </row>
    <row r="2" spans="1:42" x14ac:dyDescent="0.4">
      <c r="A2" s="29"/>
      <c r="B2" s="30"/>
      <c r="C2" s="30"/>
      <c r="D2" s="30"/>
      <c r="E2" s="30"/>
      <c r="F2" s="30"/>
      <c r="G2" s="30"/>
      <c r="H2" s="31"/>
      <c r="I2" s="30"/>
      <c r="J2" s="30"/>
      <c r="K2" s="30"/>
      <c r="L2" s="30"/>
      <c r="M2" s="30"/>
      <c r="N2" s="30"/>
      <c r="O2" s="30"/>
      <c r="P2" s="30"/>
      <c r="Q2" s="30"/>
      <c r="R2" s="30"/>
      <c r="S2" s="30"/>
      <c r="T2" s="30"/>
      <c r="U2" s="30"/>
      <c r="V2" s="30"/>
      <c r="W2" s="30"/>
      <c r="X2" s="30"/>
      <c r="Y2" s="30"/>
      <c r="Z2" s="28"/>
      <c r="AA2" s="28"/>
      <c r="AB2" s="28"/>
      <c r="AC2" s="28"/>
      <c r="AD2" s="28"/>
      <c r="AE2" s="28"/>
      <c r="AF2" s="28"/>
      <c r="AG2" s="28"/>
      <c r="AH2" s="28"/>
      <c r="AI2" s="28"/>
      <c r="AJ2" s="28"/>
      <c r="AK2" s="28"/>
      <c r="AL2" s="28"/>
      <c r="AM2" s="28"/>
      <c r="AN2" s="28"/>
      <c r="AO2" s="28"/>
      <c r="AP2" s="28"/>
    </row>
    <row r="3" spans="1:42" s="199" customFormat="1" x14ac:dyDescent="0.35">
      <c r="A3" s="199" t="s">
        <v>237</v>
      </c>
    </row>
    <row r="4" spans="1:42" x14ac:dyDescent="0.4">
      <c r="A4" s="29"/>
      <c r="B4" s="30"/>
      <c r="C4" s="30"/>
      <c r="D4" s="30"/>
      <c r="E4" s="30"/>
      <c r="F4" s="30"/>
      <c r="G4" s="30"/>
      <c r="H4" s="31"/>
      <c r="I4" s="30"/>
      <c r="J4" s="30"/>
      <c r="K4" s="30"/>
      <c r="L4" s="30"/>
      <c r="M4" s="30"/>
      <c r="N4" s="30"/>
      <c r="O4" s="30"/>
      <c r="P4" s="30"/>
      <c r="Q4" s="30"/>
      <c r="R4" s="30"/>
      <c r="S4" s="30"/>
      <c r="T4" s="30"/>
      <c r="U4" s="30"/>
      <c r="V4" s="30"/>
      <c r="W4" s="30"/>
      <c r="X4" s="30"/>
      <c r="Y4" s="30"/>
      <c r="Z4" s="28"/>
      <c r="AA4" s="28"/>
      <c r="AB4" s="28"/>
      <c r="AC4" s="28"/>
      <c r="AD4" s="28"/>
      <c r="AE4" s="28"/>
      <c r="AF4" s="28"/>
      <c r="AG4" s="28"/>
      <c r="AH4" s="28"/>
      <c r="AI4" s="28"/>
      <c r="AJ4" s="28"/>
      <c r="AK4" s="28"/>
      <c r="AL4" s="28"/>
      <c r="AM4" s="28"/>
      <c r="AN4" s="28"/>
      <c r="AO4" s="28"/>
      <c r="AP4" s="28"/>
    </row>
    <row r="5" spans="1:42" ht="15.75" x14ac:dyDescent="0.4">
      <c r="A5" s="32"/>
      <c r="B5" s="200" t="s">
        <v>9</v>
      </c>
      <c r="C5" s="33"/>
      <c r="D5" s="33"/>
      <c r="E5" s="33"/>
      <c r="F5" s="34"/>
      <c r="G5" s="35"/>
      <c r="H5" s="35"/>
      <c r="I5" s="35"/>
      <c r="J5" s="35"/>
      <c r="K5" s="36"/>
      <c r="L5" s="34"/>
      <c r="M5" s="34"/>
      <c r="N5" s="34"/>
      <c r="O5" s="34"/>
      <c r="P5" s="34"/>
      <c r="Q5" s="36"/>
      <c r="R5" s="36"/>
      <c r="S5" s="36"/>
      <c r="T5" s="35"/>
      <c r="U5" s="35"/>
      <c r="V5" s="35"/>
      <c r="W5" s="35"/>
      <c r="X5" s="35"/>
      <c r="Y5" s="33"/>
      <c r="Z5" s="28"/>
      <c r="AA5" s="28"/>
      <c r="AB5" s="28"/>
      <c r="AC5" s="28"/>
      <c r="AD5" s="28"/>
      <c r="AE5" s="28"/>
      <c r="AF5" s="28"/>
      <c r="AG5" s="28"/>
      <c r="AH5" s="28"/>
      <c r="AI5" s="28"/>
      <c r="AJ5" s="28"/>
      <c r="AK5" s="28"/>
      <c r="AL5" s="28"/>
      <c r="AM5" s="28"/>
      <c r="AN5" s="28"/>
      <c r="AO5" s="28"/>
      <c r="AP5" s="28"/>
    </row>
    <row r="6" spans="1:42" x14ac:dyDescent="0.4">
      <c r="A6" s="29"/>
      <c r="B6" s="30"/>
      <c r="C6" s="30"/>
      <c r="D6" s="30"/>
      <c r="E6" s="30"/>
      <c r="F6" s="30"/>
      <c r="G6" s="30"/>
      <c r="H6" s="30"/>
      <c r="I6" s="30"/>
      <c r="J6" s="30"/>
      <c r="K6" s="30"/>
      <c r="L6" s="31"/>
      <c r="M6" s="31"/>
      <c r="N6" s="31"/>
      <c r="O6" s="31"/>
      <c r="P6" s="31"/>
      <c r="Q6" s="30"/>
      <c r="R6" s="30"/>
      <c r="S6" s="30"/>
      <c r="T6" s="30"/>
      <c r="U6" s="30"/>
      <c r="V6" s="30"/>
      <c r="W6" s="30"/>
      <c r="X6" s="30"/>
      <c r="Y6" s="30"/>
      <c r="Z6" s="28"/>
      <c r="AA6" s="28"/>
      <c r="AB6" s="28"/>
      <c r="AC6" s="28"/>
      <c r="AD6" s="28"/>
      <c r="AE6" s="28"/>
      <c r="AF6" s="28"/>
      <c r="AG6" s="28"/>
      <c r="AH6" s="28"/>
      <c r="AI6" s="28"/>
      <c r="AJ6" s="28"/>
      <c r="AK6" s="28"/>
      <c r="AL6" s="28"/>
      <c r="AM6" s="28"/>
      <c r="AN6" s="28"/>
      <c r="AO6" s="28"/>
      <c r="AP6" s="28"/>
    </row>
    <row r="7" spans="1:42" x14ac:dyDescent="0.4">
      <c r="A7" s="29"/>
      <c r="B7" s="30"/>
      <c r="C7" s="30"/>
      <c r="D7" s="30"/>
      <c r="E7" s="30"/>
      <c r="F7" s="30"/>
      <c r="G7" s="30"/>
      <c r="H7" s="30"/>
      <c r="I7" s="30"/>
      <c r="J7" s="30"/>
      <c r="K7" s="30"/>
      <c r="L7" s="31"/>
      <c r="M7" s="31"/>
      <c r="N7" s="31"/>
      <c r="O7" s="31"/>
      <c r="P7" s="31"/>
      <c r="Q7" s="30"/>
      <c r="R7" s="30"/>
      <c r="S7" s="30"/>
      <c r="T7" s="30"/>
      <c r="U7" s="30"/>
      <c r="V7" s="30"/>
      <c r="W7" s="30"/>
      <c r="X7" s="30"/>
      <c r="Y7" s="30"/>
      <c r="Z7" s="28"/>
      <c r="AA7" s="28"/>
      <c r="AB7" s="28"/>
      <c r="AC7" s="28"/>
      <c r="AD7" s="28"/>
      <c r="AE7" s="28"/>
      <c r="AF7" s="28"/>
      <c r="AG7" s="28"/>
      <c r="AH7" s="28"/>
      <c r="AI7" s="28"/>
      <c r="AJ7" s="28"/>
      <c r="AK7" s="28"/>
      <c r="AL7" s="28"/>
      <c r="AM7" s="28"/>
      <c r="AN7" s="28"/>
      <c r="AO7" s="28"/>
      <c r="AP7" s="28"/>
    </row>
    <row r="8" spans="1:42" x14ac:dyDescent="0.4">
      <c r="A8" s="29"/>
      <c r="B8" s="30"/>
      <c r="C8" s="30"/>
      <c r="D8" s="30"/>
      <c r="E8" s="30"/>
      <c r="F8" s="30"/>
      <c r="G8" s="30"/>
      <c r="H8" s="37"/>
      <c r="I8" s="30"/>
      <c r="J8" s="30"/>
      <c r="K8" s="30"/>
      <c r="L8" s="31"/>
      <c r="M8" s="31"/>
      <c r="N8" s="31"/>
      <c r="O8" s="31"/>
      <c r="P8" s="31"/>
      <c r="Q8" s="30"/>
      <c r="R8" s="30"/>
      <c r="S8" s="30"/>
      <c r="T8" s="30"/>
      <c r="U8" s="37"/>
      <c r="V8" s="30"/>
      <c r="W8" s="30"/>
      <c r="X8" s="30"/>
      <c r="Y8" s="30"/>
      <c r="Z8" s="28"/>
      <c r="AA8" s="28"/>
      <c r="AB8" s="28"/>
      <c r="AC8" s="28"/>
      <c r="AD8" s="28"/>
      <c r="AE8" s="28"/>
      <c r="AF8" s="28"/>
      <c r="AG8" s="28"/>
      <c r="AH8" s="28"/>
      <c r="AI8" s="28"/>
      <c r="AJ8" s="28"/>
      <c r="AK8" s="28"/>
      <c r="AL8" s="28"/>
      <c r="AM8" s="28"/>
      <c r="AN8" s="28"/>
      <c r="AO8" s="28"/>
      <c r="AP8" s="28"/>
    </row>
    <row r="9" spans="1:42" x14ac:dyDescent="0.4">
      <c r="A9" s="29"/>
      <c r="B9" s="30"/>
      <c r="C9" s="30"/>
      <c r="D9" s="30"/>
      <c r="E9" s="30"/>
      <c r="F9" s="30"/>
      <c r="G9" s="30"/>
      <c r="H9" s="30"/>
      <c r="I9" s="30"/>
      <c r="J9" s="30"/>
      <c r="K9" s="30"/>
      <c r="L9" s="31"/>
      <c r="M9" s="31"/>
      <c r="N9" s="31"/>
      <c r="O9" s="31"/>
      <c r="P9" s="31"/>
      <c r="Q9" s="30"/>
      <c r="R9" s="30"/>
      <c r="S9" s="30"/>
      <c r="T9" s="30"/>
      <c r="U9" s="30"/>
      <c r="V9" s="30"/>
      <c r="W9" s="30"/>
      <c r="X9" s="30"/>
      <c r="Y9" s="30"/>
      <c r="Z9" s="28"/>
      <c r="AA9" s="28"/>
      <c r="AB9" s="28"/>
      <c r="AC9" s="28"/>
      <c r="AD9" s="28"/>
      <c r="AE9" s="28"/>
      <c r="AF9" s="28"/>
      <c r="AG9" s="28"/>
      <c r="AH9" s="28"/>
      <c r="AI9" s="28"/>
      <c r="AJ9" s="28"/>
      <c r="AK9" s="28"/>
      <c r="AL9" s="28"/>
      <c r="AM9" s="28"/>
      <c r="AN9" s="28"/>
      <c r="AO9" s="28"/>
      <c r="AP9" s="28"/>
    </row>
    <row r="10" spans="1:42" x14ac:dyDescent="0.4">
      <c r="A10" s="29"/>
      <c r="B10" s="30"/>
      <c r="C10" s="30"/>
      <c r="D10" s="30"/>
      <c r="E10" s="30"/>
      <c r="F10" s="30"/>
      <c r="G10" s="30"/>
      <c r="H10" s="30"/>
      <c r="I10" s="30"/>
      <c r="J10" s="30"/>
      <c r="K10" s="30"/>
      <c r="L10" s="31"/>
      <c r="M10" s="31"/>
      <c r="N10" s="31"/>
      <c r="O10" s="31"/>
      <c r="P10" s="31"/>
      <c r="Q10" s="30"/>
      <c r="R10" s="30"/>
      <c r="S10" s="30"/>
      <c r="T10" s="30"/>
      <c r="U10" s="30"/>
      <c r="V10" s="30"/>
      <c r="W10" s="30"/>
      <c r="X10" s="30"/>
      <c r="Y10" s="30"/>
      <c r="Z10" s="28"/>
      <c r="AA10" s="28"/>
      <c r="AB10" s="28"/>
      <c r="AC10" s="28"/>
      <c r="AD10" s="28"/>
      <c r="AE10" s="28"/>
      <c r="AF10" s="28"/>
      <c r="AG10" s="28"/>
      <c r="AH10" s="28"/>
      <c r="AI10" s="28"/>
      <c r="AJ10" s="28"/>
      <c r="AK10" s="28"/>
      <c r="AL10" s="28"/>
      <c r="AM10" s="28"/>
      <c r="AN10" s="28"/>
      <c r="AO10" s="28"/>
      <c r="AP10" s="28"/>
    </row>
    <row r="11" spans="1:42" x14ac:dyDescent="0.4">
      <c r="A11" s="29"/>
      <c r="B11" s="30"/>
      <c r="C11" s="30"/>
      <c r="D11" s="30"/>
      <c r="E11" s="30"/>
      <c r="F11" s="30"/>
      <c r="G11" s="30"/>
      <c r="H11" s="30"/>
      <c r="I11" s="30"/>
      <c r="J11" s="30"/>
      <c r="K11" s="30"/>
      <c r="L11" s="31"/>
      <c r="M11" s="31"/>
      <c r="N11" s="31"/>
      <c r="O11" s="31"/>
      <c r="P11" s="31"/>
      <c r="Q11" s="30"/>
      <c r="R11" s="30"/>
      <c r="S11" s="30"/>
      <c r="T11" s="30"/>
      <c r="U11" s="30"/>
      <c r="V11" s="30"/>
      <c r="W11" s="30"/>
      <c r="X11" s="30"/>
      <c r="Y11" s="30"/>
      <c r="Z11" s="28"/>
      <c r="AA11" s="28"/>
      <c r="AB11" s="28"/>
      <c r="AC11" s="28"/>
      <c r="AD11" s="28"/>
      <c r="AE11" s="28"/>
      <c r="AF11" s="28"/>
      <c r="AG11" s="28"/>
      <c r="AH11" s="28"/>
      <c r="AI11" s="28"/>
      <c r="AJ11" s="28"/>
      <c r="AK11" s="28"/>
      <c r="AL11" s="28"/>
      <c r="AM11" s="28"/>
      <c r="AN11" s="28"/>
      <c r="AO11" s="28"/>
      <c r="AP11" s="28"/>
    </row>
    <row r="12" spans="1:42" x14ac:dyDescent="0.4">
      <c r="A12" s="29"/>
      <c r="B12" s="30"/>
      <c r="C12" s="30"/>
      <c r="D12" s="30"/>
      <c r="E12" s="30"/>
      <c r="F12" s="30"/>
      <c r="G12" s="30"/>
      <c r="H12" s="30"/>
      <c r="I12" s="30"/>
      <c r="J12" s="30"/>
      <c r="K12" s="30"/>
      <c r="L12" s="31"/>
      <c r="M12" s="31"/>
      <c r="N12" s="31"/>
      <c r="O12" s="31"/>
      <c r="P12" s="31"/>
      <c r="Q12" s="30"/>
      <c r="R12" s="30"/>
      <c r="S12" s="30"/>
      <c r="T12" s="30"/>
      <c r="U12" s="30"/>
      <c r="V12" s="30"/>
      <c r="W12" s="30"/>
      <c r="X12" s="30"/>
      <c r="Y12" s="30"/>
      <c r="Z12" s="28"/>
      <c r="AA12" s="28"/>
      <c r="AB12" s="28"/>
      <c r="AC12" s="28"/>
      <c r="AD12" s="28"/>
      <c r="AE12" s="28"/>
      <c r="AF12" s="28"/>
      <c r="AG12" s="28"/>
      <c r="AH12" s="28"/>
      <c r="AI12" s="28"/>
      <c r="AJ12" s="28"/>
      <c r="AK12" s="28"/>
      <c r="AL12" s="28"/>
      <c r="AM12" s="28"/>
      <c r="AN12" s="28"/>
      <c r="AO12" s="28"/>
      <c r="AP12" s="28"/>
    </row>
    <row r="13" spans="1:42" x14ac:dyDescent="0.4">
      <c r="A13" s="32"/>
      <c r="B13" s="33"/>
      <c r="C13" s="33"/>
      <c r="D13" s="33"/>
      <c r="E13" s="33"/>
      <c r="F13" s="38"/>
      <c r="G13" s="39"/>
      <c r="H13" s="39"/>
      <c r="I13" s="39"/>
      <c r="J13" s="39"/>
      <c r="K13" s="39"/>
      <c r="L13" s="38"/>
      <c r="M13" s="38"/>
      <c r="N13" s="38"/>
      <c r="O13" s="38"/>
      <c r="P13" s="38"/>
      <c r="Q13" s="39"/>
      <c r="R13" s="39"/>
      <c r="S13" s="39"/>
      <c r="T13" s="39"/>
      <c r="U13" s="39"/>
      <c r="V13" s="39"/>
      <c r="W13" s="39"/>
      <c r="X13" s="39"/>
      <c r="Y13" s="33"/>
      <c r="Z13" s="28"/>
      <c r="AA13" s="28"/>
      <c r="AB13" s="28"/>
      <c r="AC13" s="28"/>
      <c r="AD13" s="28"/>
      <c r="AE13" s="28"/>
      <c r="AF13" s="28"/>
      <c r="AG13" s="28"/>
      <c r="AH13" s="28"/>
      <c r="AI13" s="28"/>
      <c r="AJ13" s="28"/>
      <c r="AK13" s="28"/>
      <c r="AL13" s="28"/>
      <c r="AM13" s="28"/>
      <c r="AN13" s="28"/>
      <c r="AO13" s="28"/>
      <c r="AP13" s="28"/>
    </row>
    <row r="14" spans="1:42" x14ac:dyDescent="0.4">
      <c r="A14" s="29"/>
      <c r="B14" s="30"/>
      <c r="C14" s="30"/>
      <c r="D14" s="30"/>
      <c r="E14" s="30"/>
      <c r="F14" s="30"/>
      <c r="G14" s="30"/>
      <c r="H14" s="30"/>
      <c r="I14" s="30"/>
      <c r="J14" s="30"/>
      <c r="K14" s="30"/>
      <c r="L14" s="31"/>
      <c r="M14" s="31"/>
      <c r="N14" s="31"/>
      <c r="O14" s="31"/>
      <c r="P14" s="31"/>
      <c r="Q14" s="30"/>
      <c r="R14" s="30"/>
      <c r="S14" s="30"/>
      <c r="T14" s="30"/>
      <c r="U14" s="30"/>
      <c r="V14" s="30"/>
      <c r="W14" s="30"/>
      <c r="X14" s="30"/>
      <c r="Y14" s="30"/>
      <c r="Z14" s="28"/>
      <c r="AA14" s="28"/>
      <c r="AB14" s="28"/>
      <c r="AC14" s="28"/>
      <c r="AD14" s="28"/>
      <c r="AE14" s="28"/>
      <c r="AF14" s="28"/>
      <c r="AG14" s="28"/>
      <c r="AH14" s="28"/>
      <c r="AI14" s="28"/>
      <c r="AJ14" s="28"/>
      <c r="AK14" s="28"/>
      <c r="AL14" s="28"/>
      <c r="AM14" s="28"/>
      <c r="AN14" s="28"/>
      <c r="AO14" s="28"/>
      <c r="AP14" s="28"/>
    </row>
    <row r="15" spans="1:42" x14ac:dyDescent="0.4">
      <c r="A15" s="29"/>
      <c r="B15" s="30"/>
      <c r="C15" s="30"/>
      <c r="D15" s="30"/>
      <c r="E15" s="30"/>
      <c r="F15" s="30"/>
      <c r="G15" s="30"/>
      <c r="H15" s="30"/>
      <c r="I15" s="30"/>
      <c r="J15" s="30"/>
      <c r="K15" s="30"/>
      <c r="L15" s="31"/>
      <c r="M15" s="31"/>
      <c r="N15" s="31"/>
      <c r="O15" s="31"/>
      <c r="P15" s="31"/>
      <c r="Q15" s="30"/>
      <c r="R15" s="30"/>
      <c r="S15" s="30"/>
      <c r="T15" s="30"/>
      <c r="U15" s="30"/>
      <c r="V15" s="30"/>
      <c r="W15" s="30"/>
      <c r="X15" s="30"/>
      <c r="Y15" s="30"/>
      <c r="Z15" s="28"/>
      <c r="AA15" s="28"/>
      <c r="AB15" s="28"/>
      <c r="AC15" s="28"/>
      <c r="AD15" s="28"/>
      <c r="AE15" s="28"/>
      <c r="AF15" s="28"/>
      <c r="AG15" s="28"/>
      <c r="AH15" s="28"/>
      <c r="AI15" s="28"/>
      <c r="AJ15" s="28"/>
      <c r="AK15" s="28"/>
      <c r="AL15" s="28"/>
      <c r="AM15" s="28"/>
      <c r="AN15" s="28"/>
      <c r="AO15" s="28"/>
      <c r="AP15" s="28"/>
    </row>
    <row r="16" spans="1:42" x14ac:dyDescent="0.4">
      <c r="A16" s="29"/>
      <c r="B16" s="30"/>
      <c r="C16" s="30"/>
      <c r="D16" s="30"/>
      <c r="E16" s="30"/>
      <c r="F16" s="30"/>
      <c r="G16" s="30"/>
      <c r="H16" s="30"/>
      <c r="I16" s="30"/>
      <c r="J16" s="30"/>
      <c r="K16" s="30"/>
      <c r="L16" s="31"/>
      <c r="M16" s="31"/>
      <c r="N16" s="31"/>
      <c r="O16" s="31"/>
      <c r="P16" s="31"/>
      <c r="Q16" s="30"/>
      <c r="R16" s="30"/>
      <c r="S16" s="30"/>
      <c r="T16" s="30"/>
      <c r="U16" s="30"/>
      <c r="V16" s="30"/>
      <c r="W16" s="30"/>
      <c r="X16" s="30"/>
      <c r="Y16" s="30"/>
      <c r="Z16" s="28"/>
      <c r="AA16" s="28"/>
      <c r="AB16" s="28"/>
      <c r="AC16" s="28"/>
      <c r="AD16" s="28"/>
      <c r="AE16" s="28"/>
      <c r="AF16" s="28"/>
      <c r="AG16" s="28"/>
      <c r="AH16" s="28"/>
      <c r="AI16" s="28"/>
      <c r="AJ16" s="28"/>
      <c r="AK16" s="28"/>
      <c r="AL16" s="28"/>
      <c r="AM16" s="28"/>
      <c r="AN16" s="28"/>
      <c r="AO16" s="28"/>
      <c r="AP16" s="28"/>
    </row>
    <row r="17" spans="1:42" x14ac:dyDescent="0.4">
      <c r="A17" s="29"/>
      <c r="B17" s="30"/>
      <c r="C17" s="30"/>
      <c r="D17" s="30"/>
      <c r="E17" s="30"/>
      <c r="F17" s="30"/>
      <c r="G17" s="30"/>
      <c r="H17" s="30"/>
      <c r="I17" s="30"/>
      <c r="J17" s="30"/>
      <c r="K17" s="30"/>
      <c r="L17" s="31"/>
      <c r="M17" s="31"/>
      <c r="N17" s="31"/>
      <c r="O17" s="31"/>
      <c r="P17" s="31"/>
      <c r="Q17" s="30"/>
      <c r="R17" s="30"/>
      <c r="S17" s="30"/>
      <c r="T17" s="30"/>
      <c r="U17" s="30"/>
      <c r="V17" s="30"/>
      <c r="W17" s="30"/>
      <c r="X17" s="30"/>
      <c r="Y17" s="30"/>
      <c r="Z17" s="28"/>
      <c r="AA17" s="28"/>
      <c r="AB17" s="28"/>
      <c r="AC17" s="28"/>
      <c r="AD17" s="28"/>
      <c r="AE17" s="28"/>
      <c r="AF17" s="28"/>
      <c r="AG17" s="28"/>
      <c r="AH17" s="28"/>
      <c r="AI17" s="28"/>
      <c r="AJ17" s="28"/>
      <c r="AK17" s="28"/>
      <c r="AL17" s="28"/>
      <c r="AM17" s="28"/>
      <c r="AN17" s="28"/>
      <c r="AO17" s="28"/>
      <c r="AP17" s="28"/>
    </row>
    <row r="18" spans="1:42" x14ac:dyDescent="0.4">
      <c r="A18" s="29"/>
      <c r="B18" s="30"/>
      <c r="C18" s="30"/>
      <c r="D18" s="30"/>
      <c r="E18" s="30"/>
      <c r="F18" s="30"/>
      <c r="G18" s="30"/>
      <c r="H18" s="30"/>
      <c r="I18" s="30"/>
      <c r="J18" s="30"/>
      <c r="K18" s="30"/>
      <c r="L18" s="30"/>
      <c r="M18" s="30"/>
      <c r="N18" s="30"/>
      <c r="O18" s="30"/>
      <c r="P18" s="30"/>
      <c r="Q18" s="30"/>
      <c r="R18" s="30"/>
      <c r="S18" s="30"/>
      <c r="T18" s="30"/>
      <c r="U18" s="30"/>
      <c r="V18" s="30"/>
      <c r="W18" s="30"/>
      <c r="X18" s="30"/>
      <c r="Y18" s="30"/>
      <c r="Z18" s="28"/>
      <c r="AA18" s="28"/>
      <c r="AB18" s="28"/>
      <c r="AC18" s="28"/>
      <c r="AD18" s="28"/>
      <c r="AE18" s="28"/>
      <c r="AF18" s="28"/>
      <c r="AG18" s="28"/>
      <c r="AH18" s="28"/>
      <c r="AI18" s="28"/>
      <c r="AJ18" s="28"/>
      <c r="AK18" s="28"/>
      <c r="AL18" s="28"/>
      <c r="AM18" s="28"/>
      <c r="AN18" s="28"/>
      <c r="AO18" s="28"/>
      <c r="AP18" s="28"/>
    </row>
    <row r="19" spans="1:42" x14ac:dyDescent="0.4">
      <c r="A19" s="29"/>
      <c r="B19" s="30"/>
      <c r="C19" s="30"/>
      <c r="D19" s="30"/>
      <c r="E19" s="30"/>
      <c r="F19" s="30"/>
      <c r="G19" s="30"/>
      <c r="H19" s="37"/>
      <c r="I19" s="30"/>
      <c r="J19" s="30"/>
      <c r="K19" s="30"/>
      <c r="L19" s="37"/>
      <c r="M19" s="37"/>
      <c r="N19" s="37"/>
      <c r="O19" s="37"/>
      <c r="P19" s="37"/>
      <c r="Q19" s="30"/>
      <c r="R19" s="30"/>
      <c r="S19" s="30"/>
      <c r="T19" s="30"/>
      <c r="U19" s="37"/>
      <c r="V19" s="30"/>
      <c r="W19" s="30"/>
      <c r="X19" s="30"/>
      <c r="Y19" s="30"/>
      <c r="Z19" s="28"/>
      <c r="AA19" s="28"/>
      <c r="AB19" s="28"/>
      <c r="AC19" s="28"/>
      <c r="AD19" s="28"/>
      <c r="AE19" s="28"/>
      <c r="AF19" s="28"/>
      <c r="AG19" s="28"/>
      <c r="AH19" s="28"/>
      <c r="AI19" s="28"/>
      <c r="AJ19" s="28"/>
      <c r="AK19" s="28"/>
      <c r="AL19" s="28"/>
      <c r="AM19" s="28"/>
      <c r="AN19" s="28"/>
      <c r="AO19" s="28"/>
      <c r="AP19" s="28"/>
    </row>
    <row r="20" spans="1:42" x14ac:dyDescent="0.4">
      <c r="A20" s="29"/>
      <c r="B20" s="30"/>
      <c r="C20" s="30"/>
      <c r="D20" s="30"/>
      <c r="E20" s="30"/>
      <c r="F20" s="30"/>
      <c r="G20" s="30"/>
      <c r="H20" s="30"/>
      <c r="I20" s="30"/>
      <c r="J20" s="30"/>
      <c r="K20" s="30"/>
      <c r="L20" s="30"/>
      <c r="M20" s="30"/>
      <c r="N20" s="30"/>
      <c r="O20" s="30"/>
      <c r="P20" s="30"/>
      <c r="Q20" s="30"/>
      <c r="R20" s="30"/>
      <c r="S20" s="30"/>
      <c r="T20" s="30"/>
      <c r="U20" s="30"/>
      <c r="V20" s="30"/>
      <c r="W20" s="30"/>
      <c r="X20" s="30"/>
      <c r="Y20" s="30"/>
      <c r="Z20" s="28"/>
      <c r="AA20" s="28"/>
      <c r="AB20" s="28"/>
      <c r="AC20" s="28"/>
      <c r="AD20" s="28"/>
      <c r="AE20" s="28"/>
      <c r="AF20" s="28"/>
      <c r="AG20" s="28"/>
      <c r="AH20" s="28"/>
      <c r="AI20" s="28"/>
      <c r="AJ20" s="28"/>
      <c r="AK20" s="28"/>
      <c r="AL20" s="28"/>
      <c r="AM20" s="28"/>
      <c r="AN20" s="28"/>
      <c r="AO20" s="28"/>
      <c r="AP20" s="28"/>
    </row>
    <row r="21" spans="1:42" x14ac:dyDescent="0.4">
      <c r="A21" s="29"/>
      <c r="B21" s="30"/>
      <c r="C21" s="30"/>
      <c r="D21" s="30"/>
      <c r="E21" s="30"/>
      <c r="F21" s="30"/>
      <c r="G21" s="30"/>
      <c r="H21" s="30"/>
      <c r="I21" s="30"/>
      <c r="J21" s="30"/>
      <c r="K21" s="30"/>
      <c r="L21" s="31"/>
      <c r="M21" s="31"/>
      <c r="N21" s="31"/>
      <c r="O21" s="31"/>
      <c r="P21" s="31"/>
      <c r="Q21" s="30"/>
      <c r="R21" s="30"/>
      <c r="S21" s="30"/>
      <c r="T21" s="30"/>
      <c r="U21" s="30"/>
      <c r="V21" s="30"/>
      <c r="W21" s="30"/>
      <c r="X21" s="30"/>
      <c r="Y21" s="30"/>
      <c r="Z21" s="28"/>
      <c r="AA21" s="28"/>
      <c r="AB21" s="28"/>
      <c r="AC21" s="28"/>
      <c r="AD21" s="28"/>
      <c r="AE21" s="28"/>
      <c r="AF21" s="28"/>
      <c r="AG21" s="28"/>
      <c r="AH21" s="28"/>
      <c r="AI21" s="28"/>
      <c r="AJ21" s="28"/>
      <c r="AK21" s="28"/>
      <c r="AL21" s="28"/>
      <c r="AM21" s="28"/>
      <c r="AN21" s="28"/>
      <c r="AO21" s="28"/>
      <c r="AP21" s="28"/>
    </row>
    <row r="22" spans="1:42" x14ac:dyDescent="0.4">
      <c r="A22" s="29"/>
      <c r="B22" s="30"/>
      <c r="C22" s="30"/>
      <c r="D22" s="30"/>
      <c r="E22" s="30"/>
      <c r="F22" s="30"/>
      <c r="G22" s="30"/>
      <c r="H22" s="30"/>
      <c r="I22" s="30"/>
      <c r="J22" s="30"/>
      <c r="K22" s="30"/>
      <c r="L22" s="31"/>
      <c r="M22" s="31"/>
      <c r="N22" s="31"/>
      <c r="O22" s="31"/>
      <c r="P22" s="31"/>
      <c r="Q22" s="30"/>
      <c r="R22" s="30"/>
      <c r="S22" s="30"/>
      <c r="T22" s="30"/>
      <c r="U22" s="30"/>
      <c r="V22" s="30"/>
      <c r="W22" s="30"/>
      <c r="X22" s="30"/>
      <c r="Y22" s="30"/>
      <c r="Z22" s="28"/>
      <c r="AA22" s="28"/>
      <c r="AB22" s="28"/>
      <c r="AC22" s="28"/>
      <c r="AD22" s="28"/>
      <c r="AE22" s="28"/>
      <c r="AF22" s="28"/>
      <c r="AG22" s="28"/>
      <c r="AH22" s="28"/>
      <c r="AI22" s="28"/>
      <c r="AJ22" s="28"/>
      <c r="AK22" s="28"/>
      <c r="AL22" s="28"/>
      <c r="AM22" s="28"/>
      <c r="AN22" s="28"/>
      <c r="AO22" s="28"/>
      <c r="AP22" s="28"/>
    </row>
    <row r="23" spans="1:42" x14ac:dyDescent="0.4">
      <c r="A23" s="29"/>
      <c r="B23" s="30"/>
      <c r="C23" s="30"/>
      <c r="D23" s="30"/>
      <c r="E23" s="30"/>
      <c r="F23" s="30"/>
      <c r="G23" s="30"/>
      <c r="H23" s="30"/>
      <c r="I23" s="30"/>
      <c r="J23" s="30"/>
      <c r="K23" s="30"/>
      <c r="L23" s="31"/>
      <c r="M23" s="31"/>
      <c r="N23" s="31"/>
      <c r="O23" s="31"/>
      <c r="P23" s="31"/>
      <c r="Q23" s="30"/>
      <c r="R23" s="30"/>
      <c r="S23" s="30"/>
      <c r="T23" s="30"/>
      <c r="U23" s="30"/>
      <c r="V23" s="30"/>
      <c r="W23" s="30"/>
      <c r="X23" s="30"/>
      <c r="Y23" s="30"/>
      <c r="Z23" s="28"/>
      <c r="AA23" s="28"/>
      <c r="AB23" s="28"/>
      <c r="AC23" s="28"/>
      <c r="AD23" s="28"/>
      <c r="AE23" s="28"/>
      <c r="AF23" s="28"/>
      <c r="AG23" s="28"/>
      <c r="AH23" s="28"/>
      <c r="AI23" s="28"/>
      <c r="AJ23" s="28"/>
      <c r="AK23" s="28"/>
      <c r="AL23" s="28"/>
      <c r="AM23" s="28"/>
      <c r="AN23" s="28"/>
      <c r="AO23" s="28"/>
      <c r="AP23" s="28"/>
    </row>
    <row r="24" spans="1:42" x14ac:dyDescent="0.4">
      <c r="A24" s="29"/>
      <c r="B24" s="30"/>
      <c r="C24" s="30"/>
      <c r="D24" s="30"/>
      <c r="E24" s="30"/>
      <c r="F24" s="30"/>
      <c r="G24" s="30"/>
      <c r="H24" s="30"/>
      <c r="I24" s="30"/>
      <c r="J24" s="30"/>
      <c r="K24" s="30"/>
      <c r="L24" s="31"/>
      <c r="M24" s="31"/>
      <c r="N24" s="31"/>
      <c r="O24" s="31"/>
      <c r="P24" s="31"/>
      <c r="Q24" s="30"/>
      <c r="R24" s="30"/>
      <c r="S24" s="30"/>
      <c r="T24" s="30"/>
      <c r="U24" s="30"/>
      <c r="V24" s="30"/>
      <c r="W24" s="30"/>
      <c r="X24" s="30"/>
      <c r="Y24" s="30"/>
      <c r="Z24" s="28"/>
      <c r="AA24" s="28"/>
      <c r="AB24" s="28"/>
      <c r="AC24" s="28"/>
      <c r="AD24" s="28"/>
      <c r="AE24" s="28"/>
      <c r="AF24" s="28"/>
      <c r="AG24" s="28"/>
      <c r="AH24" s="28"/>
      <c r="AI24" s="28"/>
      <c r="AJ24" s="28"/>
      <c r="AK24" s="28"/>
      <c r="AL24" s="28"/>
      <c r="AM24" s="28"/>
      <c r="AN24" s="28"/>
      <c r="AO24" s="28"/>
      <c r="AP24" s="28"/>
    </row>
    <row r="25" spans="1:42" x14ac:dyDescent="0.4">
      <c r="A25" s="29"/>
      <c r="B25" s="30"/>
      <c r="C25" s="30"/>
      <c r="D25" s="30"/>
      <c r="E25" s="30"/>
      <c r="F25" s="30"/>
      <c r="G25" s="30"/>
      <c r="H25" s="30"/>
      <c r="I25" s="30"/>
      <c r="J25" s="30"/>
      <c r="K25" s="30"/>
      <c r="L25" s="31"/>
      <c r="M25" s="31"/>
      <c r="N25" s="31"/>
      <c r="O25" s="31"/>
      <c r="P25" s="31"/>
      <c r="Q25" s="30"/>
      <c r="R25" s="30"/>
      <c r="S25" s="30"/>
      <c r="T25" s="30"/>
      <c r="U25" s="30"/>
      <c r="V25" s="30"/>
      <c r="W25" s="30"/>
      <c r="X25" s="30"/>
      <c r="Y25" s="30"/>
      <c r="Z25" s="28"/>
      <c r="AA25" s="28"/>
      <c r="AB25" s="28"/>
      <c r="AC25" s="28"/>
      <c r="AD25" s="28"/>
      <c r="AE25" s="28"/>
      <c r="AF25" s="28"/>
      <c r="AG25" s="28"/>
      <c r="AH25" s="28"/>
      <c r="AI25" s="28"/>
      <c r="AJ25" s="28"/>
      <c r="AK25" s="28"/>
      <c r="AL25" s="28"/>
      <c r="AM25" s="28"/>
      <c r="AN25" s="28"/>
      <c r="AO25" s="28"/>
      <c r="AP25" s="28"/>
    </row>
    <row r="26" spans="1:42" x14ac:dyDescent="0.4">
      <c r="A26" s="29"/>
      <c r="B26" s="30"/>
      <c r="C26" s="30"/>
      <c r="D26" s="30"/>
      <c r="E26" s="30"/>
      <c r="F26" s="30"/>
      <c r="G26" s="30"/>
      <c r="H26" s="30"/>
      <c r="I26" s="30"/>
      <c r="J26" s="30"/>
      <c r="K26" s="30"/>
      <c r="L26" s="31"/>
      <c r="M26" s="31"/>
      <c r="N26" s="31"/>
      <c r="O26" s="31"/>
      <c r="P26" s="31"/>
      <c r="Q26" s="30"/>
      <c r="R26" s="30"/>
      <c r="S26" s="30"/>
      <c r="T26" s="30"/>
      <c r="U26" s="30"/>
      <c r="V26" s="30"/>
      <c r="W26" s="30"/>
      <c r="X26" s="30"/>
      <c r="Y26" s="30"/>
      <c r="Z26" s="28"/>
      <c r="AA26" s="28"/>
      <c r="AB26" s="28"/>
      <c r="AC26" s="28"/>
      <c r="AD26" s="28"/>
      <c r="AE26" s="28"/>
      <c r="AF26" s="28"/>
      <c r="AG26" s="28"/>
      <c r="AH26" s="28"/>
      <c r="AI26" s="28"/>
      <c r="AJ26" s="28"/>
      <c r="AK26" s="28"/>
      <c r="AL26" s="28"/>
      <c r="AM26" s="28"/>
      <c r="AN26" s="28"/>
      <c r="AO26" s="28"/>
      <c r="AP26" s="28"/>
    </row>
    <row r="27" spans="1:42" x14ac:dyDescent="0.4">
      <c r="A27" s="29"/>
      <c r="B27" s="30"/>
      <c r="C27" s="30"/>
      <c r="D27" s="30"/>
      <c r="E27" s="30"/>
      <c r="F27" s="30"/>
      <c r="G27" s="30"/>
      <c r="H27" s="30"/>
      <c r="I27" s="30"/>
      <c r="J27" s="30"/>
      <c r="K27" s="30"/>
      <c r="L27" s="31"/>
      <c r="M27" s="31"/>
      <c r="N27" s="31"/>
      <c r="O27" s="31"/>
      <c r="P27" s="31"/>
      <c r="Q27" s="30"/>
      <c r="R27" s="30"/>
      <c r="S27" s="30"/>
      <c r="T27" s="30"/>
      <c r="U27" s="30"/>
      <c r="V27" s="30"/>
      <c r="W27" s="30"/>
      <c r="X27" s="30"/>
      <c r="Y27" s="30"/>
      <c r="Z27" s="28"/>
      <c r="AA27" s="28"/>
      <c r="AB27" s="28"/>
      <c r="AC27" s="28"/>
      <c r="AD27" s="28"/>
      <c r="AE27" s="28"/>
      <c r="AF27" s="28"/>
      <c r="AG27" s="28"/>
      <c r="AH27" s="28"/>
      <c r="AI27" s="28"/>
      <c r="AJ27" s="28"/>
      <c r="AK27" s="28"/>
      <c r="AL27" s="28"/>
      <c r="AM27" s="28"/>
      <c r="AN27" s="28"/>
      <c r="AO27" s="28"/>
      <c r="AP27" s="28"/>
    </row>
    <row r="28" spans="1:42" ht="13.15" customHeight="1" x14ac:dyDescent="0.4">
      <c r="Z28" s="28"/>
      <c r="AA28" s="28"/>
      <c r="AB28" s="28"/>
      <c r="AC28" s="28"/>
      <c r="AD28" s="28"/>
      <c r="AE28" s="28"/>
      <c r="AF28" s="28"/>
      <c r="AG28" s="28"/>
      <c r="AH28" s="28"/>
      <c r="AI28" s="28"/>
      <c r="AJ28" s="28"/>
      <c r="AK28" s="28"/>
      <c r="AL28" s="28"/>
      <c r="AM28" s="28"/>
      <c r="AN28" s="28"/>
      <c r="AO28" s="28"/>
      <c r="AP28" s="28"/>
    </row>
    <row r="29" spans="1:42" ht="13.15" customHeight="1" x14ac:dyDescent="0.4">
      <c r="Z29" s="28"/>
      <c r="AA29" s="28"/>
      <c r="AB29" s="28"/>
      <c r="AC29" s="28"/>
      <c r="AD29" s="28"/>
      <c r="AE29" s="28"/>
      <c r="AF29" s="28"/>
      <c r="AG29" s="28"/>
      <c r="AH29" s="28"/>
      <c r="AI29" s="28"/>
      <c r="AJ29" s="28"/>
      <c r="AK29" s="28"/>
      <c r="AL29" s="28"/>
      <c r="AM29" s="28"/>
      <c r="AN29" s="28"/>
      <c r="AO29" s="28"/>
      <c r="AP29" s="28"/>
    </row>
    <row r="30" spans="1:42" ht="13.15" customHeight="1" x14ac:dyDescent="0.4">
      <c r="Z30" s="28"/>
      <c r="AA30" s="28"/>
      <c r="AB30" s="28"/>
      <c r="AC30" s="28"/>
      <c r="AD30" s="28"/>
      <c r="AE30" s="28"/>
      <c r="AF30" s="28"/>
      <c r="AG30" s="28"/>
      <c r="AH30" s="28"/>
      <c r="AI30" s="28"/>
      <c r="AJ30" s="28"/>
      <c r="AK30" s="28"/>
      <c r="AL30" s="28"/>
      <c r="AM30" s="28"/>
      <c r="AN30" s="28"/>
      <c r="AO30" s="28"/>
      <c r="AP30" s="28"/>
    </row>
    <row r="31" spans="1:42" ht="13.15" customHeight="1" x14ac:dyDescent="0.4">
      <c r="Z31" s="28"/>
      <c r="AA31" s="28"/>
      <c r="AB31" s="28"/>
      <c r="AC31" s="28"/>
      <c r="AD31" s="28"/>
      <c r="AE31" s="28"/>
      <c r="AF31" s="28"/>
      <c r="AG31" s="28"/>
      <c r="AH31" s="28"/>
      <c r="AI31" s="28"/>
      <c r="AJ31" s="28"/>
      <c r="AK31" s="28"/>
      <c r="AL31" s="28"/>
      <c r="AM31" s="28"/>
      <c r="AN31" s="28"/>
      <c r="AO31" s="28"/>
      <c r="AP31" s="28"/>
    </row>
    <row r="32" spans="1:42" ht="13.15" customHeight="1" x14ac:dyDescent="0.4">
      <c r="Z32" s="28"/>
      <c r="AA32" s="28"/>
      <c r="AB32" s="28"/>
      <c r="AC32" s="28"/>
      <c r="AD32" s="28"/>
      <c r="AE32" s="28"/>
      <c r="AF32" s="28"/>
      <c r="AG32" s="28"/>
      <c r="AH32" s="28"/>
      <c r="AI32" s="28"/>
      <c r="AJ32" s="28"/>
      <c r="AK32" s="28"/>
      <c r="AL32" s="28"/>
      <c r="AM32" s="28"/>
      <c r="AN32" s="28"/>
      <c r="AO32" s="28"/>
      <c r="AP32" s="28"/>
    </row>
    <row r="33" spans="1:42" ht="13.15" customHeight="1" x14ac:dyDescent="0.4">
      <c r="Z33" s="28"/>
      <c r="AA33" s="28"/>
      <c r="AB33" s="28"/>
      <c r="AC33" s="28"/>
      <c r="AD33" s="28"/>
      <c r="AE33" s="28"/>
      <c r="AF33" s="28"/>
      <c r="AG33" s="28"/>
      <c r="AH33" s="28"/>
      <c r="AI33" s="28"/>
      <c r="AJ33" s="28"/>
      <c r="AK33" s="28"/>
      <c r="AL33" s="28"/>
      <c r="AM33" s="28"/>
      <c r="AN33" s="28"/>
      <c r="AO33" s="28"/>
      <c r="AP33" s="28"/>
    </row>
    <row r="34" spans="1:42" ht="13.15" customHeight="1" x14ac:dyDescent="0.4">
      <c r="Z34" s="28"/>
      <c r="AA34" s="28"/>
      <c r="AB34" s="28"/>
      <c r="AC34" s="28"/>
      <c r="AD34" s="28"/>
      <c r="AE34" s="28"/>
      <c r="AF34" s="28"/>
      <c r="AG34" s="28"/>
      <c r="AH34" s="28"/>
      <c r="AI34" s="28"/>
      <c r="AJ34" s="28"/>
      <c r="AK34" s="28"/>
      <c r="AL34" s="28"/>
      <c r="AM34" s="28"/>
      <c r="AN34" s="28"/>
      <c r="AO34" s="28"/>
      <c r="AP34" s="28"/>
    </row>
    <row r="35" spans="1:42" x14ac:dyDescent="0.4">
      <c r="A35" s="40" t="s">
        <v>8</v>
      </c>
      <c r="B35" s="40"/>
      <c r="C35" s="41"/>
      <c r="D35" s="42"/>
      <c r="E35" s="41"/>
      <c r="F35" s="43"/>
      <c r="G35" s="40"/>
      <c r="H35" s="40"/>
      <c r="I35" s="40"/>
      <c r="J35" s="40"/>
      <c r="K35" s="40"/>
      <c r="L35" s="40"/>
      <c r="M35" s="40"/>
      <c r="N35" s="40"/>
      <c r="O35" s="40"/>
      <c r="P35" s="40"/>
      <c r="Q35" s="40"/>
      <c r="R35" s="40"/>
      <c r="S35" s="40"/>
      <c r="T35" s="40"/>
      <c r="U35" s="40"/>
      <c r="V35" s="40"/>
      <c r="W35" s="40"/>
      <c r="X35" s="40"/>
      <c r="Y35" s="40"/>
      <c r="Z35" s="28"/>
      <c r="AA35" s="28"/>
      <c r="AB35" s="28"/>
      <c r="AC35" s="28"/>
      <c r="AD35" s="28"/>
      <c r="AE35" s="28"/>
      <c r="AF35" s="28"/>
      <c r="AG35" s="28"/>
      <c r="AH35" s="28"/>
      <c r="AI35" s="28"/>
      <c r="AJ35" s="28"/>
      <c r="AK35" s="28"/>
      <c r="AL35" s="28"/>
      <c r="AM35" s="28"/>
      <c r="AN35" s="28"/>
      <c r="AO35" s="28"/>
      <c r="AP35" s="28"/>
    </row>
    <row r="36" spans="1:42" ht="13.15" customHeight="1" x14ac:dyDescent="0.4">
      <c r="Z36" s="28"/>
      <c r="AA36" s="28"/>
      <c r="AB36" s="28"/>
      <c r="AC36" s="28"/>
      <c r="AD36" s="28"/>
      <c r="AE36" s="28"/>
      <c r="AF36" s="28"/>
      <c r="AG36" s="28"/>
      <c r="AH36" s="28"/>
      <c r="AI36" s="28"/>
      <c r="AJ36" s="28"/>
      <c r="AK36" s="28"/>
      <c r="AL36" s="28"/>
      <c r="AM36" s="28"/>
      <c r="AN36" s="28"/>
      <c r="AO36" s="28"/>
      <c r="AP36" s="28"/>
    </row>
  </sheetData>
  <pageMargins left="0.7" right="0.7" top="0.75" bottom="0.75" header="0.3" footer="0.3"/>
  <pageSetup paperSize="9" scale="59" orientation="portrait" r:id="rId1"/>
  <headerFooter>
    <oddHeader xml:space="preserve">&amp;L&amp;F&amp;CSheet: &amp;A&amp;ROFFICIAL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B44C7-2FCA-4680-A56A-0DEA7B0C4982}">
  <sheetPr codeName="Sheet4">
    <tabColor theme="0" tint="-0.249977111117893"/>
  </sheetPr>
  <dimension ref="A1:BB146"/>
  <sheetViews>
    <sheetView showGridLines="0" zoomScale="80" zoomScaleNormal="80" workbookViewId="0"/>
  </sheetViews>
  <sheetFormatPr defaultColWidth="0" defaultRowHeight="13.15" zeroHeight="1" x14ac:dyDescent="0.4"/>
  <cols>
    <col min="1" max="1" width="32.375" style="2" customWidth="1"/>
    <col min="2" max="2" width="29.5" style="2" customWidth="1"/>
    <col min="3" max="3" width="111.625" style="2" customWidth="1"/>
    <col min="4" max="4" width="81.875" style="2" customWidth="1"/>
    <col min="5" max="5" width="14.625" style="2" bestFit="1" customWidth="1"/>
    <col min="6" max="6" width="9" style="2" hidden="1" customWidth="1"/>
    <col min="7" max="7" width="19.25" style="2" hidden="1" customWidth="1"/>
    <col min="8" max="8" width="7.625" style="2" hidden="1" customWidth="1"/>
    <col min="9" max="9" width="10.625" style="2" hidden="1" customWidth="1"/>
    <col min="10" max="54" width="0" style="2" hidden="1" customWidth="1"/>
    <col min="55" max="16384" width="9" style="2" hidden="1"/>
  </cols>
  <sheetData>
    <row r="1" spans="1:9" x14ac:dyDescent="0.4">
      <c r="A1" s="64" t="s">
        <v>10</v>
      </c>
      <c r="B1" s="65" t="s">
        <v>11</v>
      </c>
      <c r="C1" s="65" t="s">
        <v>12</v>
      </c>
      <c r="D1" s="65" t="s">
        <v>13</v>
      </c>
    </row>
    <row r="2" spans="1:9" ht="26.25" x14ac:dyDescent="0.4">
      <c r="A2" s="101" t="s">
        <v>14</v>
      </c>
      <c r="B2" s="102" t="s">
        <v>14</v>
      </c>
      <c r="C2" s="103" t="s">
        <v>15</v>
      </c>
      <c r="D2" s="103" t="s">
        <v>16</v>
      </c>
    </row>
    <row r="3" spans="1:9" x14ac:dyDescent="0.4">
      <c r="A3" s="104"/>
      <c r="B3" s="104"/>
      <c r="C3" s="104" t="s">
        <v>17</v>
      </c>
      <c r="D3" s="104"/>
    </row>
    <row r="4" spans="1:9" x14ac:dyDescent="0.4">
      <c r="A4" s="101" t="s">
        <v>18</v>
      </c>
      <c r="B4" s="101" t="s">
        <v>19</v>
      </c>
      <c r="C4" s="101" t="s">
        <v>20</v>
      </c>
      <c r="D4" s="101" t="s">
        <v>21</v>
      </c>
      <c r="E4" s="66"/>
    </row>
    <row r="5" spans="1:9" x14ac:dyDescent="0.4">
      <c r="A5" s="104"/>
      <c r="B5" s="104"/>
      <c r="C5" s="104" t="s">
        <v>22</v>
      </c>
      <c r="D5" s="104"/>
      <c r="E5" s="66"/>
    </row>
    <row r="6" spans="1:9" x14ac:dyDescent="0.4">
      <c r="A6" s="104"/>
      <c r="B6" s="104"/>
      <c r="C6" s="104" t="s">
        <v>23</v>
      </c>
      <c r="D6" s="104" t="s">
        <v>24</v>
      </c>
      <c r="E6" s="66"/>
    </row>
    <row r="7" spans="1:9" x14ac:dyDescent="0.4">
      <c r="A7" s="101" t="s">
        <v>25</v>
      </c>
      <c r="B7" s="102" t="s">
        <v>26</v>
      </c>
      <c r="C7" s="136" t="s">
        <v>27</v>
      </c>
      <c r="D7" s="103" t="s">
        <v>28</v>
      </c>
      <c r="E7" s="67"/>
      <c r="G7" s="68"/>
      <c r="H7" s="68"/>
      <c r="I7" s="68"/>
    </row>
    <row r="8" spans="1:9" x14ac:dyDescent="0.4">
      <c r="A8" s="104"/>
      <c r="B8" s="104"/>
      <c r="C8" s="68" t="s">
        <v>29</v>
      </c>
      <c r="D8" s="137" t="s">
        <v>30</v>
      </c>
      <c r="E8" s="134"/>
      <c r="G8" s="68"/>
      <c r="H8" s="68"/>
      <c r="I8" s="68"/>
    </row>
    <row r="9" spans="1:9" x14ac:dyDescent="0.4">
      <c r="A9" s="104"/>
      <c r="B9" s="104"/>
      <c r="C9" s="68" t="s">
        <v>31</v>
      </c>
      <c r="D9" s="198" t="s">
        <v>32</v>
      </c>
      <c r="E9" s="67"/>
      <c r="G9" s="68"/>
      <c r="H9" s="68"/>
      <c r="I9" s="68"/>
    </row>
    <row r="10" spans="1:9" ht="27.75" customHeight="1" x14ac:dyDescent="0.4">
      <c r="A10" s="101" t="s">
        <v>236</v>
      </c>
      <c r="B10" s="102" t="s">
        <v>33</v>
      </c>
      <c r="C10" s="103" t="s">
        <v>34</v>
      </c>
      <c r="D10" s="103"/>
      <c r="E10" s="67"/>
    </row>
    <row r="11" spans="1:9" ht="13.5" customHeight="1" x14ac:dyDescent="0.4">
      <c r="A11" s="104"/>
      <c r="B11" s="104"/>
      <c r="C11" s="104" t="s">
        <v>35</v>
      </c>
      <c r="D11" s="104" t="s">
        <v>36</v>
      </c>
      <c r="E11" s="67"/>
    </row>
    <row r="12" spans="1:9" ht="13.5" customHeight="1" x14ac:dyDescent="0.4">
      <c r="A12" s="104"/>
      <c r="B12" s="104"/>
      <c r="C12" s="104" t="s">
        <v>37</v>
      </c>
      <c r="D12" s="104"/>
      <c r="E12" s="67"/>
    </row>
    <row r="13" spans="1:9" ht="13.5" customHeight="1" x14ac:dyDescent="0.4">
      <c r="A13" s="104"/>
      <c r="B13" s="104"/>
      <c r="C13" s="104" t="s">
        <v>38</v>
      </c>
      <c r="D13" s="104"/>
      <c r="E13" s="67"/>
    </row>
    <row r="14" spans="1:9" ht="12.75" customHeight="1" x14ac:dyDescent="0.4">
      <c r="A14" s="101" t="s">
        <v>39</v>
      </c>
      <c r="B14" s="102" t="s">
        <v>40</v>
      </c>
      <c r="C14" s="103" t="s">
        <v>41</v>
      </c>
      <c r="D14" s="103" t="s">
        <v>42</v>
      </c>
      <c r="G14" s="68"/>
      <c r="H14" s="68"/>
      <c r="I14" s="68"/>
    </row>
    <row r="15" spans="1:9" x14ac:dyDescent="0.4">
      <c r="A15" s="104"/>
      <c r="B15" s="104"/>
      <c r="C15" s="104" t="s">
        <v>43</v>
      </c>
      <c r="D15" s="104" t="s">
        <v>44</v>
      </c>
      <c r="E15" s="67"/>
      <c r="G15" s="69"/>
      <c r="H15" s="69"/>
      <c r="I15" s="69"/>
    </row>
    <row r="16" spans="1:9" x14ac:dyDescent="0.4">
      <c r="A16" s="133"/>
      <c r="B16" s="99"/>
      <c r="C16" s="100" t="s">
        <v>38</v>
      </c>
      <c r="D16" s="100"/>
      <c r="E16" s="67"/>
      <c r="G16" s="69"/>
      <c r="H16" s="69"/>
      <c r="I16" s="69"/>
    </row>
    <row r="17" spans="1:54" x14ac:dyDescent="0.4">
      <c r="E17" s="67"/>
      <c r="G17" s="69"/>
      <c r="H17" s="69"/>
      <c r="I17" s="69"/>
    </row>
    <row r="18" spans="1:54" x14ac:dyDescent="0.4">
      <c r="A18" s="40" t="s">
        <v>8</v>
      </c>
      <c r="B18" s="40"/>
      <c r="C18" s="41"/>
      <c r="D18" s="42"/>
      <c r="E18" s="41"/>
      <c r="F18" s="43"/>
      <c r="G18" s="40"/>
      <c r="H18" s="40"/>
      <c r="I18" s="40"/>
      <c r="J18" s="40"/>
      <c r="K18" s="40"/>
      <c r="L18" s="40"/>
      <c r="M18" s="40"/>
      <c r="N18" s="40"/>
      <c r="O18" s="40"/>
      <c r="P18" s="40"/>
      <c r="Q18" s="40"/>
      <c r="R18" s="40"/>
      <c r="S18" s="40"/>
      <c r="T18" s="40"/>
      <c r="U18" s="40"/>
      <c r="V18" s="40"/>
      <c r="W18" s="40"/>
      <c r="X18" s="40"/>
      <c r="Y18" s="40"/>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8"/>
      <c r="AY18" s="28"/>
      <c r="AZ18" s="28"/>
      <c r="BA18" s="28"/>
      <c r="BB18" s="28"/>
    </row>
    <row r="19" spans="1:54" ht="14.25" x14ac:dyDescent="0.45">
      <c r="B19" s="14"/>
      <c r="C19" s="14"/>
      <c r="E19" s="62"/>
      <c r="G19" s="69"/>
      <c r="H19" s="69"/>
      <c r="I19" s="69"/>
    </row>
    <row r="20" spans="1:54" hidden="1" x14ac:dyDescent="0.4">
      <c r="E20" s="62"/>
      <c r="G20" s="69"/>
      <c r="H20" s="69"/>
      <c r="I20" s="69"/>
    </row>
    <row r="21" spans="1:54" hidden="1" x14ac:dyDescent="0.4">
      <c r="E21" s="62"/>
      <c r="G21" s="69"/>
      <c r="H21" s="69"/>
      <c r="I21" s="69"/>
    </row>
    <row r="22" spans="1:54" hidden="1" x14ac:dyDescent="0.4">
      <c r="E22" s="62"/>
      <c r="G22" s="69"/>
      <c r="H22" s="69"/>
      <c r="I22" s="69"/>
    </row>
    <row r="23" spans="1:54" hidden="1" x14ac:dyDescent="0.4">
      <c r="E23" s="62"/>
    </row>
    <row r="24" spans="1:54" hidden="1" x14ac:dyDescent="0.4">
      <c r="E24" s="67"/>
      <c r="G24" s="68"/>
      <c r="H24" s="68"/>
      <c r="I24" s="68"/>
    </row>
    <row r="25" spans="1:54" hidden="1" x14ac:dyDescent="0.4">
      <c r="E25" s="67"/>
      <c r="G25" s="68"/>
      <c r="H25" s="68"/>
      <c r="I25" s="68"/>
    </row>
    <row r="26" spans="1:54" hidden="1" x14ac:dyDescent="0.4">
      <c r="E26" s="67"/>
      <c r="G26" s="68"/>
      <c r="H26" s="68"/>
      <c r="I26" s="68"/>
    </row>
    <row r="27" spans="1:54" hidden="1" x14ac:dyDescent="0.4">
      <c r="E27" s="67"/>
      <c r="G27" s="69"/>
      <c r="H27" s="69"/>
      <c r="I27" s="69"/>
    </row>
    <row r="28" spans="1:54" hidden="1" x14ac:dyDescent="0.4">
      <c r="E28" s="67"/>
      <c r="G28" s="69"/>
      <c r="H28" s="69"/>
      <c r="I28" s="69"/>
    </row>
    <row r="29" spans="1:54" hidden="1" x14ac:dyDescent="0.4">
      <c r="E29" s="70"/>
      <c r="G29" s="69"/>
      <c r="H29" s="69"/>
      <c r="I29" s="69"/>
    </row>
    <row r="30" spans="1:54" ht="14.25" hidden="1" x14ac:dyDescent="0.45">
      <c r="B30" s="71"/>
      <c r="C30" s="72"/>
      <c r="D30" s="72"/>
      <c r="E30" s="62"/>
      <c r="G30" s="69"/>
      <c r="H30" s="69"/>
      <c r="I30" s="69"/>
    </row>
    <row r="31" spans="1:54" hidden="1" x14ac:dyDescent="0.4">
      <c r="E31" s="67"/>
    </row>
    <row r="32" spans="1:54" hidden="1" x14ac:dyDescent="0.4">
      <c r="E32" s="62"/>
    </row>
    <row r="33" spans="5:10" hidden="1" x14ac:dyDescent="0.4">
      <c r="E33" s="62"/>
      <c r="G33" s="68"/>
      <c r="H33" s="68"/>
      <c r="I33" s="68"/>
    </row>
    <row r="34" spans="5:10" hidden="1" x14ac:dyDescent="0.4">
      <c r="E34" s="62"/>
      <c r="G34" s="68"/>
      <c r="H34" s="68"/>
      <c r="I34" s="68"/>
    </row>
    <row r="35" spans="5:10" hidden="1" x14ac:dyDescent="0.4">
      <c r="E35" s="62"/>
      <c r="G35" s="68"/>
      <c r="H35" s="68"/>
      <c r="I35" s="68"/>
    </row>
    <row r="36" spans="5:10" hidden="1" x14ac:dyDescent="0.4">
      <c r="E36" s="62"/>
      <c r="G36" s="69"/>
      <c r="H36" s="69"/>
      <c r="I36" s="69"/>
    </row>
    <row r="37" spans="5:10" hidden="1" x14ac:dyDescent="0.4">
      <c r="E37" s="62"/>
      <c r="G37" s="69"/>
      <c r="H37" s="69"/>
      <c r="I37" s="69"/>
    </row>
    <row r="38" spans="5:10" hidden="1" x14ac:dyDescent="0.4">
      <c r="E38" s="62"/>
      <c r="G38" s="69"/>
      <c r="H38" s="69"/>
      <c r="I38" s="69"/>
    </row>
    <row r="39" spans="5:10" hidden="1" x14ac:dyDescent="0.4">
      <c r="E39" s="62"/>
      <c r="G39" s="69"/>
      <c r="H39" s="69"/>
      <c r="I39" s="69"/>
    </row>
    <row r="40" spans="5:10" hidden="1" x14ac:dyDescent="0.4">
      <c r="E40" s="62"/>
      <c r="G40" s="69"/>
      <c r="H40" s="69"/>
      <c r="I40" s="69"/>
    </row>
    <row r="41" spans="5:10" hidden="1" x14ac:dyDescent="0.4">
      <c r="E41" s="62"/>
      <c r="G41" s="69"/>
      <c r="H41" s="69"/>
      <c r="I41" s="69"/>
    </row>
    <row r="42" spans="5:10" hidden="1" x14ac:dyDescent="0.4">
      <c r="E42" s="62"/>
    </row>
    <row r="43" spans="5:10" ht="20.25" hidden="1" customHeight="1" x14ac:dyDescent="0.4">
      <c r="E43" s="62"/>
      <c r="G43" s="224"/>
      <c r="H43" s="224"/>
      <c r="I43" s="224"/>
      <c r="J43" s="224"/>
    </row>
    <row r="44" spans="5:10" hidden="1" x14ac:dyDescent="0.4">
      <c r="E44" s="62"/>
      <c r="G44" s="224"/>
      <c r="H44" s="224"/>
      <c r="I44" s="224"/>
      <c r="J44" s="224"/>
    </row>
    <row r="45" spans="5:10" hidden="1" x14ac:dyDescent="0.4">
      <c r="E45" s="62"/>
      <c r="G45" s="224"/>
      <c r="H45" s="224"/>
      <c r="I45" s="224"/>
      <c r="J45" s="224"/>
    </row>
    <row r="46" spans="5:10" hidden="1" x14ac:dyDescent="0.4">
      <c r="E46" s="62"/>
      <c r="G46" s="69"/>
      <c r="H46" s="69"/>
      <c r="I46" s="69"/>
    </row>
    <row r="47" spans="5:10" hidden="1" x14ac:dyDescent="0.4">
      <c r="E47" s="62"/>
    </row>
    <row r="48" spans="5:10" ht="20.25" hidden="1" customHeight="1" x14ac:dyDescent="0.4">
      <c r="E48" s="62"/>
      <c r="G48" s="224"/>
      <c r="H48" s="224"/>
      <c r="I48" s="224"/>
      <c r="J48" s="224"/>
    </row>
    <row r="49" spans="2:10" hidden="1" x14ac:dyDescent="0.4">
      <c r="E49" s="62"/>
      <c r="G49" s="68"/>
      <c r="H49" s="68"/>
      <c r="I49" s="68"/>
      <c r="J49" s="68"/>
    </row>
    <row r="50" spans="2:10" hidden="1" x14ac:dyDescent="0.4">
      <c r="E50" s="62"/>
      <c r="G50" s="68"/>
      <c r="H50" s="68"/>
      <c r="I50" s="68"/>
      <c r="J50" s="68"/>
    </row>
    <row r="51" spans="2:10" hidden="1" x14ac:dyDescent="0.4">
      <c r="E51" s="62"/>
      <c r="G51" s="69"/>
      <c r="H51" s="69"/>
      <c r="I51" s="69"/>
    </row>
    <row r="52" spans="2:10" hidden="1" x14ac:dyDescent="0.4">
      <c r="E52" s="62"/>
    </row>
    <row r="53" spans="2:10" ht="20.25" hidden="1" customHeight="1" x14ac:dyDescent="0.4">
      <c r="E53" s="62"/>
      <c r="G53" s="224"/>
      <c r="H53" s="224"/>
      <c r="I53" s="224"/>
      <c r="J53" s="224"/>
    </row>
    <row r="54" spans="2:10" hidden="1" x14ac:dyDescent="0.4">
      <c r="E54" s="62"/>
      <c r="G54" s="224"/>
      <c r="H54" s="224"/>
      <c r="I54" s="224"/>
      <c r="J54" s="224"/>
    </row>
    <row r="55" spans="2:10" hidden="1" x14ac:dyDescent="0.4">
      <c r="E55" s="62"/>
      <c r="G55" s="224"/>
      <c r="H55" s="224"/>
      <c r="I55" s="224"/>
      <c r="J55" s="224"/>
    </row>
    <row r="56" spans="2:10" hidden="1" x14ac:dyDescent="0.4">
      <c r="E56" s="62"/>
      <c r="G56" s="69"/>
      <c r="H56" s="69"/>
      <c r="I56" s="69"/>
    </row>
    <row r="57" spans="2:10" hidden="1" x14ac:dyDescent="0.4">
      <c r="E57" s="62"/>
    </row>
    <row r="58" spans="2:10" ht="20.25" hidden="1" customHeight="1" x14ac:dyDescent="0.4">
      <c r="E58" s="62"/>
      <c r="G58" s="224"/>
      <c r="H58" s="224"/>
      <c r="I58" s="224"/>
      <c r="J58" s="224"/>
    </row>
    <row r="59" spans="2:10" hidden="1" x14ac:dyDescent="0.4">
      <c r="E59" s="62"/>
      <c r="G59" s="68"/>
      <c r="H59" s="68"/>
      <c r="I59" s="68"/>
      <c r="J59" s="68"/>
    </row>
    <row r="60" spans="2:10" hidden="1" x14ac:dyDescent="0.4">
      <c r="E60" s="62"/>
      <c r="G60" s="68"/>
      <c r="H60" s="68"/>
      <c r="I60" s="68"/>
      <c r="J60" s="68"/>
    </row>
    <row r="61" spans="2:10" hidden="1" x14ac:dyDescent="0.4">
      <c r="E61" s="62"/>
      <c r="G61" s="69"/>
      <c r="H61" s="69"/>
      <c r="I61" s="69"/>
    </row>
    <row r="62" spans="2:10" hidden="1" x14ac:dyDescent="0.4">
      <c r="E62" s="62"/>
      <c r="G62" s="69"/>
      <c r="H62" s="69"/>
      <c r="I62" s="69"/>
    </row>
    <row r="63" spans="2:10" hidden="1" x14ac:dyDescent="0.4">
      <c r="B63" s="72"/>
      <c r="C63" s="72"/>
      <c r="D63" s="72"/>
      <c r="E63" s="62"/>
      <c r="G63" s="69"/>
      <c r="H63" s="69"/>
      <c r="I63" s="69"/>
    </row>
    <row r="64" spans="2:10" hidden="1" x14ac:dyDescent="0.4">
      <c r="E64" s="67"/>
    </row>
    <row r="65" spans="5:9" hidden="1" x14ac:dyDescent="0.4">
      <c r="E65" s="62"/>
    </row>
    <row r="66" spans="5:9" hidden="1" x14ac:dyDescent="0.4">
      <c r="E66" s="62"/>
      <c r="G66" s="68"/>
      <c r="H66" s="68"/>
      <c r="I66" s="68"/>
    </row>
    <row r="67" spans="5:9" hidden="1" x14ac:dyDescent="0.4">
      <c r="E67" s="62"/>
      <c r="G67" s="68"/>
      <c r="H67" s="68"/>
      <c r="I67" s="68"/>
    </row>
    <row r="68" spans="5:9" hidden="1" x14ac:dyDescent="0.4">
      <c r="E68" s="62"/>
      <c r="G68" s="68"/>
      <c r="H68" s="68"/>
      <c r="I68" s="68"/>
    </row>
    <row r="69" spans="5:9" hidden="1" x14ac:dyDescent="0.4">
      <c r="E69" s="62"/>
      <c r="G69" s="69"/>
      <c r="H69" s="69"/>
      <c r="I69" s="69"/>
    </row>
    <row r="70" spans="5:9" hidden="1" x14ac:dyDescent="0.4">
      <c r="E70" s="67"/>
    </row>
    <row r="71" spans="5:9" hidden="1" x14ac:dyDescent="0.4">
      <c r="E71" s="67"/>
      <c r="G71" s="224"/>
      <c r="H71" s="224"/>
      <c r="I71" s="224"/>
    </row>
    <row r="72" spans="5:9" hidden="1" x14ac:dyDescent="0.4">
      <c r="E72" s="67"/>
      <c r="G72" s="224"/>
      <c r="H72" s="224"/>
      <c r="I72" s="224"/>
    </row>
    <row r="73" spans="5:9" hidden="1" x14ac:dyDescent="0.4">
      <c r="E73" s="67"/>
      <c r="G73" s="224"/>
      <c r="H73" s="224"/>
      <c r="I73" s="224"/>
    </row>
    <row r="74" spans="5:9" hidden="1" x14ac:dyDescent="0.4">
      <c r="E74" s="67"/>
      <c r="G74" s="69"/>
      <c r="H74" s="69"/>
      <c r="I74" s="69"/>
    </row>
    <row r="75" spans="5:9" hidden="1" x14ac:dyDescent="0.4">
      <c r="E75" s="66"/>
    </row>
    <row r="76" spans="5:9" hidden="1" x14ac:dyDescent="0.4">
      <c r="E76" s="66"/>
      <c r="G76" s="224"/>
      <c r="H76" s="224"/>
      <c r="I76" s="224"/>
    </row>
    <row r="77" spans="5:9" hidden="1" x14ac:dyDescent="0.4">
      <c r="E77" s="66"/>
      <c r="G77" s="224"/>
      <c r="H77" s="224"/>
      <c r="I77" s="224"/>
    </row>
    <row r="78" spans="5:9" hidden="1" x14ac:dyDescent="0.4">
      <c r="E78" s="66"/>
      <c r="G78" s="224"/>
      <c r="H78" s="224"/>
      <c r="I78" s="224"/>
    </row>
    <row r="79" spans="5:9" hidden="1" x14ac:dyDescent="0.4">
      <c r="E79" s="66"/>
      <c r="G79" s="69"/>
      <c r="H79" s="69"/>
      <c r="I79" s="69"/>
    </row>
    <row r="80" spans="5:9" hidden="1" x14ac:dyDescent="0.4">
      <c r="E80" s="62"/>
      <c r="G80" s="69"/>
      <c r="H80" s="69"/>
      <c r="I80" s="69"/>
    </row>
    <row r="81" spans="2:9" hidden="1" x14ac:dyDescent="0.4">
      <c r="E81" s="62"/>
      <c r="G81" s="69"/>
      <c r="H81" s="69"/>
      <c r="I81" s="69"/>
    </row>
    <row r="82" spans="2:9" hidden="1" x14ac:dyDescent="0.4">
      <c r="E82" s="62"/>
      <c r="G82" s="69"/>
      <c r="H82" s="69"/>
      <c r="I82" s="69"/>
    </row>
    <row r="83" spans="2:9" hidden="1" x14ac:dyDescent="0.4">
      <c r="E83" s="62"/>
      <c r="G83" s="69"/>
      <c r="H83" s="69"/>
      <c r="I83" s="69"/>
    </row>
    <row r="84" spans="2:9" hidden="1" x14ac:dyDescent="0.4">
      <c r="E84" s="62"/>
      <c r="G84" s="69"/>
      <c r="H84" s="69"/>
      <c r="I84" s="69"/>
    </row>
    <row r="85" spans="2:9" hidden="1" x14ac:dyDescent="0.4">
      <c r="E85" s="62"/>
    </row>
    <row r="86" spans="2:9" hidden="1" x14ac:dyDescent="0.4">
      <c r="E86" s="62"/>
      <c r="G86" s="68"/>
      <c r="H86" s="68"/>
      <c r="I86" s="68"/>
    </row>
    <row r="87" spans="2:9" hidden="1" x14ac:dyDescent="0.4">
      <c r="E87" s="62"/>
      <c r="G87" s="68"/>
      <c r="H87" s="68"/>
      <c r="I87" s="68"/>
    </row>
    <row r="88" spans="2:9" hidden="1" x14ac:dyDescent="0.4">
      <c r="E88" s="62"/>
      <c r="G88" s="73"/>
      <c r="H88" s="68"/>
      <c r="I88" s="68"/>
    </row>
    <row r="89" spans="2:9" hidden="1" x14ac:dyDescent="0.4">
      <c r="E89" s="62"/>
      <c r="G89" s="69"/>
      <c r="H89" s="69"/>
      <c r="I89" s="69"/>
    </row>
    <row r="92" spans="2:9" hidden="1" x14ac:dyDescent="0.4">
      <c r="B92" s="72"/>
      <c r="C92" s="72"/>
      <c r="D92" s="72"/>
    </row>
    <row r="93" spans="2:9" hidden="1" x14ac:dyDescent="0.4">
      <c r="B93" s="72"/>
      <c r="C93" s="72"/>
      <c r="D93" s="72"/>
      <c r="E93" s="66"/>
    </row>
    <row r="94" spans="2:9" hidden="1" x14ac:dyDescent="0.4">
      <c r="E94" s="62"/>
    </row>
    <row r="95" spans="2:9" hidden="1" x14ac:dyDescent="0.4">
      <c r="E95" s="62"/>
    </row>
    <row r="96" spans="2:9" hidden="1" x14ac:dyDescent="0.4">
      <c r="E96" s="62"/>
      <c r="G96" s="68"/>
      <c r="H96" s="68"/>
      <c r="I96" s="68"/>
    </row>
    <row r="97" spans="5:9" hidden="1" x14ac:dyDescent="0.4">
      <c r="E97" s="62"/>
      <c r="G97" s="68"/>
      <c r="H97" s="68"/>
      <c r="I97" s="68"/>
    </row>
    <row r="98" spans="5:9" hidden="1" x14ac:dyDescent="0.4">
      <c r="E98" s="62"/>
      <c r="G98" s="69"/>
      <c r="H98" s="69"/>
      <c r="I98" s="69"/>
    </row>
    <row r="99" spans="5:9" hidden="1" x14ac:dyDescent="0.4">
      <c r="E99" s="62"/>
    </row>
    <row r="100" spans="5:9" hidden="1" x14ac:dyDescent="0.4">
      <c r="E100" s="62"/>
      <c r="G100" s="224"/>
      <c r="H100" s="224"/>
      <c r="I100" s="224"/>
    </row>
    <row r="101" spans="5:9" hidden="1" x14ac:dyDescent="0.4">
      <c r="E101" s="62"/>
      <c r="G101" s="224"/>
      <c r="H101" s="224"/>
      <c r="I101" s="224"/>
    </row>
    <row r="102" spans="5:9" hidden="1" x14ac:dyDescent="0.4">
      <c r="E102" s="62"/>
      <c r="G102" s="224"/>
      <c r="H102" s="224"/>
      <c r="I102" s="224"/>
    </row>
    <row r="103" spans="5:9" hidden="1" x14ac:dyDescent="0.4">
      <c r="E103" s="62"/>
      <c r="G103" s="69"/>
      <c r="H103" s="69"/>
      <c r="I103" s="69"/>
    </row>
    <row r="104" spans="5:9" hidden="1" x14ac:dyDescent="0.4">
      <c r="E104" s="62"/>
    </row>
    <row r="105" spans="5:9" hidden="1" x14ac:dyDescent="0.4">
      <c r="E105" s="62"/>
      <c r="G105" s="224"/>
      <c r="H105" s="224"/>
      <c r="I105" s="224"/>
    </row>
    <row r="106" spans="5:9" hidden="1" x14ac:dyDescent="0.4">
      <c r="E106" s="62"/>
      <c r="G106" s="224"/>
      <c r="H106" s="224"/>
      <c r="I106" s="224"/>
    </row>
    <row r="107" spans="5:9" hidden="1" x14ac:dyDescent="0.4">
      <c r="E107" s="62"/>
      <c r="G107" s="224"/>
      <c r="H107" s="224"/>
      <c r="I107" s="224"/>
    </row>
    <row r="108" spans="5:9" hidden="1" x14ac:dyDescent="0.4">
      <c r="E108" s="62"/>
      <c r="G108" s="69"/>
      <c r="H108" s="69"/>
      <c r="I108" s="69"/>
    </row>
    <row r="109" spans="5:9" hidden="1" x14ac:dyDescent="0.4">
      <c r="E109" s="62"/>
      <c r="G109" s="69"/>
      <c r="H109" s="69"/>
      <c r="I109" s="69"/>
    </row>
    <row r="110" spans="5:9" hidden="1" x14ac:dyDescent="0.4">
      <c r="E110" s="62"/>
      <c r="G110" s="69"/>
      <c r="H110" s="69"/>
      <c r="I110" s="69"/>
    </row>
    <row r="111" spans="5:9" hidden="1" x14ac:dyDescent="0.4">
      <c r="E111" s="62"/>
      <c r="G111" s="69"/>
      <c r="H111" s="69"/>
      <c r="I111" s="69"/>
    </row>
    <row r="112" spans="5:9" hidden="1" x14ac:dyDescent="0.4">
      <c r="E112" s="62"/>
      <c r="G112" s="69"/>
      <c r="H112" s="69"/>
      <c r="I112" s="69"/>
    </row>
    <row r="113" spans="2:16" hidden="1" x14ac:dyDescent="0.4">
      <c r="E113" s="62"/>
      <c r="G113" s="69"/>
      <c r="H113" s="69"/>
      <c r="I113" s="69"/>
    </row>
    <row r="114" spans="2:16" hidden="1" x14ac:dyDescent="0.4">
      <c r="E114" s="62"/>
    </row>
    <row r="115" spans="2:16" hidden="1" x14ac:dyDescent="0.4">
      <c r="E115" s="62"/>
      <c r="G115" s="68"/>
      <c r="H115" s="68"/>
      <c r="I115" s="68"/>
    </row>
    <row r="116" spans="2:16" hidden="1" x14ac:dyDescent="0.4">
      <c r="E116" s="62"/>
      <c r="G116" s="68"/>
      <c r="H116" s="68"/>
      <c r="I116" s="68"/>
    </row>
    <row r="117" spans="2:16" hidden="1" x14ac:dyDescent="0.4">
      <c r="E117" s="62"/>
      <c r="G117" s="68"/>
      <c r="H117" s="68"/>
      <c r="I117" s="68"/>
    </row>
    <row r="118" spans="2:16" hidden="1" x14ac:dyDescent="0.4">
      <c r="E118" s="62"/>
      <c r="G118" s="69"/>
      <c r="H118" s="69"/>
      <c r="I118" s="69"/>
    </row>
    <row r="120" spans="2:16" hidden="1" x14ac:dyDescent="0.4">
      <c r="B120" s="72"/>
      <c r="C120" s="72"/>
      <c r="D120" s="72"/>
      <c r="N120" s="68"/>
      <c r="O120" s="68"/>
      <c r="P120" s="68"/>
    </row>
    <row r="121" spans="2:16" hidden="1" x14ac:dyDescent="0.4">
      <c r="B121" s="72"/>
      <c r="C121" s="72"/>
      <c r="D121" s="72"/>
      <c r="N121" s="68"/>
      <c r="O121" s="68"/>
      <c r="P121" s="68"/>
    </row>
    <row r="122" spans="2:16" hidden="1" x14ac:dyDescent="0.4">
      <c r="E122" s="70"/>
      <c r="N122" s="68"/>
      <c r="O122" s="68"/>
      <c r="P122" s="68"/>
    </row>
    <row r="123" spans="2:16" hidden="1" x14ac:dyDescent="0.4">
      <c r="E123" s="70"/>
      <c r="G123" s="224"/>
      <c r="H123" s="224"/>
      <c r="I123" s="224"/>
      <c r="N123" s="68"/>
      <c r="O123" s="68"/>
      <c r="P123" s="68"/>
    </row>
    <row r="124" spans="2:16" hidden="1" x14ac:dyDescent="0.4">
      <c r="E124" s="70"/>
      <c r="G124" s="224"/>
      <c r="H124" s="224"/>
      <c r="I124" s="224"/>
      <c r="N124" s="68"/>
      <c r="O124" s="68"/>
      <c r="P124" s="68"/>
    </row>
    <row r="125" spans="2:16" hidden="1" x14ac:dyDescent="0.4">
      <c r="E125" s="70"/>
      <c r="G125" s="224"/>
      <c r="H125" s="224"/>
      <c r="I125" s="224"/>
      <c r="N125" s="68"/>
      <c r="O125" s="68"/>
      <c r="P125" s="68"/>
    </row>
    <row r="126" spans="2:16" hidden="1" x14ac:dyDescent="0.4">
      <c r="E126" s="70"/>
      <c r="G126" s="69"/>
      <c r="H126" s="69"/>
      <c r="I126" s="69"/>
      <c r="N126" s="68"/>
      <c r="O126" s="68"/>
      <c r="P126" s="68"/>
    </row>
    <row r="127" spans="2:16" hidden="1" x14ac:dyDescent="0.4">
      <c r="B127" s="72"/>
      <c r="C127" s="72"/>
      <c r="D127" s="72"/>
    </row>
    <row r="128" spans="2:16" hidden="1" x14ac:dyDescent="0.4">
      <c r="C128" s="72"/>
      <c r="D128" s="72"/>
    </row>
    <row r="129" spans="2:16" hidden="1" x14ac:dyDescent="0.4">
      <c r="B129" s="72"/>
      <c r="C129" s="72"/>
      <c r="D129" s="72"/>
    </row>
    <row r="130" spans="2:16" hidden="1" x14ac:dyDescent="0.4">
      <c r="E130" s="67"/>
      <c r="N130" s="68"/>
      <c r="O130" s="68"/>
      <c r="P130" s="68"/>
    </row>
    <row r="131" spans="2:16" ht="20.25" hidden="1" customHeight="1" x14ac:dyDescent="0.4">
      <c r="E131" s="67"/>
      <c r="N131" s="68"/>
      <c r="O131" s="68"/>
      <c r="P131" s="68"/>
    </row>
    <row r="132" spans="2:16" hidden="1" x14ac:dyDescent="0.4">
      <c r="E132" s="67"/>
      <c r="N132" s="68"/>
      <c r="O132" s="68"/>
      <c r="P132" s="68"/>
    </row>
    <row r="133" spans="2:16" hidden="1" x14ac:dyDescent="0.4">
      <c r="E133" s="67"/>
      <c r="N133" s="68"/>
      <c r="O133" s="68"/>
      <c r="P133" s="68"/>
    </row>
    <row r="134" spans="2:16" hidden="1" x14ac:dyDescent="0.4">
      <c r="E134" s="67"/>
      <c r="N134" s="68"/>
      <c r="O134" s="68"/>
      <c r="P134" s="68"/>
    </row>
    <row r="135" spans="2:16" hidden="1" x14ac:dyDescent="0.4">
      <c r="E135" s="70"/>
      <c r="G135" s="69"/>
      <c r="H135" s="69"/>
      <c r="I135" s="69"/>
      <c r="N135" s="68"/>
      <c r="O135" s="68"/>
      <c r="P135" s="68"/>
    </row>
    <row r="136" spans="2:16" hidden="1" x14ac:dyDescent="0.4">
      <c r="E136" s="62"/>
      <c r="N136" s="68"/>
      <c r="O136" s="68"/>
      <c r="P136" s="68"/>
    </row>
    <row r="137" spans="2:16" hidden="1" x14ac:dyDescent="0.4">
      <c r="E137" s="62"/>
      <c r="G137" s="224"/>
      <c r="H137" s="224"/>
      <c r="I137" s="224"/>
    </row>
    <row r="138" spans="2:16" hidden="1" x14ac:dyDescent="0.4">
      <c r="E138" s="62"/>
      <c r="G138" s="224"/>
      <c r="H138" s="224"/>
      <c r="I138" s="224"/>
    </row>
    <row r="139" spans="2:16" hidden="1" x14ac:dyDescent="0.4">
      <c r="E139" s="62"/>
      <c r="G139" s="224"/>
      <c r="H139" s="224"/>
      <c r="I139" s="224"/>
    </row>
    <row r="140" spans="2:16" hidden="1" x14ac:dyDescent="0.4">
      <c r="E140" s="62"/>
      <c r="G140" s="69"/>
      <c r="H140" s="69"/>
      <c r="I140" s="69"/>
    </row>
    <row r="141" spans="2:16" hidden="1" x14ac:dyDescent="0.4">
      <c r="E141" s="67"/>
    </row>
    <row r="142" spans="2:16" hidden="1" x14ac:dyDescent="0.4">
      <c r="E142" s="62"/>
    </row>
    <row r="143" spans="2:16" hidden="1" x14ac:dyDescent="0.4">
      <c r="E143" s="62"/>
      <c r="G143" s="224"/>
      <c r="H143" s="224"/>
      <c r="I143" s="224"/>
    </row>
    <row r="144" spans="2:16" hidden="1" x14ac:dyDescent="0.4">
      <c r="E144" s="62"/>
      <c r="G144" s="224"/>
      <c r="H144" s="224"/>
      <c r="I144" s="224"/>
    </row>
    <row r="145" spans="5:9" hidden="1" x14ac:dyDescent="0.4">
      <c r="E145" s="62"/>
      <c r="G145" s="224"/>
      <c r="H145" s="224"/>
      <c r="I145" s="224"/>
    </row>
    <row r="146" spans="5:9" hidden="1" x14ac:dyDescent="0.4">
      <c r="E146" s="62"/>
      <c r="G146" s="69"/>
      <c r="H146" s="69"/>
      <c r="I146" s="69"/>
    </row>
  </sheetData>
  <mergeCells count="11">
    <mergeCell ref="G58:J58"/>
    <mergeCell ref="G43:J45"/>
    <mergeCell ref="G48:J48"/>
    <mergeCell ref="G53:J55"/>
    <mergeCell ref="G143:I145"/>
    <mergeCell ref="G71:I73"/>
    <mergeCell ref="G76:I78"/>
    <mergeCell ref="G100:I102"/>
    <mergeCell ref="G105:I107"/>
    <mergeCell ref="G123:I125"/>
    <mergeCell ref="G137:I139"/>
  </mergeCells>
  <pageMargins left="0.7" right="0.7" top="0.75" bottom="0.75" header="0.3" footer="0.3"/>
  <pageSetup paperSize="9" scale="59" orientation="portrait" r:id="rId1"/>
  <headerFooter>
    <oddHeader xml:space="preserve">&amp;L&amp;F&amp;CSheet: &amp;A&amp;ROFFICIAL </oddHeader>
    <oddFooter>&amp;LPrinted on &amp;D at &amp;T&amp;CPage &amp;P of &amp;N&amp;ROfwat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B38"/>
  <sheetViews>
    <sheetView zoomScale="80" zoomScaleNormal="80" workbookViewId="0"/>
  </sheetViews>
  <sheetFormatPr defaultRowHeight="14.25" x14ac:dyDescent="0.45"/>
  <cols>
    <col min="1" max="16384" width="9" style="14"/>
  </cols>
  <sheetData>
    <row r="1" spans="1:17" x14ac:dyDescent="0.45">
      <c r="C1" s="201" t="s">
        <v>0</v>
      </c>
      <c r="E1" s="201" t="s">
        <v>45</v>
      </c>
    </row>
    <row r="2" spans="1:17" x14ac:dyDescent="0.45">
      <c r="A2" s="202" t="s">
        <v>46</v>
      </c>
      <c r="B2" s="202" t="s">
        <v>47</v>
      </c>
      <c r="C2" s="202" t="s">
        <v>48</v>
      </c>
      <c r="D2" s="202" t="s">
        <v>49</v>
      </c>
      <c r="E2" s="202" t="s">
        <v>50</v>
      </c>
      <c r="F2" s="202" t="s">
        <v>51</v>
      </c>
      <c r="G2" s="202" t="s">
        <v>52</v>
      </c>
      <c r="H2" s="202" t="s">
        <v>53</v>
      </c>
      <c r="I2" s="202" t="s">
        <v>54</v>
      </c>
      <c r="J2" s="202" t="s">
        <v>55</v>
      </c>
      <c r="K2" s="202" t="s">
        <v>56</v>
      </c>
      <c r="L2" s="202" t="s">
        <v>57</v>
      </c>
      <c r="M2" s="202" t="s">
        <v>58</v>
      </c>
      <c r="N2" s="202" t="s">
        <v>59</v>
      </c>
      <c r="O2" s="202" t="s">
        <v>60</v>
      </c>
      <c r="P2" s="202" t="s">
        <v>61</v>
      </c>
      <c r="Q2" s="202" t="s">
        <v>62</v>
      </c>
    </row>
    <row r="4" spans="1:17" x14ac:dyDescent="0.45">
      <c r="F4" s="202" t="s">
        <v>63</v>
      </c>
      <c r="G4" s="202" t="s">
        <v>63</v>
      </c>
      <c r="H4" s="202" t="s">
        <v>63</v>
      </c>
      <c r="I4" s="202" t="s">
        <v>63</v>
      </c>
      <c r="J4" s="202" t="s">
        <v>63</v>
      </c>
      <c r="K4" s="202" t="s">
        <v>63</v>
      </c>
      <c r="L4" s="202" t="s">
        <v>63</v>
      </c>
      <c r="M4" s="202" t="s">
        <v>63</v>
      </c>
      <c r="N4" s="202" t="s">
        <v>63</v>
      </c>
      <c r="O4" s="202" t="s">
        <v>63</v>
      </c>
      <c r="P4" s="202" t="s">
        <v>63</v>
      </c>
      <c r="Q4" s="202" t="s">
        <v>63</v>
      </c>
    </row>
    <row r="5" spans="1:17" x14ac:dyDescent="0.45">
      <c r="F5" s="202" t="s">
        <v>1</v>
      </c>
      <c r="G5" s="202" t="s">
        <v>1</v>
      </c>
      <c r="H5" s="202" t="s">
        <v>1</v>
      </c>
      <c r="I5" s="202" t="s">
        <v>1</v>
      </c>
      <c r="J5" s="202" t="s">
        <v>1</v>
      </c>
      <c r="K5" s="202" t="s">
        <v>1</v>
      </c>
      <c r="L5" s="202" t="s">
        <v>1</v>
      </c>
      <c r="M5" s="202" t="s">
        <v>1</v>
      </c>
      <c r="N5" s="202" t="s">
        <v>1</v>
      </c>
      <c r="O5" s="202" t="s">
        <v>1</v>
      </c>
      <c r="P5" s="202" t="s">
        <v>1</v>
      </c>
      <c r="Q5" s="202" t="s">
        <v>1</v>
      </c>
    </row>
    <row r="6" spans="1:17" x14ac:dyDescent="0.45">
      <c r="F6" s="202" t="s">
        <v>64</v>
      </c>
      <c r="G6" s="202" t="s">
        <v>64</v>
      </c>
      <c r="H6" s="202" t="s">
        <v>64</v>
      </c>
      <c r="I6" s="202" t="s">
        <v>64</v>
      </c>
      <c r="J6" s="202" t="s">
        <v>64</v>
      </c>
      <c r="K6" s="202" t="s">
        <v>64</v>
      </c>
      <c r="L6" s="202" t="s">
        <v>64</v>
      </c>
      <c r="M6" s="202" t="s">
        <v>64</v>
      </c>
      <c r="N6" s="202" t="s">
        <v>64</v>
      </c>
      <c r="O6" s="202" t="s">
        <v>64</v>
      </c>
      <c r="P6" s="202" t="s">
        <v>64</v>
      </c>
      <c r="Q6" s="202" t="s">
        <v>64</v>
      </c>
    </row>
    <row r="7" spans="1:17" x14ac:dyDescent="0.45">
      <c r="A7" s="14" t="s">
        <v>65</v>
      </c>
      <c r="B7" s="14" t="s">
        <v>66</v>
      </c>
      <c r="C7" s="14" t="s">
        <v>67</v>
      </c>
      <c r="D7" s="14" t="s">
        <v>68</v>
      </c>
      <c r="E7" s="14" t="s">
        <v>63</v>
      </c>
      <c r="F7" s="203" t="s">
        <v>69</v>
      </c>
      <c r="G7" s="203" t="s">
        <v>69</v>
      </c>
      <c r="H7" s="203" t="s">
        <v>69</v>
      </c>
      <c r="I7" s="203" t="s">
        <v>69</v>
      </c>
      <c r="J7" s="203" t="s">
        <v>69</v>
      </c>
      <c r="K7" s="203" t="s">
        <v>69</v>
      </c>
      <c r="L7" s="203" t="s">
        <v>69</v>
      </c>
      <c r="M7" s="203" t="s">
        <v>69</v>
      </c>
      <c r="N7" s="203" t="s">
        <v>69</v>
      </c>
      <c r="O7" s="203" t="s">
        <v>69</v>
      </c>
      <c r="P7" s="203" t="s">
        <v>69</v>
      </c>
      <c r="Q7" s="204">
        <v>3.0152638516270175E-2</v>
      </c>
    </row>
    <row r="8" spans="1:17" x14ac:dyDescent="0.45">
      <c r="A8" s="14" t="s">
        <v>65</v>
      </c>
      <c r="B8" s="14" t="s">
        <v>70</v>
      </c>
      <c r="C8" s="14" t="s">
        <v>71</v>
      </c>
      <c r="D8" s="14" t="s">
        <v>68</v>
      </c>
      <c r="E8" s="14" t="s">
        <v>63</v>
      </c>
      <c r="F8" s="203" t="s">
        <v>69</v>
      </c>
      <c r="G8" s="203" t="s">
        <v>69</v>
      </c>
      <c r="H8" s="203" t="s">
        <v>69</v>
      </c>
      <c r="I8" s="203" t="s">
        <v>69</v>
      </c>
      <c r="J8" s="203" t="s">
        <v>69</v>
      </c>
      <c r="K8" s="203" t="s">
        <v>69</v>
      </c>
      <c r="L8" s="203" t="s">
        <v>69</v>
      </c>
      <c r="M8" s="203" t="s">
        <v>69</v>
      </c>
      <c r="N8" s="203" t="s">
        <v>69</v>
      </c>
      <c r="O8" s="203" t="s">
        <v>69</v>
      </c>
      <c r="P8" s="203" t="s">
        <v>69</v>
      </c>
      <c r="Q8" s="203" t="s">
        <v>69</v>
      </c>
    </row>
    <row r="9" spans="1:17" x14ac:dyDescent="0.45">
      <c r="A9" s="14" t="s">
        <v>65</v>
      </c>
      <c r="B9" s="14" t="s">
        <v>72</v>
      </c>
      <c r="C9" s="14" t="s">
        <v>73</v>
      </c>
      <c r="D9" s="14" t="s">
        <v>74</v>
      </c>
      <c r="E9" s="14" t="s">
        <v>63</v>
      </c>
      <c r="F9" s="203" t="s">
        <v>69</v>
      </c>
      <c r="G9" s="203" t="s">
        <v>69</v>
      </c>
      <c r="H9" s="203" t="s">
        <v>69</v>
      </c>
      <c r="I9" s="203" t="s">
        <v>69</v>
      </c>
      <c r="J9" s="203" t="s">
        <v>69</v>
      </c>
      <c r="K9" s="203" t="s">
        <v>69</v>
      </c>
      <c r="L9" s="203" t="s">
        <v>69</v>
      </c>
      <c r="M9" s="203" t="s">
        <v>69</v>
      </c>
      <c r="N9" s="203" t="s">
        <v>69</v>
      </c>
      <c r="O9" s="203" t="s">
        <v>69</v>
      </c>
      <c r="P9" s="203" t="s">
        <v>69</v>
      </c>
      <c r="Q9" s="203" t="s">
        <v>69</v>
      </c>
    </row>
    <row r="10" spans="1:17" x14ac:dyDescent="0.45">
      <c r="A10" s="14" t="s">
        <v>65</v>
      </c>
      <c r="B10" s="14" t="s">
        <v>75</v>
      </c>
      <c r="C10" s="14" t="s">
        <v>76</v>
      </c>
      <c r="D10" s="14" t="s">
        <v>77</v>
      </c>
      <c r="E10" s="14" t="s">
        <v>63</v>
      </c>
      <c r="F10" s="203" t="s">
        <v>69</v>
      </c>
      <c r="G10" s="203" t="s">
        <v>69</v>
      </c>
      <c r="H10" s="203" t="s">
        <v>69</v>
      </c>
      <c r="I10" s="203" t="s">
        <v>69</v>
      </c>
      <c r="J10" s="203" t="s">
        <v>69</v>
      </c>
      <c r="K10" s="203" t="s">
        <v>69</v>
      </c>
      <c r="L10" s="203" t="s">
        <v>69</v>
      </c>
      <c r="M10" s="203" t="s">
        <v>69</v>
      </c>
      <c r="N10" s="203" t="s">
        <v>69</v>
      </c>
      <c r="O10" s="203" t="s">
        <v>69</v>
      </c>
      <c r="P10" s="203" t="s">
        <v>69</v>
      </c>
      <c r="Q10" s="205">
        <v>188</v>
      </c>
    </row>
    <row r="11" spans="1:17" x14ac:dyDescent="0.45">
      <c r="A11" s="14" t="s">
        <v>65</v>
      </c>
      <c r="B11" s="14" t="s">
        <v>78</v>
      </c>
      <c r="C11" s="14" t="s">
        <v>79</v>
      </c>
      <c r="D11" s="14" t="s">
        <v>80</v>
      </c>
      <c r="E11" s="14" t="s">
        <v>63</v>
      </c>
      <c r="F11" s="203" t="s">
        <v>69</v>
      </c>
      <c r="G11" s="203" t="s">
        <v>69</v>
      </c>
      <c r="H11" s="203" t="s">
        <v>69</v>
      </c>
      <c r="I11" s="203" t="s">
        <v>69</v>
      </c>
      <c r="J11" s="203" t="s">
        <v>69</v>
      </c>
      <c r="K11" s="203" t="s">
        <v>69</v>
      </c>
      <c r="L11" s="203" t="s">
        <v>69</v>
      </c>
      <c r="M11" s="203" t="s">
        <v>69</v>
      </c>
      <c r="N11" s="203" t="s">
        <v>69</v>
      </c>
      <c r="O11" s="203" t="s">
        <v>69</v>
      </c>
      <c r="P11" s="203" t="s">
        <v>69</v>
      </c>
      <c r="Q11" s="203" t="s">
        <v>69</v>
      </c>
    </row>
    <row r="12" spans="1:17" x14ac:dyDescent="0.45">
      <c r="A12" s="14" t="s">
        <v>81</v>
      </c>
      <c r="B12" s="14" t="s">
        <v>66</v>
      </c>
      <c r="C12" s="14" t="s">
        <v>67</v>
      </c>
      <c r="D12" s="14" t="s">
        <v>68</v>
      </c>
      <c r="E12" s="14" t="s">
        <v>63</v>
      </c>
      <c r="F12" s="203" t="s">
        <v>69</v>
      </c>
      <c r="G12" s="203" t="s">
        <v>69</v>
      </c>
      <c r="H12" s="203" t="s">
        <v>69</v>
      </c>
      <c r="I12" s="203" t="s">
        <v>69</v>
      </c>
      <c r="J12" s="203" t="s">
        <v>69</v>
      </c>
      <c r="K12" s="203" t="s">
        <v>69</v>
      </c>
      <c r="L12" s="203" t="s">
        <v>69</v>
      </c>
      <c r="M12" s="203" t="s">
        <v>69</v>
      </c>
      <c r="N12" s="203" t="s">
        <v>69</v>
      </c>
      <c r="O12" s="203" t="s">
        <v>69</v>
      </c>
      <c r="P12" s="203" t="s">
        <v>69</v>
      </c>
      <c r="Q12" s="203" t="s">
        <v>69</v>
      </c>
    </row>
    <row r="13" spans="1:17" x14ac:dyDescent="0.45">
      <c r="A13" s="14" t="s">
        <v>81</v>
      </c>
      <c r="B13" s="14" t="s">
        <v>70</v>
      </c>
      <c r="C13" s="14" t="s">
        <v>71</v>
      </c>
      <c r="D13" s="14" t="s">
        <v>68</v>
      </c>
      <c r="E13" s="14" t="s">
        <v>63</v>
      </c>
      <c r="F13" s="203" t="s">
        <v>69</v>
      </c>
      <c r="G13" s="203" t="s">
        <v>69</v>
      </c>
      <c r="H13" s="203" t="s">
        <v>69</v>
      </c>
      <c r="I13" s="203" t="s">
        <v>69</v>
      </c>
      <c r="J13" s="203" t="s">
        <v>69</v>
      </c>
      <c r="K13" s="203" t="s">
        <v>69</v>
      </c>
      <c r="L13" s="203" t="s">
        <v>69</v>
      </c>
      <c r="M13" s="203" t="s">
        <v>69</v>
      </c>
      <c r="N13" s="203" t="s">
        <v>69</v>
      </c>
      <c r="O13" s="203" t="s">
        <v>69</v>
      </c>
      <c r="P13" s="203" t="s">
        <v>69</v>
      </c>
      <c r="Q13" s="203" t="s">
        <v>69</v>
      </c>
    </row>
    <row r="14" spans="1:17" x14ac:dyDescent="0.45">
      <c r="A14" s="14" t="s">
        <v>81</v>
      </c>
      <c r="B14" s="14" t="s">
        <v>72</v>
      </c>
      <c r="C14" s="14" t="s">
        <v>73</v>
      </c>
      <c r="D14" s="14" t="s">
        <v>74</v>
      </c>
      <c r="E14" s="14" t="s">
        <v>63</v>
      </c>
      <c r="F14" s="203" t="s">
        <v>69</v>
      </c>
      <c r="G14" s="203" t="s">
        <v>69</v>
      </c>
      <c r="H14" s="203" t="s">
        <v>69</v>
      </c>
      <c r="I14" s="203" t="s">
        <v>69</v>
      </c>
      <c r="J14" s="203" t="s">
        <v>69</v>
      </c>
      <c r="K14" s="203" t="s">
        <v>69</v>
      </c>
      <c r="L14" s="203" t="s">
        <v>69</v>
      </c>
      <c r="M14" s="203" t="s">
        <v>69</v>
      </c>
      <c r="N14" s="203" t="s">
        <v>69</v>
      </c>
      <c r="O14" s="203" t="s">
        <v>69</v>
      </c>
      <c r="P14" s="203" t="s">
        <v>69</v>
      </c>
      <c r="Q14" s="203" t="s">
        <v>69</v>
      </c>
    </row>
    <row r="15" spans="1:17" x14ac:dyDescent="0.45">
      <c r="A15" s="14" t="s">
        <v>81</v>
      </c>
      <c r="B15" s="14" t="s">
        <v>75</v>
      </c>
      <c r="C15" s="14" t="s">
        <v>76</v>
      </c>
      <c r="D15" s="14" t="s">
        <v>77</v>
      </c>
      <c r="E15" s="14" t="s">
        <v>63</v>
      </c>
      <c r="F15" s="203" t="s">
        <v>69</v>
      </c>
      <c r="G15" s="203" t="s">
        <v>69</v>
      </c>
      <c r="H15" s="203" t="s">
        <v>69</v>
      </c>
      <c r="I15" s="203" t="s">
        <v>69</v>
      </c>
      <c r="J15" s="203" t="s">
        <v>69</v>
      </c>
      <c r="K15" s="203" t="s">
        <v>69</v>
      </c>
      <c r="L15" s="203" t="s">
        <v>69</v>
      </c>
      <c r="M15" s="203" t="s">
        <v>69</v>
      </c>
      <c r="N15" s="203" t="s">
        <v>69</v>
      </c>
      <c r="O15" s="203" t="s">
        <v>69</v>
      </c>
      <c r="P15" s="203" t="s">
        <v>69</v>
      </c>
      <c r="Q15" s="205">
        <v>188</v>
      </c>
    </row>
    <row r="16" spans="1:17" x14ac:dyDescent="0.45">
      <c r="A16" s="14" t="s">
        <v>81</v>
      </c>
      <c r="B16" s="14" t="s">
        <v>78</v>
      </c>
      <c r="C16" s="14" t="s">
        <v>79</v>
      </c>
      <c r="D16" s="14" t="s">
        <v>80</v>
      </c>
      <c r="E16" s="14" t="s">
        <v>63</v>
      </c>
      <c r="F16" s="203" t="s">
        <v>69</v>
      </c>
      <c r="G16" s="203" t="s">
        <v>69</v>
      </c>
      <c r="H16" s="203" t="s">
        <v>69</v>
      </c>
      <c r="I16" s="203" t="s">
        <v>69</v>
      </c>
      <c r="J16" s="203" t="s">
        <v>69</v>
      </c>
      <c r="K16" s="203" t="s">
        <v>69</v>
      </c>
      <c r="L16" s="206">
        <v>0</v>
      </c>
      <c r="M16" s="206">
        <v>-2.6301369863013731E-2</v>
      </c>
      <c r="N16" s="206">
        <v>-5.1958762886597981E-2</v>
      </c>
      <c r="O16" s="206">
        <v>-0.15700598802395199</v>
      </c>
      <c r="P16" s="206">
        <v>-0.19893893893893894</v>
      </c>
      <c r="Q16" s="203" t="s">
        <v>69</v>
      </c>
    </row>
    <row r="17" spans="1:17" x14ac:dyDescent="0.45">
      <c r="A17" s="14" t="s">
        <v>82</v>
      </c>
      <c r="B17" s="14" t="s">
        <v>66</v>
      </c>
      <c r="C17" s="14" t="s">
        <v>67</v>
      </c>
      <c r="D17" s="14" t="s">
        <v>68</v>
      </c>
      <c r="E17" s="14" t="s">
        <v>63</v>
      </c>
      <c r="F17" s="203" t="s">
        <v>69</v>
      </c>
      <c r="G17" s="203" t="s">
        <v>69</v>
      </c>
      <c r="H17" s="203" t="s">
        <v>69</v>
      </c>
      <c r="I17" s="203" t="s">
        <v>69</v>
      </c>
      <c r="J17" s="203" t="s">
        <v>69</v>
      </c>
      <c r="K17" s="203" t="s">
        <v>69</v>
      </c>
      <c r="L17" s="203" t="s">
        <v>69</v>
      </c>
      <c r="M17" s="203" t="s">
        <v>69</v>
      </c>
      <c r="N17" s="203" t="s">
        <v>69</v>
      </c>
      <c r="O17" s="203" t="s">
        <v>69</v>
      </c>
      <c r="P17" s="203" t="s">
        <v>69</v>
      </c>
      <c r="Q17" s="203" t="s">
        <v>69</v>
      </c>
    </row>
    <row r="18" spans="1:17" x14ac:dyDescent="0.45">
      <c r="A18" s="14" t="s">
        <v>82</v>
      </c>
      <c r="B18" s="14" t="s">
        <v>70</v>
      </c>
      <c r="C18" s="14" t="s">
        <v>71</v>
      </c>
      <c r="D18" s="14" t="s">
        <v>68</v>
      </c>
      <c r="E18" s="14" t="s">
        <v>63</v>
      </c>
      <c r="F18" s="203" t="s">
        <v>69</v>
      </c>
      <c r="G18" s="203" t="s">
        <v>69</v>
      </c>
      <c r="H18" s="203" t="s">
        <v>69</v>
      </c>
      <c r="I18" s="203" t="s">
        <v>69</v>
      </c>
      <c r="J18" s="203" t="s">
        <v>69</v>
      </c>
      <c r="K18" s="203" t="s">
        <v>69</v>
      </c>
      <c r="L18" s="203" t="s">
        <v>69</v>
      </c>
      <c r="M18" s="203" t="s">
        <v>69</v>
      </c>
      <c r="N18" s="203" t="s">
        <v>69</v>
      </c>
      <c r="O18" s="203" t="s">
        <v>69</v>
      </c>
      <c r="P18" s="203" t="s">
        <v>69</v>
      </c>
      <c r="Q18" s="203" t="s">
        <v>69</v>
      </c>
    </row>
    <row r="19" spans="1:17" x14ac:dyDescent="0.45">
      <c r="A19" s="14" t="s">
        <v>82</v>
      </c>
      <c r="B19" s="14" t="s">
        <v>72</v>
      </c>
      <c r="C19" s="14" t="s">
        <v>73</v>
      </c>
      <c r="D19" s="14" t="s">
        <v>74</v>
      </c>
      <c r="E19" s="14" t="s">
        <v>63</v>
      </c>
      <c r="F19" s="203" t="s">
        <v>69</v>
      </c>
      <c r="G19" s="203" t="s">
        <v>69</v>
      </c>
      <c r="H19" s="203" t="s">
        <v>69</v>
      </c>
      <c r="I19" s="203" t="s">
        <v>69</v>
      </c>
      <c r="J19" s="203" t="s">
        <v>69</v>
      </c>
      <c r="K19" s="203" t="s">
        <v>69</v>
      </c>
      <c r="L19" s="203" t="s">
        <v>69</v>
      </c>
      <c r="M19" s="203" t="s">
        <v>69</v>
      </c>
      <c r="N19" s="203" t="s">
        <v>69</v>
      </c>
      <c r="O19" s="203" t="s">
        <v>69</v>
      </c>
      <c r="P19" s="203" t="s">
        <v>69</v>
      </c>
      <c r="Q19" s="203" t="s">
        <v>69</v>
      </c>
    </row>
    <row r="20" spans="1:17" x14ac:dyDescent="0.45">
      <c r="A20" s="14" t="s">
        <v>82</v>
      </c>
      <c r="B20" s="14" t="s">
        <v>75</v>
      </c>
      <c r="C20" s="14" t="s">
        <v>76</v>
      </c>
      <c r="D20" s="14" t="s">
        <v>77</v>
      </c>
      <c r="E20" s="14" t="s">
        <v>63</v>
      </c>
      <c r="F20" s="203" t="s">
        <v>69</v>
      </c>
      <c r="G20" s="203" t="s">
        <v>69</v>
      </c>
      <c r="H20" s="203" t="s">
        <v>69</v>
      </c>
      <c r="I20" s="203" t="s">
        <v>69</v>
      </c>
      <c r="J20" s="203" t="s">
        <v>69</v>
      </c>
      <c r="K20" s="203" t="s">
        <v>69</v>
      </c>
      <c r="L20" s="203" t="s">
        <v>69</v>
      </c>
      <c r="M20" s="203" t="s">
        <v>69</v>
      </c>
      <c r="N20" s="203" t="s">
        <v>69</v>
      </c>
      <c r="O20" s="203" t="s">
        <v>69</v>
      </c>
      <c r="P20" s="203" t="s">
        <v>69</v>
      </c>
      <c r="Q20" s="205">
        <v>188</v>
      </c>
    </row>
    <row r="21" spans="1:17" x14ac:dyDescent="0.45">
      <c r="A21" s="14" t="s">
        <v>82</v>
      </c>
      <c r="B21" s="14" t="s">
        <v>78</v>
      </c>
      <c r="C21" s="14" t="s">
        <v>79</v>
      </c>
      <c r="D21" s="14" t="s">
        <v>80</v>
      </c>
      <c r="E21" s="14" t="s">
        <v>63</v>
      </c>
      <c r="F21" s="203" t="s">
        <v>69</v>
      </c>
      <c r="G21" s="203" t="s">
        <v>69</v>
      </c>
      <c r="H21" s="203" t="s">
        <v>69</v>
      </c>
      <c r="I21" s="203" t="s">
        <v>69</v>
      </c>
      <c r="J21" s="203" t="s">
        <v>69</v>
      </c>
      <c r="K21" s="203" t="s">
        <v>69</v>
      </c>
      <c r="L21" s="203" t="s">
        <v>69</v>
      </c>
      <c r="M21" s="203" t="s">
        <v>69</v>
      </c>
      <c r="N21" s="203" t="s">
        <v>69</v>
      </c>
      <c r="O21" s="203" t="s">
        <v>69</v>
      </c>
      <c r="P21" s="203" t="s">
        <v>69</v>
      </c>
      <c r="Q21" s="203" t="s">
        <v>69</v>
      </c>
    </row>
    <row r="22" spans="1:17" x14ac:dyDescent="0.45">
      <c r="A22" s="14" t="s">
        <v>83</v>
      </c>
      <c r="B22" s="14" t="s">
        <v>66</v>
      </c>
      <c r="C22" s="14" t="s">
        <v>67</v>
      </c>
      <c r="D22" s="14" t="s">
        <v>68</v>
      </c>
      <c r="E22" s="14" t="s">
        <v>63</v>
      </c>
      <c r="F22" s="203" t="s">
        <v>69</v>
      </c>
      <c r="G22" s="203" t="s">
        <v>69</v>
      </c>
      <c r="H22" s="203" t="s">
        <v>69</v>
      </c>
      <c r="I22" s="203" t="s">
        <v>69</v>
      </c>
      <c r="J22" s="203" t="s">
        <v>69</v>
      </c>
      <c r="K22" s="203" t="s">
        <v>69</v>
      </c>
      <c r="L22" s="203" t="s">
        <v>69</v>
      </c>
      <c r="M22" s="203" t="s">
        <v>69</v>
      </c>
      <c r="N22" s="203" t="s">
        <v>69</v>
      </c>
      <c r="O22" s="203" t="s">
        <v>69</v>
      </c>
      <c r="P22" s="203" t="s">
        <v>69</v>
      </c>
      <c r="Q22" s="203" t="s">
        <v>69</v>
      </c>
    </row>
    <row r="23" spans="1:17" x14ac:dyDescent="0.45">
      <c r="A23" s="14" t="s">
        <v>83</v>
      </c>
      <c r="B23" s="14" t="s">
        <v>70</v>
      </c>
      <c r="C23" s="14" t="s">
        <v>71</v>
      </c>
      <c r="D23" s="14" t="s">
        <v>68</v>
      </c>
      <c r="E23" s="14" t="s">
        <v>63</v>
      </c>
      <c r="F23" s="203" t="s">
        <v>69</v>
      </c>
      <c r="G23" s="203" t="s">
        <v>69</v>
      </c>
      <c r="H23" s="203" t="s">
        <v>69</v>
      </c>
      <c r="I23" s="203" t="s">
        <v>69</v>
      </c>
      <c r="J23" s="203" t="s">
        <v>69</v>
      </c>
      <c r="K23" s="203" t="s">
        <v>69</v>
      </c>
      <c r="L23" s="203" t="s">
        <v>69</v>
      </c>
      <c r="M23" s="203" t="s">
        <v>69</v>
      </c>
      <c r="N23" s="203" t="s">
        <v>69</v>
      </c>
      <c r="O23" s="203" t="s">
        <v>69</v>
      </c>
      <c r="P23" s="203" t="s">
        <v>69</v>
      </c>
      <c r="Q23" s="203" t="s">
        <v>69</v>
      </c>
    </row>
    <row r="24" spans="1:17" x14ac:dyDescent="0.45">
      <c r="A24" s="14" t="s">
        <v>83</v>
      </c>
      <c r="B24" s="14" t="s">
        <v>72</v>
      </c>
      <c r="C24" s="14" t="s">
        <v>73</v>
      </c>
      <c r="D24" s="14" t="s">
        <v>74</v>
      </c>
      <c r="E24" s="14" t="s">
        <v>63</v>
      </c>
      <c r="F24" s="203" t="s">
        <v>69</v>
      </c>
      <c r="G24" s="203" t="s">
        <v>69</v>
      </c>
      <c r="H24" s="203" t="s">
        <v>69</v>
      </c>
      <c r="I24" s="203" t="s">
        <v>69</v>
      </c>
      <c r="J24" s="203" t="s">
        <v>69</v>
      </c>
      <c r="K24" s="203" t="s">
        <v>69</v>
      </c>
      <c r="L24" s="203" t="s">
        <v>69</v>
      </c>
      <c r="M24" s="203" t="s">
        <v>69</v>
      </c>
      <c r="N24" s="203" t="s">
        <v>69</v>
      </c>
      <c r="O24" s="203" t="s">
        <v>69</v>
      </c>
      <c r="P24" s="203" t="s">
        <v>69</v>
      </c>
      <c r="Q24" s="203" t="s">
        <v>69</v>
      </c>
    </row>
    <row r="25" spans="1:17" x14ac:dyDescent="0.45">
      <c r="A25" s="14" t="s">
        <v>83</v>
      </c>
      <c r="B25" s="14" t="s">
        <v>75</v>
      </c>
      <c r="C25" s="14" t="s">
        <v>76</v>
      </c>
      <c r="D25" s="14" t="s">
        <v>77</v>
      </c>
      <c r="E25" s="14" t="s">
        <v>63</v>
      </c>
      <c r="F25" s="203" t="s">
        <v>69</v>
      </c>
      <c r="G25" s="203" t="s">
        <v>69</v>
      </c>
      <c r="H25" s="203" t="s">
        <v>69</v>
      </c>
      <c r="I25" s="203" t="s">
        <v>69</v>
      </c>
      <c r="J25" s="203" t="s">
        <v>69</v>
      </c>
      <c r="K25" s="203" t="s">
        <v>69</v>
      </c>
      <c r="L25" s="203" t="s">
        <v>69</v>
      </c>
      <c r="M25" s="203" t="s">
        <v>69</v>
      </c>
      <c r="N25" s="203" t="s">
        <v>69</v>
      </c>
      <c r="O25" s="203" t="s">
        <v>69</v>
      </c>
      <c r="P25" s="203" t="s">
        <v>69</v>
      </c>
      <c r="Q25" s="205">
        <v>188</v>
      </c>
    </row>
    <row r="26" spans="1:17" x14ac:dyDescent="0.45">
      <c r="A26" s="14" t="s">
        <v>83</v>
      </c>
      <c r="B26" s="14" t="s">
        <v>78</v>
      </c>
      <c r="C26" s="14" t="s">
        <v>79</v>
      </c>
      <c r="D26" s="14" t="s">
        <v>80</v>
      </c>
      <c r="E26" s="14" t="s">
        <v>63</v>
      </c>
      <c r="F26" s="203" t="s">
        <v>69</v>
      </c>
      <c r="G26" s="203" t="s">
        <v>69</v>
      </c>
      <c r="H26" s="203" t="s">
        <v>69</v>
      </c>
      <c r="I26" s="203" t="s">
        <v>69</v>
      </c>
      <c r="J26" s="203" t="s">
        <v>69</v>
      </c>
      <c r="K26" s="203" t="s">
        <v>69</v>
      </c>
      <c r="L26" s="203" t="s">
        <v>69</v>
      </c>
      <c r="M26" s="203" t="s">
        <v>69</v>
      </c>
      <c r="N26" s="203" t="s">
        <v>69</v>
      </c>
      <c r="O26" s="203" t="s">
        <v>69</v>
      </c>
      <c r="P26" s="203" t="s">
        <v>69</v>
      </c>
      <c r="Q26" s="203" t="s">
        <v>69</v>
      </c>
    </row>
    <row r="27" spans="1:17" x14ac:dyDescent="0.45">
      <c r="A27" s="14" t="s">
        <v>84</v>
      </c>
      <c r="B27" s="14" t="s">
        <v>66</v>
      </c>
      <c r="C27" s="14" t="s">
        <v>67</v>
      </c>
      <c r="D27" s="14" t="s">
        <v>68</v>
      </c>
      <c r="E27" s="14" t="s">
        <v>63</v>
      </c>
      <c r="F27" s="203" t="s">
        <v>69</v>
      </c>
      <c r="G27" s="203" t="s">
        <v>69</v>
      </c>
      <c r="H27" s="203" t="s">
        <v>69</v>
      </c>
      <c r="I27" s="203" t="s">
        <v>69</v>
      </c>
      <c r="J27" s="203" t="s">
        <v>69</v>
      </c>
      <c r="K27" s="203" t="s">
        <v>69</v>
      </c>
      <c r="L27" s="203" t="s">
        <v>69</v>
      </c>
      <c r="M27" s="203" t="s">
        <v>69</v>
      </c>
      <c r="N27" s="203" t="s">
        <v>69</v>
      </c>
      <c r="O27" s="203" t="s">
        <v>69</v>
      </c>
      <c r="P27" s="203" t="s">
        <v>69</v>
      </c>
      <c r="Q27" s="203" t="s">
        <v>69</v>
      </c>
    </row>
    <row r="28" spans="1:17" x14ac:dyDescent="0.45">
      <c r="A28" s="14" t="s">
        <v>84</v>
      </c>
      <c r="B28" s="14" t="s">
        <v>70</v>
      </c>
      <c r="C28" s="14" t="s">
        <v>71</v>
      </c>
      <c r="D28" s="14" t="s">
        <v>68</v>
      </c>
      <c r="E28" s="14" t="s">
        <v>63</v>
      </c>
      <c r="F28" s="203" t="s">
        <v>69</v>
      </c>
      <c r="G28" s="203" t="s">
        <v>69</v>
      </c>
      <c r="H28" s="203" t="s">
        <v>69</v>
      </c>
      <c r="I28" s="203" t="s">
        <v>69</v>
      </c>
      <c r="J28" s="203" t="s">
        <v>69</v>
      </c>
      <c r="K28" s="203" t="s">
        <v>69</v>
      </c>
      <c r="L28" s="203" t="s">
        <v>69</v>
      </c>
      <c r="M28" s="203" t="s">
        <v>69</v>
      </c>
      <c r="N28" s="203" t="s">
        <v>69</v>
      </c>
      <c r="O28" s="203" t="s">
        <v>69</v>
      </c>
      <c r="P28" s="203" t="s">
        <v>69</v>
      </c>
      <c r="Q28" s="207">
        <v>3.5300000000000002E-3</v>
      </c>
    </row>
    <row r="29" spans="1:17" x14ac:dyDescent="0.45">
      <c r="A29" s="14" t="s">
        <v>84</v>
      </c>
      <c r="B29" s="14" t="s">
        <v>72</v>
      </c>
      <c r="C29" s="14" t="s">
        <v>73</v>
      </c>
      <c r="D29" s="14" t="s">
        <v>74</v>
      </c>
      <c r="E29" s="14" t="s">
        <v>63</v>
      </c>
      <c r="F29" s="205">
        <v>1</v>
      </c>
      <c r="G29" s="205">
        <v>3</v>
      </c>
      <c r="H29" s="205">
        <v>5</v>
      </c>
      <c r="I29" s="205">
        <v>7</v>
      </c>
      <c r="J29" s="205">
        <v>6</v>
      </c>
      <c r="K29" s="205">
        <v>9</v>
      </c>
      <c r="L29" s="205">
        <v>15</v>
      </c>
      <c r="M29" s="205">
        <v>15</v>
      </c>
      <c r="N29" s="205">
        <v>15</v>
      </c>
      <c r="O29" s="205">
        <v>15</v>
      </c>
      <c r="P29" s="205">
        <v>15</v>
      </c>
      <c r="Q29" s="203" t="s">
        <v>69</v>
      </c>
    </row>
    <row r="30" spans="1:17" x14ac:dyDescent="0.45">
      <c r="A30" s="14" t="s">
        <v>84</v>
      </c>
      <c r="B30" s="14" t="s">
        <v>75</v>
      </c>
      <c r="C30" s="14" t="s">
        <v>76</v>
      </c>
      <c r="D30" s="14" t="s">
        <v>77</v>
      </c>
      <c r="E30" s="14" t="s">
        <v>63</v>
      </c>
      <c r="F30" s="203" t="s">
        <v>69</v>
      </c>
      <c r="G30" s="203" t="s">
        <v>69</v>
      </c>
      <c r="H30" s="203" t="s">
        <v>69</v>
      </c>
      <c r="I30" s="203" t="s">
        <v>69</v>
      </c>
      <c r="J30" s="203" t="s">
        <v>69</v>
      </c>
      <c r="K30" s="203" t="s">
        <v>69</v>
      </c>
      <c r="L30" s="203" t="s">
        <v>69</v>
      </c>
      <c r="M30" s="203" t="s">
        <v>69</v>
      </c>
      <c r="N30" s="203" t="s">
        <v>69</v>
      </c>
      <c r="O30" s="203" t="s">
        <v>69</v>
      </c>
      <c r="P30" s="203" t="s">
        <v>69</v>
      </c>
      <c r="Q30" s="205">
        <v>188</v>
      </c>
    </row>
    <row r="31" spans="1:17" x14ac:dyDescent="0.45">
      <c r="A31" s="14" t="s">
        <v>84</v>
      </c>
      <c r="B31" s="14" t="s">
        <v>78</v>
      </c>
      <c r="C31" s="14" t="s">
        <v>79</v>
      </c>
      <c r="D31" s="14" t="s">
        <v>80</v>
      </c>
      <c r="E31" s="14" t="s">
        <v>63</v>
      </c>
      <c r="F31" s="203" t="s">
        <v>69</v>
      </c>
      <c r="G31" s="203" t="s">
        <v>69</v>
      </c>
      <c r="H31" s="203" t="s">
        <v>69</v>
      </c>
      <c r="I31" s="203" t="s">
        <v>69</v>
      </c>
      <c r="J31" s="203" t="s">
        <v>69</v>
      </c>
      <c r="K31" s="203" t="s">
        <v>69</v>
      </c>
      <c r="L31" s="203" t="s">
        <v>69</v>
      </c>
      <c r="M31" s="203" t="s">
        <v>69</v>
      </c>
      <c r="N31" s="203" t="s">
        <v>69</v>
      </c>
      <c r="O31" s="203" t="s">
        <v>69</v>
      </c>
      <c r="P31" s="203" t="s">
        <v>69</v>
      </c>
      <c r="Q31" s="203" t="s">
        <v>69</v>
      </c>
    </row>
    <row r="32" spans="1:17" x14ac:dyDescent="0.45">
      <c r="A32" s="14" t="s">
        <v>85</v>
      </c>
      <c r="B32" s="14" t="s">
        <v>66</v>
      </c>
      <c r="C32" s="14" t="s">
        <v>67</v>
      </c>
      <c r="D32" s="14" t="s">
        <v>68</v>
      </c>
      <c r="E32" s="14" t="s">
        <v>63</v>
      </c>
      <c r="F32" s="203" t="s">
        <v>69</v>
      </c>
      <c r="G32" s="203" t="s">
        <v>69</v>
      </c>
      <c r="H32" s="203" t="s">
        <v>69</v>
      </c>
      <c r="I32" s="203" t="s">
        <v>69</v>
      </c>
      <c r="J32" s="203" t="s">
        <v>69</v>
      </c>
      <c r="K32" s="203" t="s">
        <v>69</v>
      </c>
      <c r="L32" s="203" t="s">
        <v>69</v>
      </c>
      <c r="M32" s="203" t="s">
        <v>69</v>
      </c>
      <c r="N32" s="203" t="s">
        <v>69</v>
      </c>
      <c r="O32" s="203" t="s">
        <v>69</v>
      </c>
      <c r="P32" s="203" t="s">
        <v>69</v>
      </c>
      <c r="Q32" s="203" t="s">
        <v>69</v>
      </c>
    </row>
    <row r="33" spans="1:54" x14ac:dyDescent="0.45">
      <c r="A33" s="14" t="s">
        <v>85</v>
      </c>
      <c r="B33" s="14" t="s">
        <v>70</v>
      </c>
      <c r="C33" s="14" t="s">
        <v>71</v>
      </c>
      <c r="D33" s="14" t="s">
        <v>68</v>
      </c>
      <c r="E33" s="14" t="s">
        <v>63</v>
      </c>
      <c r="F33" s="203" t="s">
        <v>69</v>
      </c>
      <c r="G33" s="203" t="s">
        <v>69</v>
      </c>
      <c r="H33" s="203" t="s">
        <v>69</v>
      </c>
      <c r="I33" s="203" t="s">
        <v>69</v>
      </c>
      <c r="J33" s="203" t="s">
        <v>69</v>
      </c>
      <c r="K33" s="203" t="s">
        <v>69</v>
      </c>
      <c r="L33" s="203" t="s">
        <v>69</v>
      </c>
      <c r="M33" s="203" t="s">
        <v>69</v>
      </c>
      <c r="N33" s="203" t="s">
        <v>69</v>
      </c>
      <c r="O33" s="203" t="s">
        <v>69</v>
      </c>
      <c r="P33" s="203" t="s">
        <v>69</v>
      </c>
      <c r="Q33" s="203" t="s">
        <v>69</v>
      </c>
    </row>
    <row r="34" spans="1:54" x14ac:dyDescent="0.45">
      <c r="A34" s="14" t="s">
        <v>85</v>
      </c>
      <c r="B34" s="14" t="s">
        <v>72</v>
      </c>
      <c r="C34" s="14" t="s">
        <v>73</v>
      </c>
      <c r="D34" s="14" t="s">
        <v>74</v>
      </c>
      <c r="E34" s="14" t="s">
        <v>63</v>
      </c>
      <c r="F34" s="203" t="s">
        <v>69</v>
      </c>
      <c r="G34" s="203" t="s">
        <v>69</v>
      </c>
      <c r="H34" s="203" t="s">
        <v>69</v>
      </c>
      <c r="I34" s="203" t="s">
        <v>69</v>
      </c>
      <c r="J34" s="203" t="s">
        <v>69</v>
      </c>
      <c r="K34" s="203" t="s">
        <v>69</v>
      </c>
      <c r="L34" s="203" t="s">
        <v>69</v>
      </c>
      <c r="M34" s="203" t="s">
        <v>69</v>
      </c>
      <c r="N34" s="203" t="s">
        <v>69</v>
      </c>
      <c r="O34" s="203" t="s">
        <v>69</v>
      </c>
      <c r="P34" s="203" t="s">
        <v>69</v>
      </c>
      <c r="Q34" s="203" t="s">
        <v>69</v>
      </c>
    </row>
    <row r="35" spans="1:54" x14ac:dyDescent="0.45">
      <c r="A35" s="14" t="s">
        <v>85</v>
      </c>
      <c r="B35" s="14" t="s">
        <v>75</v>
      </c>
      <c r="C35" s="14" t="s">
        <v>76</v>
      </c>
      <c r="D35" s="14" t="s">
        <v>77</v>
      </c>
      <c r="E35" s="14" t="s">
        <v>63</v>
      </c>
      <c r="F35" s="203" t="s">
        <v>69</v>
      </c>
      <c r="G35" s="203" t="s">
        <v>69</v>
      </c>
      <c r="H35" s="203" t="s">
        <v>69</v>
      </c>
      <c r="I35" s="203" t="s">
        <v>69</v>
      </c>
      <c r="J35" s="203" t="s">
        <v>69</v>
      </c>
      <c r="K35" s="203" t="s">
        <v>69</v>
      </c>
      <c r="L35" s="203" t="s">
        <v>69</v>
      </c>
      <c r="M35" s="203" t="s">
        <v>69</v>
      </c>
      <c r="N35" s="203" t="s">
        <v>69</v>
      </c>
      <c r="O35" s="203" t="s">
        <v>69</v>
      </c>
      <c r="P35" s="203" t="s">
        <v>69</v>
      </c>
      <c r="Q35" s="205">
        <v>188</v>
      </c>
    </row>
    <row r="36" spans="1:54" x14ac:dyDescent="0.45">
      <c r="A36" s="14" t="s">
        <v>85</v>
      </c>
      <c r="B36" s="14" t="s">
        <v>78</v>
      </c>
      <c r="C36" s="14" t="s">
        <v>79</v>
      </c>
      <c r="D36" s="14" t="s">
        <v>80</v>
      </c>
      <c r="E36" s="14" t="s">
        <v>63</v>
      </c>
      <c r="F36" s="203" t="s">
        <v>69</v>
      </c>
      <c r="G36" s="203" t="s">
        <v>69</v>
      </c>
      <c r="H36" s="203" t="s">
        <v>69</v>
      </c>
      <c r="I36" s="203" t="s">
        <v>69</v>
      </c>
      <c r="J36" s="203" t="s">
        <v>69</v>
      </c>
      <c r="K36" s="203" t="s">
        <v>69</v>
      </c>
      <c r="L36" s="203" t="s">
        <v>69</v>
      </c>
      <c r="M36" s="203" t="s">
        <v>69</v>
      </c>
      <c r="N36" s="203" t="s">
        <v>69</v>
      </c>
      <c r="O36" s="203" t="s">
        <v>69</v>
      </c>
      <c r="P36" s="203" t="s">
        <v>69</v>
      </c>
      <c r="Q36" s="203" t="s">
        <v>69</v>
      </c>
    </row>
    <row r="38" spans="1:54" x14ac:dyDescent="0.45">
      <c r="A38" s="40" t="s">
        <v>8</v>
      </c>
      <c r="B38" s="40"/>
      <c r="C38" s="41"/>
      <c r="D38" s="42"/>
      <c r="E38" s="41"/>
      <c r="F38" s="43"/>
      <c r="G38" s="40"/>
      <c r="H38" s="40"/>
      <c r="I38" s="40"/>
      <c r="J38" s="40"/>
      <c r="K38" s="40"/>
      <c r="L38" s="40"/>
      <c r="M38" s="40"/>
      <c r="N38" s="40"/>
      <c r="O38" s="40"/>
      <c r="P38" s="40"/>
      <c r="Q38" s="40"/>
      <c r="R38" s="40"/>
      <c r="S38" s="40"/>
      <c r="T38" s="40"/>
      <c r="U38" s="40"/>
      <c r="V38" s="40"/>
      <c r="W38" s="40"/>
      <c r="X38" s="40"/>
      <c r="Y38" s="40"/>
      <c r="Z38" s="28"/>
      <c r="AA38" s="28"/>
      <c r="AB38" s="28"/>
      <c r="AC38" s="28"/>
      <c r="AD38" s="28"/>
      <c r="AE38" s="28"/>
      <c r="AF38" s="28"/>
      <c r="AG38" s="28"/>
      <c r="AH38" s="28"/>
      <c r="AI38" s="28"/>
      <c r="AJ38" s="28"/>
      <c r="AK38" s="28"/>
      <c r="AL38" s="28"/>
      <c r="AM38" s="28"/>
      <c r="AN38" s="28"/>
      <c r="AO38" s="28"/>
      <c r="AP38" s="28"/>
      <c r="AQ38" s="28"/>
      <c r="AR38" s="28"/>
      <c r="AS38" s="28"/>
      <c r="AT38" s="28"/>
      <c r="AU38" s="28"/>
      <c r="AV38" s="28"/>
      <c r="AW38" s="28"/>
      <c r="AX38" s="28"/>
      <c r="AY38" s="28"/>
      <c r="AZ38" s="28"/>
      <c r="BA38" s="28"/>
      <c r="BB38" s="28"/>
    </row>
  </sheetData>
  <pageMargins left="0.7" right="0.7" top="0.75" bottom="0.75" header="0.3" footer="0.3"/>
  <pageSetup paperSize="9" orientation="portrait" r:id="rId1"/>
  <headerFooter>
    <oddHeader xml:space="preserve">&amp;L&amp;F&amp;CSheet: &amp;A&amp;ROFFICIAL </oddHeader>
    <oddFooter>&amp;LPrinted on &amp;D at &amp;T&amp;CPage &amp;P of &amp;N&amp;ROfwat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67B8D-18B1-47BE-90AD-1AE1FA04B957}">
  <sheetPr codeName="Sheet6">
    <tabColor theme="7" tint="0.59999389629810485"/>
  </sheetPr>
  <dimension ref="A1:Q5606"/>
  <sheetViews>
    <sheetView showGridLines="0" zoomScale="80" zoomScaleNormal="80" workbookViewId="0"/>
  </sheetViews>
  <sheetFormatPr defaultColWidth="0" defaultRowHeight="12.75" customHeight="1" zeroHeight="1" x14ac:dyDescent="0.35"/>
  <cols>
    <col min="1" max="1" width="1" style="6" customWidth="1"/>
    <col min="2" max="4" width="1" style="7" customWidth="1"/>
    <col min="5" max="5" width="7.25" style="7" bestFit="1" customWidth="1"/>
    <col min="6" max="6" width="21.5" style="7" bestFit="1" customWidth="1"/>
    <col min="7" max="7" width="20.125" style="7" customWidth="1"/>
    <col min="8" max="8" width="9.5" style="7" customWidth="1"/>
    <col min="9" max="9" width="8.375" style="7" customWidth="1"/>
    <col min="10" max="10" width="3.25" style="7" customWidth="1"/>
    <col min="11" max="11" width="10.125" style="7" bestFit="1" customWidth="1"/>
    <col min="12" max="12" width="9.375" style="7" bestFit="1" customWidth="1"/>
    <col min="13" max="13" width="14.75" style="7" customWidth="1"/>
    <col min="14" max="14" width="14" style="7" bestFit="1" customWidth="1"/>
    <col min="15" max="15" width="16.125" style="7" bestFit="1" customWidth="1"/>
    <col min="16" max="16" width="11.375" style="7" customWidth="1"/>
    <col min="17" max="17" width="6" style="7" customWidth="1"/>
    <col min="18" max="16384" width="6" style="7" hidden="1"/>
  </cols>
  <sheetData>
    <row r="1" spans="1:16" s="4" customFormat="1" ht="30.75" x14ac:dyDescent="0.35">
      <c r="A1" s="4" t="str">
        <f ca="1">RIGHT(CELL("filename", A1), LEN(CELL("filename", A1)) - SEARCH("]", CELL("filename", A1)))</f>
        <v>Inp_1</v>
      </c>
      <c r="D1" s="5"/>
      <c r="F1" s="119"/>
      <c r="G1" s="119"/>
      <c r="H1" s="119"/>
      <c r="I1" s="119"/>
      <c r="J1" s="119"/>
      <c r="K1" s="119"/>
      <c r="L1" s="119"/>
      <c r="M1" s="119"/>
      <c r="N1" s="119"/>
      <c r="O1" s="119"/>
      <c r="P1" s="119"/>
    </row>
    <row r="2" spans="1:16" ht="13.15" x14ac:dyDescent="0.35"/>
    <row r="3" spans="1:16" s="1" customFormat="1" ht="30" customHeight="1" x14ac:dyDescent="0.4">
      <c r="A3" s="6"/>
      <c r="B3" s="7"/>
      <c r="C3" s="7"/>
      <c r="D3" s="7"/>
      <c r="E3" s="3" t="s">
        <v>10</v>
      </c>
      <c r="F3" s="3" t="s">
        <v>86</v>
      </c>
      <c r="G3" s="3" t="s">
        <v>87</v>
      </c>
      <c r="H3" s="3" t="s">
        <v>88</v>
      </c>
      <c r="I3" s="6" t="s">
        <v>89</v>
      </c>
      <c r="K3" s="6" t="s">
        <v>90</v>
      </c>
      <c r="L3" s="6" t="s">
        <v>91</v>
      </c>
      <c r="M3" s="19" t="s">
        <v>33</v>
      </c>
      <c r="N3" s="19" t="s">
        <v>92</v>
      </c>
      <c r="O3" s="19" t="s">
        <v>93</v>
      </c>
      <c r="P3" s="19" t="s">
        <v>40</v>
      </c>
    </row>
    <row r="4" spans="1:16" ht="13.15" x14ac:dyDescent="0.35">
      <c r="J4" s="8"/>
    </row>
    <row r="5" spans="1:16" ht="13.15" x14ac:dyDescent="0.35"/>
    <row r="6" spans="1:16" s="12" customFormat="1" ht="13.15" x14ac:dyDescent="0.35">
      <c r="A6" s="9" t="s">
        <v>94</v>
      </c>
      <c r="B6" s="9"/>
      <c r="C6" s="10"/>
      <c r="D6" s="11"/>
    </row>
    <row r="7" spans="1:16" ht="13.15" x14ac:dyDescent="0.35"/>
    <row r="8" spans="1:16" ht="13.15" x14ac:dyDescent="0.35">
      <c r="F8" s="7" t="s">
        <v>95</v>
      </c>
      <c r="I8" s="118">
        <v>1000000</v>
      </c>
    </row>
    <row r="9" spans="1:16" ht="13.15" x14ac:dyDescent="0.35"/>
    <row r="10" spans="1:16" ht="13.15" x14ac:dyDescent="0.4">
      <c r="E10" s="1" t="s">
        <v>81</v>
      </c>
      <c r="F10" s="7" t="s">
        <v>94</v>
      </c>
      <c r="G10" s="7" t="s">
        <v>75</v>
      </c>
      <c r="H10" s="7" t="s">
        <v>68</v>
      </c>
      <c r="I10" s="16"/>
      <c r="K10" s="25" t="s">
        <v>69</v>
      </c>
      <c r="L10" s="25" t="s">
        <v>69</v>
      </c>
      <c r="M10" s="26"/>
      <c r="N10" s="120">
        <f>SUMIFS(F_Inputs!$Q$7:$Q$36,F_Inputs!$A$7:$A$36,$E10,F_Inputs!$B$7:$B$36,$G10)/$I$8</f>
        <v>1.8799999999999999E-4</v>
      </c>
      <c r="O10" s="121"/>
      <c r="P10" s="121"/>
    </row>
    <row r="11" spans="1:16" ht="13.15" x14ac:dyDescent="0.4">
      <c r="E11" s="1" t="s">
        <v>82</v>
      </c>
      <c r="F11" s="7" t="s">
        <v>94</v>
      </c>
      <c r="G11" s="7" t="s">
        <v>75</v>
      </c>
      <c r="H11" s="7" t="s">
        <v>68</v>
      </c>
      <c r="I11" s="16"/>
      <c r="K11" s="25" t="s">
        <v>69</v>
      </c>
      <c r="L11" s="25" t="s">
        <v>69</v>
      </c>
      <c r="M11" s="26"/>
      <c r="N11" s="120">
        <f>SUMIFS(F_Inputs!$Q$7:$Q$36,F_Inputs!$A$7:$A$36,$E11,F_Inputs!$B$7:$B$36,$G11)/$I$8</f>
        <v>1.8799999999999999E-4</v>
      </c>
      <c r="O11" s="121"/>
      <c r="P11" s="121"/>
    </row>
    <row r="12" spans="1:16" ht="13.15" x14ac:dyDescent="0.4">
      <c r="E12" s="1" t="s">
        <v>83</v>
      </c>
      <c r="F12" s="7" t="s">
        <v>94</v>
      </c>
      <c r="G12" s="7" t="s">
        <v>75</v>
      </c>
      <c r="H12" s="7" t="s">
        <v>68</v>
      </c>
      <c r="I12" s="16"/>
      <c r="K12" s="25" t="s">
        <v>69</v>
      </c>
      <c r="L12" s="25" t="s">
        <v>69</v>
      </c>
      <c r="M12" s="26"/>
      <c r="N12" s="120">
        <f>SUMIFS(F_Inputs!$Q$7:$Q$36,F_Inputs!$A$7:$A$36,$E12,F_Inputs!$B$7:$B$36,$G12)/$I$8</f>
        <v>1.8799999999999999E-4</v>
      </c>
      <c r="O12" s="121"/>
      <c r="P12" s="121"/>
    </row>
    <row r="13" spans="1:16" ht="13.15" x14ac:dyDescent="0.4">
      <c r="E13" s="1" t="s">
        <v>84</v>
      </c>
      <c r="F13" s="7" t="s">
        <v>94</v>
      </c>
      <c r="G13" s="128"/>
      <c r="H13" s="7" t="s">
        <v>68</v>
      </c>
      <c r="I13" s="16"/>
      <c r="K13" s="25" t="s">
        <v>69</v>
      </c>
      <c r="L13" s="121"/>
      <c r="M13" s="26"/>
      <c r="N13" s="120"/>
      <c r="O13" s="25"/>
      <c r="P13" s="25" t="s">
        <v>69</v>
      </c>
    </row>
    <row r="14" spans="1:16" ht="13.15" x14ac:dyDescent="0.4">
      <c r="E14" s="1" t="s">
        <v>85</v>
      </c>
      <c r="F14" s="7" t="s">
        <v>94</v>
      </c>
      <c r="G14" s="7" t="s">
        <v>75</v>
      </c>
      <c r="H14" s="7" t="s">
        <v>68</v>
      </c>
      <c r="I14" s="16"/>
      <c r="K14" s="25" t="s">
        <v>69</v>
      </c>
      <c r="L14" s="25" t="s">
        <v>69</v>
      </c>
      <c r="M14" s="26"/>
      <c r="N14" s="120">
        <f>SUMIFS(F_Inputs!$Q$7:$Q$36,F_Inputs!$A$7:$A$36,$E14,F_Inputs!$B$7:$B$36,$G14)/$I$8</f>
        <v>1.8799999999999999E-4</v>
      </c>
      <c r="O14" s="121"/>
      <c r="P14" s="122">
        <v>6.6100000000000002E-4</v>
      </c>
    </row>
    <row r="15" spans="1:16" ht="13.15" x14ac:dyDescent="0.4">
      <c r="E15" s="1" t="s">
        <v>65</v>
      </c>
      <c r="F15" s="7" t="s">
        <v>94</v>
      </c>
      <c r="G15" s="7" t="s">
        <v>66</v>
      </c>
      <c r="H15" s="7" t="s">
        <v>68</v>
      </c>
      <c r="I15" s="16"/>
      <c r="K15" s="135">
        <f>SUMIFS(F_Inputs!$Q$7:$Q$36,F_Inputs!$A$7:$A$36,$E15,F_Inputs!$B$7:$B$36,$G15)</f>
        <v>3.0152638516270175E-2</v>
      </c>
      <c r="L15" s="25" t="s">
        <v>69</v>
      </c>
      <c r="M15" s="26"/>
      <c r="N15" s="120"/>
      <c r="O15" s="25"/>
      <c r="P15" s="25" t="s">
        <v>69</v>
      </c>
    </row>
    <row r="16" spans="1:16" ht="13.15" x14ac:dyDescent="0.35">
      <c r="I16" s="13"/>
    </row>
    <row r="17" spans="1:16" s="12" customFormat="1" ht="13.15" x14ac:dyDescent="0.35">
      <c r="A17" s="9" t="s">
        <v>96</v>
      </c>
      <c r="B17" s="9"/>
      <c r="C17" s="10"/>
      <c r="D17" s="11"/>
    </row>
    <row r="18" spans="1:16" ht="13.15" x14ac:dyDescent="0.35"/>
    <row r="19" spans="1:16" ht="13.15" x14ac:dyDescent="0.4">
      <c r="E19" s="1" t="s">
        <v>81</v>
      </c>
      <c r="F19" s="7" t="s">
        <v>96</v>
      </c>
      <c r="G19" s="128"/>
      <c r="H19" s="7" t="s">
        <v>80</v>
      </c>
      <c r="I19" s="16"/>
      <c r="K19" s="92"/>
      <c r="L19" s="92"/>
      <c r="M19" s="94"/>
      <c r="N19" s="123"/>
      <c r="O19" s="123"/>
      <c r="P19" s="123"/>
    </row>
    <row r="20" spans="1:16" ht="13.15" x14ac:dyDescent="0.4">
      <c r="E20" s="1" t="s">
        <v>82</v>
      </c>
      <c r="F20" s="7" t="s">
        <v>96</v>
      </c>
      <c r="G20" s="128"/>
      <c r="H20" s="7" t="s">
        <v>80</v>
      </c>
      <c r="I20" s="16"/>
      <c r="K20" s="92"/>
      <c r="L20" s="92"/>
      <c r="M20" s="94"/>
      <c r="N20" s="123"/>
      <c r="O20" s="123"/>
      <c r="P20" s="123"/>
    </row>
    <row r="21" spans="1:16" ht="13.15" x14ac:dyDescent="0.4">
      <c r="E21" s="1" t="s">
        <v>83</v>
      </c>
      <c r="F21" s="7" t="s">
        <v>96</v>
      </c>
      <c r="G21" s="128"/>
      <c r="H21" s="7" t="s">
        <v>80</v>
      </c>
      <c r="I21" s="16"/>
      <c r="K21" s="92"/>
      <c r="L21" s="92"/>
      <c r="M21" s="94"/>
      <c r="N21" s="123"/>
      <c r="O21" s="123"/>
      <c r="P21" s="123"/>
    </row>
    <row r="22" spans="1:16" ht="13.15" x14ac:dyDescent="0.4">
      <c r="E22" s="1" t="s">
        <v>84</v>
      </c>
      <c r="F22" s="7" t="s">
        <v>96</v>
      </c>
      <c r="G22" s="128"/>
      <c r="H22" s="7" t="s">
        <v>80</v>
      </c>
      <c r="I22" s="16"/>
      <c r="K22" s="92"/>
      <c r="L22" s="189">
        <v>0.7</v>
      </c>
      <c r="M22" s="94"/>
      <c r="N22" s="92"/>
      <c r="O22" s="92"/>
      <c r="P22" s="92"/>
    </row>
    <row r="23" spans="1:16" ht="13.15" x14ac:dyDescent="0.4">
      <c r="E23" s="1" t="s">
        <v>97</v>
      </c>
      <c r="F23" s="7" t="s">
        <v>96</v>
      </c>
      <c r="G23" s="128"/>
      <c r="H23" s="7" t="s">
        <v>80</v>
      </c>
      <c r="I23" s="16"/>
      <c r="K23" s="92"/>
      <c r="L23" s="92" t="s">
        <v>69</v>
      </c>
      <c r="M23" s="94"/>
      <c r="N23" s="123"/>
      <c r="O23" s="123"/>
      <c r="P23" s="123"/>
    </row>
    <row r="24" spans="1:16" ht="13.15" x14ac:dyDescent="0.4">
      <c r="E24" s="1" t="s">
        <v>65</v>
      </c>
      <c r="F24" s="7" t="s">
        <v>96</v>
      </c>
      <c r="G24" s="128"/>
      <c r="H24" s="7" t="s">
        <v>80</v>
      </c>
      <c r="I24" s="16"/>
      <c r="K24" s="125"/>
      <c r="L24" s="92" t="s">
        <v>69</v>
      </c>
      <c r="M24" s="94"/>
      <c r="N24" s="92"/>
      <c r="O24" s="92"/>
      <c r="P24" s="92"/>
    </row>
    <row r="25" spans="1:16" ht="13.15" x14ac:dyDescent="0.35">
      <c r="I25" s="13"/>
    </row>
    <row r="26" spans="1:16" s="12" customFormat="1" ht="13.15" x14ac:dyDescent="0.35">
      <c r="A26" s="9" t="s">
        <v>98</v>
      </c>
      <c r="B26" s="9"/>
      <c r="C26" s="10"/>
      <c r="D26" s="11"/>
    </row>
    <row r="27" spans="1:16" ht="13.15" x14ac:dyDescent="0.35"/>
    <row r="28" spans="1:16" ht="13.15" x14ac:dyDescent="0.35">
      <c r="B28" s="6" t="s">
        <v>99</v>
      </c>
    </row>
    <row r="29" spans="1:16" ht="13.15" x14ac:dyDescent="0.35"/>
    <row r="30" spans="1:16" ht="13.15" x14ac:dyDescent="0.4">
      <c r="E30" s="1" t="s">
        <v>81</v>
      </c>
      <c r="F30" s="7" t="s">
        <v>100</v>
      </c>
      <c r="G30" s="128"/>
      <c r="H30" s="7" t="s">
        <v>80</v>
      </c>
      <c r="I30" s="16"/>
      <c r="K30" s="92"/>
      <c r="L30" s="92"/>
      <c r="M30" s="190">
        <v>5.0000000000000001E-3</v>
      </c>
      <c r="N30" s="126"/>
      <c r="O30" s="126"/>
      <c r="P30" s="123"/>
    </row>
    <row r="31" spans="1:16" ht="13.15" x14ac:dyDescent="0.4">
      <c r="E31" s="1" t="s">
        <v>82</v>
      </c>
      <c r="F31" s="7" t="s">
        <v>100</v>
      </c>
      <c r="G31" s="128"/>
      <c r="H31" s="7" t="s">
        <v>80</v>
      </c>
      <c r="I31" s="16"/>
      <c r="K31" s="92"/>
      <c r="L31" s="92"/>
      <c r="M31" s="190">
        <v>5.0000000000000001E-3</v>
      </c>
      <c r="N31" s="126"/>
      <c r="O31" s="126"/>
      <c r="P31" s="123"/>
    </row>
    <row r="32" spans="1:16" ht="13.15" x14ac:dyDescent="0.4">
      <c r="E32" s="1" t="s">
        <v>83</v>
      </c>
      <c r="F32" s="7" t="s">
        <v>100</v>
      </c>
      <c r="G32" s="128"/>
      <c r="H32" s="7" t="s">
        <v>80</v>
      </c>
      <c r="I32" s="16"/>
      <c r="K32" s="92"/>
      <c r="L32" s="92"/>
      <c r="M32" s="190">
        <v>5.0000000000000001E-3</v>
      </c>
      <c r="N32" s="126"/>
      <c r="O32" s="126"/>
      <c r="P32" s="123"/>
    </row>
    <row r="33" spans="1:16" ht="13.15" x14ac:dyDescent="0.4">
      <c r="E33" s="1" t="s">
        <v>84</v>
      </c>
      <c r="F33" s="7" t="s">
        <v>100</v>
      </c>
      <c r="G33" s="128"/>
      <c r="H33" s="7" t="s">
        <v>80</v>
      </c>
      <c r="I33" s="16"/>
      <c r="K33" s="92"/>
      <c r="L33" s="190">
        <v>5.0000000000000001E-3</v>
      </c>
      <c r="M33" s="105"/>
      <c r="N33" s="94"/>
      <c r="O33" s="94"/>
      <c r="P33" s="92"/>
    </row>
    <row r="34" spans="1:16" ht="13.15" x14ac:dyDescent="0.4">
      <c r="E34" s="1" t="s">
        <v>97</v>
      </c>
      <c r="F34" s="7" t="s">
        <v>100</v>
      </c>
      <c r="G34" s="128"/>
      <c r="H34" s="7" t="s">
        <v>80</v>
      </c>
      <c r="I34" s="16"/>
      <c r="K34" s="92"/>
      <c r="L34" s="92"/>
      <c r="M34" s="190">
        <v>5.0000000000000001E-3</v>
      </c>
      <c r="N34" s="126"/>
      <c r="O34" s="126"/>
      <c r="P34" s="123"/>
    </row>
    <row r="35" spans="1:16" ht="13.15" x14ac:dyDescent="0.4">
      <c r="E35" s="1" t="s">
        <v>65</v>
      </c>
      <c r="F35" s="7" t="s">
        <v>100</v>
      </c>
      <c r="G35" s="128"/>
      <c r="H35" s="7" t="s">
        <v>80</v>
      </c>
      <c r="I35" s="16"/>
      <c r="K35" s="125"/>
      <c r="L35" s="92" t="s">
        <v>69</v>
      </c>
      <c r="M35" s="105"/>
      <c r="N35" s="94"/>
      <c r="O35" s="94"/>
      <c r="P35" s="92"/>
    </row>
    <row r="36" spans="1:16" ht="13.15" x14ac:dyDescent="0.35"/>
    <row r="37" spans="1:16" ht="13.15" x14ac:dyDescent="0.35">
      <c r="B37" s="6" t="s">
        <v>101</v>
      </c>
    </row>
    <row r="38" spans="1:16" ht="13.15" x14ac:dyDescent="0.35"/>
    <row r="39" spans="1:16" ht="13.15" x14ac:dyDescent="0.4">
      <c r="E39" s="1" t="s">
        <v>81</v>
      </c>
      <c r="F39" s="7" t="s">
        <v>102</v>
      </c>
      <c r="G39" s="128"/>
      <c r="H39" s="7" t="s">
        <v>80</v>
      </c>
      <c r="I39" s="16"/>
      <c r="K39" s="92"/>
      <c r="L39" s="92"/>
      <c r="M39" s="190">
        <v>-5.0000000000000001E-3</v>
      </c>
      <c r="N39" s="126"/>
      <c r="O39" s="126"/>
      <c r="P39" s="123"/>
    </row>
    <row r="40" spans="1:16" ht="13.15" x14ac:dyDescent="0.4">
      <c r="E40" s="1" t="s">
        <v>82</v>
      </c>
      <c r="F40" s="7" t="s">
        <v>102</v>
      </c>
      <c r="G40" s="128"/>
      <c r="H40" s="7" t="s">
        <v>80</v>
      </c>
      <c r="I40" s="16"/>
      <c r="K40" s="92"/>
      <c r="L40" s="92"/>
      <c r="M40" s="190">
        <v>-5.0000000000000001E-3</v>
      </c>
      <c r="N40" s="126"/>
      <c r="O40" s="126"/>
      <c r="P40" s="123"/>
    </row>
    <row r="41" spans="1:16" ht="13.15" x14ac:dyDescent="0.4">
      <c r="E41" s="1" t="s">
        <v>83</v>
      </c>
      <c r="F41" s="7" t="s">
        <v>102</v>
      </c>
      <c r="G41" s="128"/>
      <c r="H41" s="7" t="s">
        <v>80</v>
      </c>
      <c r="I41" s="16"/>
      <c r="K41" s="92"/>
      <c r="L41" s="92"/>
      <c r="M41" s="190">
        <v>-5.0000000000000001E-3</v>
      </c>
      <c r="N41" s="126"/>
      <c r="O41" s="126"/>
      <c r="P41" s="123"/>
    </row>
    <row r="42" spans="1:16" ht="13.15" x14ac:dyDescent="0.4">
      <c r="E42" s="1" t="s">
        <v>84</v>
      </c>
      <c r="F42" s="7" t="s">
        <v>102</v>
      </c>
      <c r="G42" s="128"/>
      <c r="H42" s="7" t="s">
        <v>80</v>
      </c>
      <c r="I42" s="16"/>
      <c r="K42" s="92"/>
      <c r="L42" s="124"/>
      <c r="M42" s="105"/>
      <c r="N42" s="94"/>
      <c r="O42" s="94"/>
      <c r="P42" s="92"/>
    </row>
    <row r="43" spans="1:16" ht="13.15" x14ac:dyDescent="0.4">
      <c r="E43" s="1" t="s">
        <v>97</v>
      </c>
      <c r="F43" s="7" t="s">
        <v>102</v>
      </c>
      <c r="G43" s="128"/>
      <c r="H43" s="7" t="s">
        <v>80</v>
      </c>
      <c r="I43" s="16"/>
      <c r="K43" s="92"/>
      <c r="L43" s="92"/>
      <c r="M43" s="190">
        <v>-5.0000000000000001E-3</v>
      </c>
      <c r="N43" s="126"/>
      <c r="O43" s="126"/>
      <c r="P43" s="123"/>
    </row>
    <row r="44" spans="1:16" ht="13.15" x14ac:dyDescent="0.4">
      <c r="E44" s="1" t="s">
        <v>65</v>
      </c>
      <c r="F44" s="7" t="s">
        <v>102</v>
      </c>
      <c r="G44" s="128"/>
      <c r="H44" s="7" t="s">
        <v>80</v>
      </c>
      <c r="I44" s="16"/>
      <c r="K44" s="190">
        <v>-5.0000000000000001E-3</v>
      </c>
      <c r="L44" s="92" t="s">
        <v>69</v>
      </c>
      <c r="M44" s="105"/>
      <c r="N44" s="94"/>
      <c r="O44" s="94"/>
      <c r="P44" s="92"/>
    </row>
    <row r="45" spans="1:16" ht="13.15" x14ac:dyDescent="0.35">
      <c r="I45" s="13"/>
    </row>
    <row r="46" spans="1:16" s="208" customFormat="1" ht="13.15" x14ac:dyDescent="0.4">
      <c r="A46" s="208" t="s">
        <v>103</v>
      </c>
      <c r="I46" s="209"/>
      <c r="J46" s="210"/>
    </row>
    <row r="47" spans="1:16" ht="13.15" x14ac:dyDescent="0.35">
      <c r="A47" s="7"/>
    </row>
    <row r="48" spans="1:16" ht="13.15" hidden="1" x14ac:dyDescent="0.35">
      <c r="A48" s="7"/>
    </row>
    <row r="49" spans="1:1" ht="13.15" hidden="1" x14ac:dyDescent="0.35">
      <c r="A49" s="7"/>
    </row>
    <row r="50" spans="1:1" ht="13.15" hidden="1" x14ac:dyDescent="0.35">
      <c r="A50" s="7"/>
    </row>
    <row r="51" spans="1:1" ht="13.15" hidden="1" x14ac:dyDescent="0.35">
      <c r="A51" s="7"/>
    </row>
    <row r="52" spans="1:1" ht="13.15" hidden="1" x14ac:dyDescent="0.35">
      <c r="A52" s="7"/>
    </row>
    <row r="53" spans="1:1" ht="13.15" hidden="1" x14ac:dyDescent="0.35">
      <c r="A53" s="7"/>
    </row>
    <row r="54" spans="1:1" ht="13.15" hidden="1" x14ac:dyDescent="0.35">
      <c r="A54" s="7"/>
    </row>
    <row r="55" spans="1:1" ht="13.15" hidden="1" x14ac:dyDescent="0.35">
      <c r="A55" s="7"/>
    </row>
    <row r="56" spans="1:1" ht="13.15" hidden="1" x14ac:dyDescent="0.35">
      <c r="A56" s="7"/>
    </row>
    <row r="57" spans="1:1" ht="13.15" hidden="1" x14ac:dyDescent="0.35">
      <c r="A57" s="7"/>
    </row>
    <row r="58" spans="1:1" ht="13.15" hidden="1" x14ac:dyDescent="0.35">
      <c r="A58" s="7"/>
    </row>
    <row r="59" spans="1:1" ht="13.15" hidden="1" x14ac:dyDescent="0.35">
      <c r="A59" s="7"/>
    </row>
    <row r="60" spans="1:1" ht="13.15" hidden="1" x14ac:dyDescent="0.35">
      <c r="A60" s="7"/>
    </row>
    <row r="61" spans="1:1" ht="13.15" hidden="1" x14ac:dyDescent="0.35">
      <c r="A61" s="7"/>
    </row>
    <row r="62" spans="1:1" ht="13.15" hidden="1" x14ac:dyDescent="0.35">
      <c r="A62" s="7"/>
    </row>
    <row r="63" spans="1:1" ht="13.15" hidden="1" x14ac:dyDescent="0.35">
      <c r="A63" s="7"/>
    </row>
    <row r="64" spans="1:1" ht="13.15" hidden="1" x14ac:dyDescent="0.35">
      <c r="A64" s="7"/>
    </row>
    <row r="65" spans="1:1" ht="13.15" hidden="1" x14ac:dyDescent="0.35">
      <c r="A65" s="7"/>
    </row>
    <row r="66" spans="1:1" ht="13.15" hidden="1" x14ac:dyDescent="0.35">
      <c r="A66" s="7"/>
    </row>
    <row r="67" spans="1:1" ht="13.15" hidden="1" x14ac:dyDescent="0.35">
      <c r="A67" s="7"/>
    </row>
    <row r="68" spans="1:1" ht="13.15" hidden="1" x14ac:dyDescent="0.35">
      <c r="A68" s="7"/>
    </row>
    <row r="69" spans="1:1" ht="13.15" hidden="1" x14ac:dyDescent="0.35">
      <c r="A69" s="7"/>
    </row>
    <row r="70" spans="1:1" ht="13.15" hidden="1" x14ac:dyDescent="0.35">
      <c r="A70" s="7"/>
    </row>
    <row r="71" spans="1:1" ht="13.15" hidden="1" x14ac:dyDescent="0.35">
      <c r="A71" s="7"/>
    </row>
    <row r="72" spans="1:1" ht="13.15" hidden="1" x14ac:dyDescent="0.35">
      <c r="A72" s="7"/>
    </row>
    <row r="73" spans="1:1" ht="13.15" hidden="1" x14ac:dyDescent="0.35">
      <c r="A73" s="7"/>
    </row>
    <row r="74" spans="1:1" ht="13.15" hidden="1" x14ac:dyDescent="0.35">
      <c r="A74" s="7"/>
    </row>
    <row r="75" spans="1:1" ht="13.15" hidden="1" x14ac:dyDescent="0.35">
      <c r="A75" s="7"/>
    </row>
    <row r="76" spans="1:1" ht="13.15" hidden="1" x14ac:dyDescent="0.35">
      <c r="A76" s="7"/>
    </row>
    <row r="77" spans="1:1" ht="13.15" hidden="1" x14ac:dyDescent="0.35">
      <c r="A77" s="7"/>
    </row>
    <row r="78" spans="1:1" ht="13.15" hidden="1" x14ac:dyDescent="0.35">
      <c r="A78" s="7"/>
    </row>
    <row r="79" spans="1:1" ht="13.15" hidden="1" x14ac:dyDescent="0.35">
      <c r="A79" s="7"/>
    </row>
    <row r="80" spans="1:1" ht="13.15" hidden="1" x14ac:dyDescent="0.35">
      <c r="A80" s="7"/>
    </row>
    <row r="81" spans="1:1" ht="13.15" hidden="1" x14ac:dyDescent="0.35">
      <c r="A81" s="7"/>
    </row>
    <row r="82" spans="1:1" ht="13.15" hidden="1" x14ac:dyDescent="0.35">
      <c r="A82" s="7"/>
    </row>
    <row r="83" spans="1:1" ht="13.15" hidden="1" x14ac:dyDescent="0.35">
      <c r="A83" s="7"/>
    </row>
    <row r="84" spans="1:1" ht="13.15" hidden="1" x14ac:dyDescent="0.35">
      <c r="A84" s="7"/>
    </row>
    <row r="85" spans="1:1" ht="13.15" hidden="1" x14ac:dyDescent="0.35">
      <c r="A85" s="7"/>
    </row>
    <row r="86" spans="1:1" ht="13.15" hidden="1" x14ac:dyDescent="0.35">
      <c r="A86" s="7"/>
    </row>
    <row r="87" spans="1:1" ht="13.15" hidden="1" x14ac:dyDescent="0.35">
      <c r="A87" s="7"/>
    </row>
    <row r="88" spans="1:1" ht="13.15" hidden="1" x14ac:dyDescent="0.35">
      <c r="A88" s="7"/>
    </row>
    <row r="89" spans="1:1" ht="13.15" hidden="1" x14ac:dyDescent="0.35">
      <c r="A89" s="7"/>
    </row>
    <row r="90" spans="1:1" ht="13.15" hidden="1" x14ac:dyDescent="0.35">
      <c r="A90" s="7"/>
    </row>
    <row r="91" spans="1:1" ht="13.15" hidden="1" x14ac:dyDescent="0.35">
      <c r="A91" s="7"/>
    </row>
    <row r="92" spans="1:1" ht="13.15" hidden="1" x14ac:dyDescent="0.35">
      <c r="A92" s="7"/>
    </row>
    <row r="93" spans="1:1" ht="13.15" hidden="1" x14ac:dyDescent="0.35">
      <c r="A93" s="7"/>
    </row>
    <row r="94" spans="1:1" ht="13.15" hidden="1" x14ac:dyDescent="0.35">
      <c r="A94" s="7"/>
    </row>
    <row r="95" spans="1:1" ht="13.15" hidden="1" x14ac:dyDescent="0.35">
      <c r="A95" s="7"/>
    </row>
    <row r="96" spans="1:1" ht="13.15" hidden="1" x14ac:dyDescent="0.35">
      <c r="A96" s="7"/>
    </row>
    <row r="97" spans="1:1" ht="13.15" hidden="1" x14ac:dyDescent="0.35">
      <c r="A97" s="7"/>
    </row>
    <row r="98" spans="1:1" ht="13.15" hidden="1" x14ac:dyDescent="0.35">
      <c r="A98" s="7"/>
    </row>
    <row r="99" spans="1:1" ht="13.15" hidden="1" x14ac:dyDescent="0.35">
      <c r="A99" s="7"/>
    </row>
    <row r="100" spans="1:1" ht="13.15" hidden="1" x14ac:dyDescent="0.35">
      <c r="A100" s="7"/>
    </row>
    <row r="101" spans="1:1" ht="13.15" hidden="1" x14ac:dyDescent="0.35">
      <c r="A101" s="7"/>
    </row>
    <row r="102" spans="1:1" ht="13.15" hidden="1" x14ac:dyDescent="0.35">
      <c r="A102" s="7"/>
    </row>
    <row r="103" spans="1:1" ht="13.15" hidden="1" x14ac:dyDescent="0.35">
      <c r="A103" s="7"/>
    </row>
    <row r="104" spans="1:1" ht="13.15" hidden="1" x14ac:dyDescent="0.35">
      <c r="A104" s="7"/>
    </row>
    <row r="105" spans="1:1" ht="13.15" hidden="1" x14ac:dyDescent="0.35">
      <c r="A105" s="7"/>
    </row>
    <row r="106" spans="1:1" ht="13.15" hidden="1" x14ac:dyDescent="0.35">
      <c r="A106" s="7"/>
    </row>
    <row r="107" spans="1:1" ht="13.15" hidden="1" x14ac:dyDescent="0.35">
      <c r="A107" s="7"/>
    </row>
    <row r="108" spans="1:1" ht="13.15" hidden="1" x14ac:dyDescent="0.35">
      <c r="A108" s="7"/>
    </row>
    <row r="109" spans="1:1" ht="13.15" hidden="1" x14ac:dyDescent="0.35">
      <c r="A109" s="7"/>
    </row>
    <row r="110" spans="1:1" ht="13.15" hidden="1" x14ac:dyDescent="0.35">
      <c r="A110" s="7"/>
    </row>
    <row r="111" spans="1:1" ht="13.15" hidden="1" x14ac:dyDescent="0.35">
      <c r="A111" s="7"/>
    </row>
    <row r="112" spans="1:1" ht="13.15" hidden="1" x14ac:dyDescent="0.35">
      <c r="A112" s="7"/>
    </row>
    <row r="113" spans="1:1" ht="13.15" hidden="1" x14ac:dyDescent="0.35">
      <c r="A113" s="7"/>
    </row>
    <row r="114" spans="1:1" ht="13.15" hidden="1" x14ac:dyDescent="0.35">
      <c r="A114" s="7"/>
    </row>
    <row r="115" spans="1:1" ht="13.15" hidden="1" x14ac:dyDescent="0.35">
      <c r="A115" s="7"/>
    </row>
    <row r="116" spans="1:1" ht="13.15" hidden="1" x14ac:dyDescent="0.35">
      <c r="A116" s="7"/>
    </row>
    <row r="117" spans="1:1" ht="13.15" hidden="1" x14ac:dyDescent="0.35">
      <c r="A117" s="7"/>
    </row>
    <row r="118" spans="1:1" ht="13.15" hidden="1" x14ac:dyDescent="0.35">
      <c r="A118" s="7"/>
    </row>
    <row r="119" spans="1:1" ht="13.15" hidden="1" x14ac:dyDescent="0.35">
      <c r="A119" s="7"/>
    </row>
    <row r="120" spans="1:1" ht="13.15" hidden="1" x14ac:dyDescent="0.35">
      <c r="A120" s="7"/>
    </row>
    <row r="121" spans="1:1" ht="13.15" hidden="1" x14ac:dyDescent="0.35">
      <c r="A121" s="7"/>
    </row>
    <row r="122" spans="1:1" ht="13.15" hidden="1" x14ac:dyDescent="0.35">
      <c r="A122" s="7"/>
    </row>
    <row r="123" spans="1:1" ht="13.15" hidden="1" x14ac:dyDescent="0.35">
      <c r="A123" s="7"/>
    </row>
    <row r="124" spans="1:1" ht="13.15" hidden="1" x14ac:dyDescent="0.35">
      <c r="A124" s="7"/>
    </row>
    <row r="125" spans="1:1" ht="13.15" hidden="1" x14ac:dyDescent="0.35">
      <c r="A125" s="7"/>
    </row>
    <row r="126" spans="1:1" ht="13.15" hidden="1" x14ac:dyDescent="0.35">
      <c r="A126" s="7"/>
    </row>
    <row r="127" spans="1:1" ht="13.15" hidden="1" x14ac:dyDescent="0.35">
      <c r="A127" s="7"/>
    </row>
    <row r="128" spans="1:1" ht="13.15" hidden="1" x14ac:dyDescent="0.35">
      <c r="A128" s="7"/>
    </row>
    <row r="129" spans="1:1" ht="13.15" hidden="1" x14ac:dyDescent="0.35">
      <c r="A129" s="7"/>
    </row>
    <row r="130" spans="1:1" ht="13.15" hidden="1" x14ac:dyDescent="0.35">
      <c r="A130" s="7"/>
    </row>
    <row r="131" spans="1:1" ht="13.15" hidden="1" x14ac:dyDescent="0.35">
      <c r="A131" s="7"/>
    </row>
    <row r="132" spans="1:1" ht="13.15" hidden="1" x14ac:dyDescent="0.35">
      <c r="A132" s="7"/>
    </row>
    <row r="133" spans="1:1" ht="13.15" hidden="1" x14ac:dyDescent="0.35">
      <c r="A133" s="7"/>
    </row>
    <row r="134" spans="1:1" ht="13.15" hidden="1" x14ac:dyDescent="0.35">
      <c r="A134" s="7"/>
    </row>
    <row r="135" spans="1:1" ht="13.15" hidden="1" x14ac:dyDescent="0.35">
      <c r="A135" s="7"/>
    </row>
    <row r="136" spans="1:1" ht="13.15" hidden="1" x14ac:dyDescent="0.35">
      <c r="A136" s="7"/>
    </row>
    <row r="137" spans="1:1" ht="13.15" hidden="1" x14ac:dyDescent="0.35">
      <c r="A137" s="7"/>
    </row>
    <row r="138" spans="1:1" ht="13.15" hidden="1" x14ac:dyDescent="0.35">
      <c r="A138" s="7"/>
    </row>
    <row r="139" spans="1:1" ht="13.15" hidden="1" x14ac:dyDescent="0.35">
      <c r="A139" s="7"/>
    </row>
    <row r="140" spans="1:1" ht="13.15" hidden="1" x14ac:dyDescent="0.35">
      <c r="A140" s="7"/>
    </row>
    <row r="141" spans="1:1" ht="13.15" hidden="1" x14ac:dyDescent="0.35">
      <c r="A141" s="7"/>
    </row>
    <row r="142" spans="1:1" ht="13.15" hidden="1" x14ac:dyDescent="0.35">
      <c r="A142" s="7"/>
    </row>
    <row r="143" spans="1:1" ht="13.15" hidden="1" x14ac:dyDescent="0.35">
      <c r="A143" s="7"/>
    </row>
    <row r="144" spans="1:1" ht="13.15" hidden="1" x14ac:dyDescent="0.35">
      <c r="A144" s="7"/>
    </row>
    <row r="145" spans="1:1" ht="13.15" hidden="1" x14ac:dyDescent="0.35">
      <c r="A145" s="7"/>
    </row>
    <row r="146" spans="1:1" ht="13.15" hidden="1" x14ac:dyDescent="0.35">
      <c r="A146" s="7"/>
    </row>
    <row r="147" spans="1:1" ht="13.15" hidden="1" x14ac:dyDescent="0.35">
      <c r="A147" s="7"/>
    </row>
    <row r="148" spans="1:1" ht="13.15" hidden="1" x14ac:dyDescent="0.35">
      <c r="A148" s="7"/>
    </row>
    <row r="149" spans="1:1" ht="13.15" hidden="1" x14ac:dyDescent="0.35">
      <c r="A149" s="7"/>
    </row>
    <row r="150" spans="1:1" ht="13.15" hidden="1" x14ac:dyDescent="0.35">
      <c r="A150" s="7"/>
    </row>
    <row r="151" spans="1:1" ht="13.15" hidden="1" x14ac:dyDescent="0.35">
      <c r="A151" s="7"/>
    </row>
    <row r="152" spans="1:1" ht="13.15" hidden="1" x14ac:dyDescent="0.35">
      <c r="A152" s="7"/>
    </row>
    <row r="153" spans="1:1" ht="13.15" hidden="1" x14ac:dyDescent="0.35">
      <c r="A153" s="7"/>
    </row>
    <row r="154" spans="1:1" ht="13.15" hidden="1" x14ac:dyDescent="0.35">
      <c r="A154" s="7"/>
    </row>
    <row r="155" spans="1:1" ht="13.15" hidden="1" x14ac:dyDescent="0.35">
      <c r="A155" s="7"/>
    </row>
    <row r="156" spans="1:1" ht="13.15" hidden="1" x14ac:dyDescent="0.35">
      <c r="A156" s="7"/>
    </row>
    <row r="157" spans="1:1" ht="13.15" hidden="1" x14ac:dyDescent="0.35">
      <c r="A157" s="7"/>
    </row>
    <row r="158" spans="1:1" ht="13.15" hidden="1" x14ac:dyDescent="0.35">
      <c r="A158" s="7"/>
    </row>
    <row r="159" spans="1:1" ht="13.15" hidden="1" x14ac:dyDescent="0.35">
      <c r="A159" s="7"/>
    </row>
    <row r="160" spans="1:1" ht="13.15" hidden="1" x14ac:dyDescent="0.35">
      <c r="A160" s="7"/>
    </row>
    <row r="161" spans="1:1" ht="13.15" hidden="1" x14ac:dyDescent="0.35">
      <c r="A161" s="7"/>
    </row>
    <row r="162" spans="1:1" ht="13.15" hidden="1" x14ac:dyDescent="0.35">
      <c r="A162" s="7"/>
    </row>
    <row r="163" spans="1:1" ht="13.15" hidden="1" x14ac:dyDescent="0.35">
      <c r="A163" s="7"/>
    </row>
    <row r="164" spans="1:1" ht="13.15" hidden="1" x14ac:dyDescent="0.35">
      <c r="A164" s="7"/>
    </row>
    <row r="165" spans="1:1" ht="13.15" hidden="1" x14ac:dyDescent="0.35">
      <c r="A165" s="7"/>
    </row>
    <row r="166" spans="1:1" ht="13.15" hidden="1" x14ac:dyDescent="0.35">
      <c r="A166" s="7"/>
    </row>
    <row r="167" spans="1:1" ht="13.15" hidden="1" x14ac:dyDescent="0.35">
      <c r="A167" s="7"/>
    </row>
    <row r="168" spans="1:1" ht="13.15" hidden="1" x14ac:dyDescent="0.35">
      <c r="A168" s="7"/>
    </row>
    <row r="169" spans="1:1" ht="13.15" hidden="1" x14ac:dyDescent="0.35">
      <c r="A169" s="7"/>
    </row>
    <row r="170" spans="1:1" ht="13.15" hidden="1" x14ac:dyDescent="0.35">
      <c r="A170" s="7"/>
    </row>
    <row r="171" spans="1:1" ht="13.15" hidden="1" x14ac:dyDescent="0.35">
      <c r="A171" s="7"/>
    </row>
    <row r="172" spans="1:1" ht="13.15" hidden="1" x14ac:dyDescent="0.35">
      <c r="A172" s="7"/>
    </row>
    <row r="173" spans="1:1" ht="13.15" hidden="1" x14ac:dyDescent="0.35">
      <c r="A173" s="7"/>
    </row>
    <row r="174" spans="1:1" ht="13.15" hidden="1" x14ac:dyDescent="0.35">
      <c r="A174" s="7"/>
    </row>
    <row r="175" spans="1:1" ht="13.15" hidden="1" x14ac:dyDescent="0.35">
      <c r="A175" s="7"/>
    </row>
    <row r="176" spans="1:1" ht="13.15" hidden="1" x14ac:dyDescent="0.35">
      <c r="A176" s="7"/>
    </row>
    <row r="177" spans="1:1" ht="13.15" hidden="1" x14ac:dyDescent="0.35">
      <c r="A177" s="7"/>
    </row>
    <row r="178" spans="1:1" ht="13.15" hidden="1" x14ac:dyDescent="0.35">
      <c r="A178" s="7"/>
    </row>
    <row r="179" spans="1:1" ht="13.15" hidden="1" x14ac:dyDescent="0.35">
      <c r="A179" s="7"/>
    </row>
    <row r="180" spans="1:1" ht="13.15" hidden="1" x14ac:dyDescent="0.35">
      <c r="A180" s="7"/>
    </row>
    <row r="181" spans="1:1" ht="13.15" hidden="1" x14ac:dyDescent="0.35">
      <c r="A181" s="7"/>
    </row>
    <row r="182" spans="1:1" ht="13.15" hidden="1" x14ac:dyDescent="0.35">
      <c r="A182" s="7"/>
    </row>
    <row r="183" spans="1:1" ht="13.15" hidden="1" x14ac:dyDescent="0.35">
      <c r="A183" s="7"/>
    </row>
    <row r="184" spans="1:1" ht="13.15" hidden="1" x14ac:dyDescent="0.35">
      <c r="A184" s="7"/>
    </row>
    <row r="185" spans="1:1" ht="13.15" hidden="1" x14ac:dyDescent="0.35">
      <c r="A185" s="7"/>
    </row>
    <row r="186" spans="1:1" ht="13.15" hidden="1" x14ac:dyDescent="0.35">
      <c r="A186" s="7"/>
    </row>
    <row r="187" spans="1:1" ht="13.15" hidden="1" x14ac:dyDescent="0.35">
      <c r="A187" s="7"/>
    </row>
    <row r="188" spans="1:1" ht="13.15" hidden="1" x14ac:dyDescent="0.35">
      <c r="A188" s="7"/>
    </row>
    <row r="189" spans="1:1" ht="13.15" hidden="1" x14ac:dyDescent="0.35">
      <c r="A189" s="7"/>
    </row>
    <row r="190" spans="1:1" ht="13.15" hidden="1" x14ac:dyDescent="0.35">
      <c r="A190" s="7"/>
    </row>
    <row r="191" spans="1:1" ht="13.15" hidden="1" x14ac:dyDescent="0.35">
      <c r="A191" s="7"/>
    </row>
    <row r="192" spans="1:1" ht="13.15" hidden="1" x14ac:dyDescent="0.35">
      <c r="A192" s="7"/>
    </row>
    <row r="193" spans="1:1" ht="13.15" hidden="1" x14ac:dyDescent="0.35">
      <c r="A193" s="7"/>
    </row>
    <row r="194" spans="1:1" ht="13.15" hidden="1" x14ac:dyDescent="0.35">
      <c r="A194" s="7"/>
    </row>
    <row r="195" spans="1:1" ht="13.15" hidden="1" x14ac:dyDescent="0.35">
      <c r="A195" s="7"/>
    </row>
    <row r="196" spans="1:1" ht="13.15" hidden="1" x14ac:dyDescent="0.35">
      <c r="A196" s="7"/>
    </row>
    <row r="197" spans="1:1" ht="13.15" hidden="1" x14ac:dyDescent="0.35">
      <c r="A197" s="7"/>
    </row>
    <row r="198" spans="1:1" ht="13.15" hidden="1" x14ac:dyDescent="0.35">
      <c r="A198" s="7"/>
    </row>
    <row r="199" spans="1:1" ht="13.15" hidden="1" x14ac:dyDescent="0.35">
      <c r="A199" s="7"/>
    </row>
    <row r="200" spans="1:1" ht="13.15" hidden="1" x14ac:dyDescent="0.35">
      <c r="A200" s="7"/>
    </row>
    <row r="201" spans="1:1" ht="13.15" hidden="1" x14ac:dyDescent="0.35">
      <c r="A201" s="7"/>
    </row>
    <row r="202" spans="1:1" ht="13.15" hidden="1" x14ac:dyDescent="0.35">
      <c r="A202" s="7"/>
    </row>
    <row r="203" spans="1:1" ht="13.15" hidden="1" x14ac:dyDescent="0.35">
      <c r="A203" s="7"/>
    </row>
    <row r="204" spans="1:1" ht="13.15" hidden="1" x14ac:dyDescent="0.35">
      <c r="A204" s="7"/>
    </row>
    <row r="205" spans="1:1" ht="13.15" hidden="1" x14ac:dyDescent="0.35">
      <c r="A205" s="7"/>
    </row>
    <row r="206" spans="1:1" ht="13.15" hidden="1" x14ac:dyDescent="0.35">
      <c r="A206" s="7"/>
    </row>
    <row r="207" spans="1:1" ht="13.15" hidden="1" x14ac:dyDescent="0.35">
      <c r="A207" s="7"/>
    </row>
    <row r="208" spans="1:1" ht="13.15" hidden="1" x14ac:dyDescent="0.35">
      <c r="A208" s="7"/>
    </row>
    <row r="209" spans="1:1" ht="13.15" hidden="1" x14ac:dyDescent="0.35">
      <c r="A209" s="7"/>
    </row>
    <row r="210" spans="1:1" ht="13.15" hidden="1" x14ac:dyDescent="0.35">
      <c r="A210" s="7"/>
    </row>
    <row r="211" spans="1:1" ht="13.15" hidden="1" x14ac:dyDescent="0.35">
      <c r="A211" s="7"/>
    </row>
    <row r="212" spans="1:1" ht="13.15" hidden="1" x14ac:dyDescent="0.35">
      <c r="A212" s="7"/>
    </row>
    <row r="213" spans="1:1" ht="13.15" hidden="1" x14ac:dyDescent="0.35">
      <c r="A213" s="7"/>
    </row>
    <row r="214" spans="1:1" ht="13.15" hidden="1" x14ac:dyDescent="0.35">
      <c r="A214" s="7"/>
    </row>
    <row r="215" spans="1:1" ht="13.15" hidden="1" x14ac:dyDescent="0.35">
      <c r="A215" s="7"/>
    </row>
    <row r="216" spans="1:1" ht="13.15" hidden="1" x14ac:dyDescent="0.35">
      <c r="A216" s="7"/>
    </row>
    <row r="217" spans="1:1" ht="13.15" hidden="1" x14ac:dyDescent="0.35">
      <c r="A217" s="7"/>
    </row>
    <row r="218" spans="1:1" ht="13.15" hidden="1" x14ac:dyDescent="0.35">
      <c r="A218" s="7"/>
    </row>
    <row r="219" spans="1:1" ht="13.15" hidden="1" x14ac:dyDescent="0.35">
      <c r="A219" s="7"/>
    </row>
    <row r="220" spans="1:1" ht="13.15" hidden="1" x14ac:dyDescent="0.35">
      <c r="A220" s="7"/>
    </row>
    <row r="221" spans="1:1" ht="13.15" hidden="1" x14ac:dyDescent="0.35">
      <c r="A221" s="7"/>
    </row>
    <row r="222" spans="1:1" ht="13.15" hidden="1" x14ac:dyDescent="0.35">
      <c r="A222" s="7"/>
    </row>
    <row r="223" spans="1:1" ht="13.15" hidden="1" x14ac:dyDescent="0.35">
      <c r="A223" s="7"/>
    </row>
    <row r="224" spans="1:1" ht="13.15" hidden="1" x14ac:dyDescent="0.35">
      <c r="A224" s="7"/>
    </row>
    <row r="225" spans="1:1" ht="13.15" hidden="1" x14ac:dyDescent="0.35">
      <c r="A225" s="7"/>
    </row>
    <row r="226" spans="1:1" ht="13.15" hidden="1" x14ac:dyDescent="0.35">
      <c r="A226" s="7"/>
    </row>
    <row r="227" spans="1:1" ht="13.15" hidden="1" x14ac:dyDescent="0.35">
      <c r="A227" s="7"/>
    </row>
    <row r="228" spans="1:1" ht="13.15" hidden="1" x14ac:dyDescent="0.35">
      <c r="A228" s="7"/>
    </row>
    <row r="229" spans="1:1" ht="13.15" hidden="1" x14ac:dyDescent="0.35">
      <c r="A229" s="7"/>
    </row>
    <row r="230" spans="1:1" ht="13.15" hidden="1" x14ac:dyDescent="0.35">
      <c r="A230" s="7"/>
    </row>
    <row r="231" spans="1:1" ht="13.15" hidden="1" x14ac:dyDescent="0.35">
      <c r="A231" s="7"/>
    </row>
    <row r="232" spans="1:1" ht="13.15" hidden="1" x14ac:dyDescent="0.35">
      <c r="A232" s="7"/>
    </row>
    <row r="233" spans="1:1" ht="13.15" hidden="1" x14ac:dyDescent="0.35">
      <c r="A233" s="7"/>
    </row>
    <row r="234" spans="1:1" ht="13.15" hidden="1" x14ac:dyDescent="0.35">
      <c r="A234" s="7"/>
    </row>
    <row r="235" spans="1:1" ht="13.15" hidden="1" x14ac:dyDescent="0.35">
      <c r="A235" s="7"/>
    </row>
    <row r="236" spans="1:1" ht="13.15" hidden="1" x14ac:dyDescent="0.35">
      <c r="A236" s="7"/>
    </row>
    <row r="237" spans="1:1" ht="13.15" hidden="1" x14ac:dyDescent="0.35">
      <c r="A237" s="7"/>
    </row>
    <row r="238" spans="1:1" ht="13.15" hidden="1" x14ac:dyDescent="0.35">
      <c r="A238" s="7"/>
    </row>
    <row r="239" spans="1:1" ht="13.15" hidden="1" x14ac:dyDescent="0.35">
      <c r="A239" s="7"/>
    </row>
    <row r="240" spans="1:1" ht="13.15" hidden="1" x14ac:dyDescent="0.35">
      <c r="A240" s="7"/>
    </row>
    <row r="241" spans="1:1" ht="13.15" hidden="1" x14ac:dyDescent="0.35">
      <c r="A241" s="7"/>
    </row>
    <row r="242" spans="1:1" ht="13.15" hidden="1" x14ac:dyDescent="0.35">
      <c r="A242" s="7"/>
    </row>
    <row r="243" spans="1:1" ht="13.15" hidden="1" x14ac:dyDescent="0.35">
      <c r="A243" s="7"/>
    </row>
    <row r="244" spans="1:1" ht="13.15" hidden="1" x14ac:dyDescent="0.35">
      <c r="A244" s="7"/>
    </row>
    <row r="245" spans="1:1" ht="13.15" hidden="1" x14ac:dyDescent="0.35">
      <c r="A245" s="7"/>
    </row>
    <row r="246" spans="1:1" ht="13.15" hidden="1" x14ac:dyDescent="0.35">
      <c r="A246" s="7"/>
    </row>
    <row r="247" spans="1:1" ht="13.15" hidden="1" x14ac:dyDescent="0.35">
      <c r="A247" s="7"/>
    </row>
    <row r="248" spans="1:1" ht="13.15" hidden="1" x14ac:dyDescent="0.35">
      <c r="A248" s="7"/>
    </row>
    <row r="249" spans="1:1" ht="13.15" hidden="1" x14ac:dyDescent="0.35">
      <c r="A249" s="7"/>
    </row>
    <row r="250" spans="1:1" ht="13.15" hidden="1" x14ac:dyDescent="0.35">
      <c r="A250" s="7"/>
    </row>
    <row r="251" spans="1:1" ht="13.15" hidden="1" x14ac:dyDescent="0.35">
      <c r="A251" s="7"/>
    </row>
    <row r="252" spans="1:1" ht="13.15" hidden="1" x14ac:dyDescent="0.35">
      <c r="A252" s="7"/>
    </row>
    <row r="253" spans="1:1" ht="13.15" hidden="1" x14ac:dyDescent="0.35">
      <c r="A253" s="7"/>
    </row>
    <row r="254" spans="1:1" ht="13.15" hidden="1" x14ac:dyDescent="0.35">
      <c r="A254" s="7"/>
    </row>
    <row r="255" spans="1:1" ht="13.15" hidden="1" x14ac:dyDescent="0.35">
      <c r="A255" s="7"/>
    </row>
    <row r="256" spans="1:1" ht="13.15" hidden="1" x14ac:dyDescent="0.35">
      <c r="A256" s="7"/>
    </row>
    <row r="257" spans="1:1" ht="13.15" hidden="1" x14ac:dyDescent="0.35">
      <c r="A257" s="7"/>
    </row>
    <row r="258" spans="1:1" ht="13.15" hidden="1" x14ac:dyDescent="0.35">
      <c r="A258" s="7"/>
    </row>
    <row r="259" spans="1:1" ht="13.15" hidden="1" x14ac:dyDescent="0.35">
      <c r="A259" s="7"/>
    </row>
    <row r="260" spans="1:1" ht="13.15" hidden="1" x14ac:dyDescent="0.35">
      <c r="A260" s="7"/>
    </row>
    <row r="261" spans="1:1" ht="13.15" hidden="1" x14ac:dyDescent="0.35">
      <c r="A261" s="7"/>
    </row>
    <row r="262" spans="1:1" ht="13.15" hidden="1" x14ac:dyDescent="0.35">
      <c r="A262" s="7"/>
    </row>
    <row r="263" spans="1:1" ht="13.15" hidden="1" x14ac:dyDescent="0.35">
      <c r="A263" s="7"/>
    </row>
    <row r="264" spans="1:1" ht="13.15" hidden="1" x14ac:dyDescent="0.35">
      <c r="A264" s="7"/>
    </row>
    <row r="265" spans="1:1" ht="13.15" hidden="1" x14ac:dyDescent="0.35">
      <c r="A265" s="7"/>
    </row>
    <row r="266" spans="1:1" ht="13.15" hidden="1" x14ac:dyDescent="0.35">
      <c r="A266" s="7"/>
    </row>
    <row r="267" spans="1:1" ht="13.15" hidden="1" x14ac:dyDescent="0.35">
      <c r="A267" s="7"/>
    </row>
    <row r="268" spans="1:1" ht="13.15" hidden="1" x14ac:dyDescent="0.35">
      <c r="A268" s="7"/>
    </row>
    <row r="269" spans="1:1" ht="13.15" hidden="1" x14ac:dyDescent="0.35">
      <c r="A269" s="7"/>
    </row>
    <row r="270" spans="1:1" ht="13.15" hidden="1" x14ac:dyDescent="0.35">
      <c r="A270" s="7"/>
    </row>
    <row r="271" spans="1:1" ht="13.15" hidden="1" x14ac:dyDescent="0.35">
      <c r="A271" s="7"/>
    </row>
    <row r="272" spans="1:1" ht="13.15" hidden="1" x14ac:dyDescent="0.35">
      <c r="A272" s="7"/>
    </row>
    <row r="273" spans="1:1" ht="13.15" hidden="1" x14ac:dyDescent="0.35">
      <c r="A273" s="7"/>
    </row>
    <row r="274" spans="1:1" ht="13.15" hidden="1" x14ac:dyDescent="0.35">
      <c r="A274" s="7"/>
    </row>
    <row r="275" spans="1:1" ht="13.15" hidden="1" x14ac:dyDescent="0.35">
      <c r="A275" s="7"/>
    </row>
    <row r="276" spans="1:1" ht="13.15" hidden="1" x14ac:dyDescent="0.35">
      <c r="A276" s="7"/>
    </row>
    <row r="277" spans="1:1" ht="13.15" hidden="1" x14ac:dyDescent="0.35">
      <c r="A277" s="7"/>
    </row>
    <row r="278" spans="1:1" ht="13.15" hidden="1" x14ac:dyDescent="0.35">
      <c r="A278" s="7"/>
    </row>
    <row r="279" spans="1:1" ht="13.15" hidden="1" x14ac:dyDescent="0.35">
      <c r="A279" s="7"/>
    </row>
    <row r="280" spans="1:1" ht="13.15" hidden="1" x14ac:dyDescent="0.35">
      <c r="A280" s="7"/>
    </row>
    <row r="281" spans="1:1" ht="13.15" hidden="1" x14ac:dyDescent="0.35">
      <c r="A281" s="7"/>
    </row>
    <row r="282" spans="1:1" ht="13.15" hidden="1" x14ac:dyDescent="0.35">
      <c r="A282" s="7"/>
    </row>
    <row r="283" spans="1:1" ht="13.15" hidden="1" x14ac:dyDescent="0.35">
      <c r="A283" s="7"/>
    </row>
    <row r="284" spans="1:1" ht="13.15" hidden="1" x14ac:dyDescent="0.35">
      <c r="A284" s="7"/>
    </row>
    <row r="285" spans="1:1" ht="13.15" hidden="1" x14ac:dyDescent="0.35">
      <c r="A285" s="7"/>
    </row>
    <row r="286" spans="1:1" ht="13.15" hidden="1" x14ac:dyDescent="0.35">
      <c r="A286" s="7"/>
    </row>
    <row r="287" spans="1:1" ht="13.15" hidden="1" x14ac:dyDescent="0.35">
      <c r="A287" s="7"/>
    </row>
    <row r="288" spans="1:1" ht="13.15" hidden="1" x14ac:dyDescent="0.35">
      <c r="A288" s="7"/>
    </row>
    <row r="289" spans="1:1" ht="13.15" hidden="1" x14ac:dyDescent="0.35">
      <c r="A289" s="7"/>
    </row>
    <row r="290" spans="1:1" ht="13.15" hidden="1" x14ac:dyDescent="0.35">
      <c r="A290" s="7"/>
    </row>
    <row r="291" spans="1:1" ht="13.15" hidden="1" x14ac:dyDescent="0.35">
      <c r="A291" s="7"/>
    </row>
    <row r="292" spans="1:1" ht="13.15" hidden="1" x14ac:dyDescent="0.35">
      <c r="A292" s="7"/>
    </row>
    <row r="293" spans="1:1" ht="13.15" hidden="1" x14ac:dyDescent="0.35">
      <c r="A293" s="7"/>
    </row>
    <row r="294" spans="1:1" ht="13.15" hidden="1" x14ac:dyDescent="0.35">
      <c r="A294" s="7"/>
    </row>
    <row r="295" spans="1:1" ht="13.15" hidden="1" x14ac:dyDescent="0.35">
      <c r="A295" s="7"/>
    </row>
    <row r="296" spans="1:1" ht="13.15" hidden="1" x14ac:dyDescent="0.35">
      <c r="A296" s="7"/>
    </row>
    <row r="297" spans="1:1" ht="13.15" hidden="1" x14ac:dyDescent="0.35">
      <c r="A297" s="7"/>
    </row>
    <row r="298" spans="1:1" ht="13.15" hidden="1" x14ac:dyDescent="0.35">
      <c r="A298" s="7"/>
    </row>
    <row r="299" spans="1:1" ht="13.15" hidden="1" x14ac:dyDescent="0.35">
      <c r="A299" s="7"/>
    </row>
    <row r="300" spans="1:1" ht="13.15" hidden="1" x14ac:dyDescent="0.35">
      <c r="A300" s="7"/>
    </row>
    <row r="301" spans="1:1" ht="13.15" hidden="1" x14ac:dyDescent="0.35">
      <c r="A301" s="7"/>
    </row>
    <row r="302" spans="1:1" ht="13.15" hidden="1" x14ac:dyDescent="0.35">
      <c r="A302" s="7"/>
    </row>
    <row r="303" spans="1:1" ht="13.15" hidden="1" x14ac:dyDescent="0.35">
      <c r="A303" s="7"/>
    </row>
    <row r="304" spans="1:1" ht="13.15" hidden="1" x14ac:dyDescent="0.35">
      <c r="A304" s="7"/>
    </row>
    <row r="305" spans="1:1" ht="13.15" hidden="1" x14ac:dyDescent="0.35">
      <c r="A305" s="7"/>
    </row>
    <row r="306" spans="1:1" ht="13.15" hidden="1" x14ac:dyDescent="0.35">
      <c r="A306" s="7"/>
    </row>
    <row r="307" spans="1:1" ht="13.15" hidden="1" x14ac:dyDescent="0.35">
      <c r="A307" s="7"/>
    </row>
    <row r="308" spans="1:1" ht="13.15" hidden="1" x14ac:dyDescent="0.35">
      <c r="A308" s="7"/>
    </row>
    <row r="309" spans="1:1" ht="13.15" hidden="1" x14ac:dyDescent="0.35">
      <c r="A309" s="7"/>
    </row>
    <row r="310" spans="1:1" ht="13.15" hidden="1" x14ac:dyDescent="0.35">
      <c r="A310" s="7"/>
    </row>
    <row r="311" spans="1:1" ht="13.15" hidden="1" x14ac:dyDescent="0.35">
      <c r="A311" s="7"/>
    </row>
    <row r="312" spans="1:1" ht="13.15" hidden="1" x14ac:dyDescent="0.35">
      <c r="A312" s="7"/>
    </row>
    <row r="313" spans="1:1" ht="13.15" hidden="1" x14ac:dyDescent="0.35">
      <c r="A313" s="7"/>
    </row>
    <row r="314" spans="1:1" ht="13.15" hidden="1" x14ac:dyDescent="0.35">
      <c r="A314" s="7"/>
    </row>
    <row r="315" spans="1:1" ht="13.15" hidden="1" x14ac:dyDescent="0.35">
      <c r="A315" s="7"/>
    </row>
    <row r="316" spans="1:1" ht="13.15" hidden="1" x14ac:dyDescent="0.35">
      <c r="A316" s="7"/>
    </row>
    <row r="317" spans="1:1" ht="13.15" hidden="1" x14ac:dyDescent="0.35">
      <c r="A317" s="7"/>
    </row>
    <row r="318" spans="1:1" ht="13.15" hidden="1" x14ac:dyDescent="0.35">
      <c r="A318" s="7"/>
    </row>
    <row r="319" spans="1:1" ht="13.15" hidden="1" x14ac:dyDescent="0.35">
      <c r="A319" s="7"/>
    </row>
    <row r="320" spans="1:1" ht="13.15" hidden="1" x14ac:dyDescent="0.35">
      <c r="A320" s="7"/>
    </row>
    <row r="321" spans="1:1" ht="13.15" hidden="1" x14ac:dyDescent="0.35">
      <c r="A321" s="7"/>
    </row>
    <row r="322" spans="1:1" ht="13.15" hidden="1" x14ac:dyDescent="0.35">
      <c r="A322" s="7"/>
    </row>
    <row r="323" spans="1:1" ht="13.15" hidden="1" x14ac:dyDescent="0.35">
      <c r="A323" s="7"/>
    </row>
    <row r="324" spans="1:1" ht="13.15" hidden="1" x14ac:dyDescent="0.35">
      <c r="A324" s="7"/>
    </row>
    <row r="325" spans="1:1" ht="13.15" hidden="1" x14ac:dyDescent="0.35">
      <c r="A325" s="7"/>
    </row>
    <row r="326" spans="1:1" ht="13.15" hidden="1" x14ac:dyDescent="0.35">
      <c r="A326" s="7"/>
    </row>
    <row r="327" spans="1:1" ht="13.15" hidden="1" x14ac:dyDescent="0.35">
      <c r="A327" s="7"/>
    </row>
    <row r="328" spans="1:1" ht="13.15" hidden="1" x14ac:dyDescent="0.35">
      <c r="A328" s="7"/>
    </row>
    <row r="329" spans="1:1" ht="13.15" hidden="1" x14ac:dyDescent="0.35">
      <c r="A329" s="7"/>
    </row>
    <row r="330" spans="1:1" ht="13.15" hidden="1" x14ac:dyDescent="0.35">
      <c r="A330" s="7"/>
    </row>
    <row r="331" spans="1:1" ht="13.15" hidden="1" x14ac:dyDescent="0.35">
      <c r="A331" s="7"/>
    </row>
    <row r="332" spans="1:1" ht="13.15" hidden="1" x14ac:dyDescent="0.35">
      <c r="A332" s="7"/>
    </row>
    <row r="333" spans="1:1" ht="13.15" hidden="1" x14ac:dyDescent="0.35">
      <c r="A333" s="7"/>
    </row>
    <row r="334" spans="1:1" ht="13.15" hidden="1" x14ac:dyDescent="0.35">
      <c r="A334" s="7"/>
    </row>
    <row r="335" spans="1:1" ht="13.15" hidden="1" x14ac:dyDescent="0.35">
      <c r="A335" s="7"/>
    </row>
    <row r="336" spans="1:1" ht="13.15" hidden="1" x14ac:dyDescent="0.35">
      <c r="A336" s="7"/>
    </row>
    <row r="337" spans="1:1" ht="13.15" hidden="1" x14ac:dyDescent="0.35">
      <c r="A337" s="7"/>
    </row>
    <row r="338" spans="1:1" ht="13.15" hidden="1" x14ac:dyDescent="0.35">
      <c r="A338" s="7"/>
    </row>
    <row r="339" spans="1:1" ht="13.15" hidden="1" x14ac:dyDescent="0.35">
      <c r="A339" s="7"/>
    </row>
    <row r="340" spans="1:1" ht="13.15" hidden="1" x14ac:dyDescent="0.35">
      <c r="A340" s="7"/>
    </row>
    <row r="341" spans="1:1" ht="13.15" hidden="1" x14ac:dyDescent="0.35">
      <c r="A341" s="7"/>
    </row>
    <row r="342" spans="1:1" ht="13.15" hidden="1" x14ac:dyDescent="0.35">
      <c r="A342" s="7"/>
    </row>
    <row r="343" spans="1:1" ht="13.15" hidden="1" x14ac:dyDescent="0.35">
      <c r="A343" s="7"/>
    </row>
    <row r="344" spans="1:1" ht="13.15" hidden="1" x14ac:dyDescent="0.35">
      <c r="A344" s="7"/>
    </row>
    <row r="345" spans="1:1" ht="13.15" hidden="1" x14ac:dyDescent="0.35">
      <c r="A345" s="7"/>
    </row>
    <row r="346" spans="1:1" ht="13.15" hidden="1" x14ac:dyDescent="0.35">
      <c r="A346" s="7"/>
    </row>
    <row r="347" spans="1:1" ht="13.15" hidden="1" x14ac:dyDescent="0.35">
      <c r="A347" s="7"/>
    </row>
    <row r="348" spans="1:1" ht="13.15" hidden="1" x14ac:dyDescent="0.35">
      <c r="A348" s="7"/>
    </row>
    <row r="349" spans="1:1" ht="13.15" hidden="1" x14ac:dyDescent="0.35">
      <c r="A349" s="7"/>
    </row>
    <row r="350" spans="1:1" ht="13.15" hidden="1" x14ac:dyDescent="0.35">
      <c r="A350" s="7"/>
    </row>
    <row r="351" spans="1:1" ht="13.15" hidden="1" x14ac:dyDescent="0.35">
      <c r="A351" s="7"/>
    </row>
    <row r="352" spans="1:1" ht="13.15" hidden="1" x14ac:dyDescent="0.35">
      <c r="A352" s="7"/>
    </row>
    <row r="353" spans="1:1" ht="13.15" hidden="1" x14ac:dyDescent="0.35">
      <c r="A353" s="7"/>
    </row>
    <row r="354" spans="1:1" ht="13.15" hidden="1" x14ac:dyDescent="0.35">
      <c r="A354" s="7"/>
    </row>
    <row r="355" spans="1:1" ht="13.15" hidden="1" x14ac:dyDescent="0.35">
      <c r="A355" s="7"/>
    </row>
    <row r="356" spans="1:1" ht="13.15" hidden="1" x14ac:dyDescent="0.35">
      <c r="A356" s="7"/>
    </row>
    <row r="357" spans="1:1" ht="13.15" hidden="1" x14ac:dyDescent="0.35">
      <c r="A357" s="7"/>
    </row>
    <row r="358" spans="1:1" ht="13.15" hidden="1" x14ac:dyDescent="0.35">
      <c r="A358" s="7"/>
    </row>
    <row r="359" spans="1:1" ht="13.15" hidden="1" x14ac:dyDescent="0.35">
      <c r="A359" s="7"/>
    </row>
    <row r="360" spans="1:1" ht="13.15" hidden="1" x14ac:dyDescent="0.35">
      <c r="A360" s="7"/>
    </row>
    <row r="361" spans="1:1" ht="13.15" hidden="1" x14ac:dyDescent="0.35">
      <c r="A361" s="7"/>
    </row>
    <row r="362" spans="1:1" ht="13.15" hidden="1" x14ac:dyDescent="0.35">
      <c r="A362" s="7"/>
    </row>
    <row r="363" spans="1:1" ht="13.15" hidden="1" x14ac:dyDescent="0.35">
      <c r="A363" s="7"/>
    </row>
    <row r="364" spans="1:1" ht="13.15" hidden="1" x14ac:dyDescent="0.35">
      <c r="A364" s="7"/>
    </row>
    <row r="365" spans="1:1" ht="13.15" hidden="1" x14ac:dyDescent="0.35">
      <c r="A365" s="7"/>
    </row>
    <row r="366" spans="1:1" ht="13.15" hidden="1" x14ac:dyDescent="0.35">
      <c r="A366" s="7"/>
    </row>
    <row r="367" spans="1:1" ht="13.15" hidden="1" x14ac:dyDescent="0.35">
      <c r="A367" s="7"/>
    </row>
    <row r="368" spans="1:1" ht="13.15" hidden="1" x14ac:dyDescent="0.35">
      <c r="A368" s="7"/>
    </row>
    <row r="369" spans="1:1" ht="13.15" hidden="1" x14ac:dyDescent="0.35">
      <c r="A369" s="7"/>
    </row>
    <row r="370" spans="1:1" ht="13.15" hidden="1" x14ac:dyDescent="0.35">
      <c r="A370" s="7"/>
    </row>
    <row r="371" spans="1:1" ht="13.15" hidden="1" x14ac:dyDescent="0.35">
      <c r="A371" s="7"/>
    </row>
    <row r="372" spans="1:1" ht="13.15" hidden="1" x14ac:dyDescent="0.35">
      <c r="A372" s="7"/>
    </row>
    <row r="373" spans="1:1" ht="13.15" hidden="1" x14ac:dyDescent="0.35">
      <c r="A373" s="7"/>
    </row>
    <row r="374" spans="1:1" ht="13.15" hidden="1" x14ac:dyDescent="0.35">
      <c r="A374" s="7"/>
    </row>
    <row r="375" spans="1:1" ht="13.15" hidden="1" x14ac:dyDescent="0.35">
      <c r="A375" s="7"/>
    </row>
    <row r="376" spans="1:1" ht="13.15" hidden="1" x14ac:dyDescent="0.35">
      <c r="A376" s="7"/>
    </row>
    <row r="377" spans="1:1" ht="13.15" hidden="1" x14ac:dyDescent="0.35">
      <c r="A377" s="7"/>
    </row>
    <row r="378" spans="1:1" ht="13.15" hidden="1" x14ac:dyDescent="0.35">
      <c r="A378" s="7"/>
    </row>
    <row r="379" spans="1:1" ht="13.15" hidden="1" x14ac:dyDescent="0.35">
      <c r="A379" s="7"/>
    </row>
    <row r="380" spans="1:1" ht="13.15" hidden="1" x14ac:dyDescent="0.35">
      <c r="A380" s="7"/>
    </row>
    <row r="381" spans="1:1" ht="13.15" hidden="1" x14ac:dyDescent="0.35">
      <c r="A381" s="7"/>
    </row>
    <row r="382" spans="1:1" ht="13.15" hidden="1" x14ac:dyDescent="0.35">
      <c r="A382" s="7"/>
    </row>
    <row r="383" spans="1:1" ht="13.15" hidden="1" x14ac:dyDescent="0.35">
      <c r="A383" s="7"/>
    </row>
    <row r="384" spans="1:1" ht="13.15" hidden="1" x14ac:dyDescent="0.35">
      <c r="A384" s="7"/>
    </row>
    <row r="385" spans="1:1" ht="13.15" hidden="1" x14ac:dyDescent="0.35">
      <c r="A385" s="7"/>
    </row>
    <row r="386" spans="1:1" ht="13.15" hidden="1" x14ac:dyDescent="0.35">
      <c r="A386" s="7"/>
    </row>
    <row r="387" spans="1:1" ht="13.15" hidden="1" x14ac:dyDescent="0.35">
      <c r="A387" s="7"/>
    </row>
    <row r="388" spans="1:1" ht="13.15" hidden="1" x14ac:dyDescent="0.35">
      <c r="A388" s="7"/>
    </row>
    <row r="389" spans="1:1" ht="13.15" hidden="1" x14ac:dyDescent="0.35">
      <c r="A389" s="7"/>
    </row>
    <row r="390" spans="1:1" ht="13.15" hidden="1" x14ac:dyDescent="0.35">
      <c r="A390" s="7"/>
    </row>
    <row r="391" spans="1:1" ht="13.15" hidden="1" x14ac:dyDescent="0.35">
      <c r="A391" s="7"/>
    </row>
    <row r="392" spans="1:1" ht="13.15" hidden="1" x14ac:dyDescent="0.35">
      <c r="A392" s="7"/>
    </row>
    <row r="393" spans="1:1" ht="13.15" hidden="1" x14ac:dyDescent="0.35">
      <c r="A393" s="7"/>
    </row>
    <row r="394" spans="1:1" ht="13.15" hidden="1" x14ac:dyDescent="0.35">
      <c r="A394" s="7"/>
    </row>
    <row r="395" spans="1:1" ht="13.15" hidden="1" x14ac:dyDescent="0.35">
      <c r="A395" s="7"/>
    </row>
    <row r="396" spans="1:1" ht="13.15" hidden="1" x14ac:dyDescent="0.35">
      <c r="A396" s="7"/>
    </row>
    <row r="397" spans="1:1" ht="13.15" hidden="1" x14ac:dyDescent="0.35">
      <c r="A397" s="7"/>
    </row>
    <row r="398" spans="1:1" ht="13.15" hidden="1" x14ac:dyDescent="0.35">
      <c r="A398" s="7"/>
    </row>
    <row r="399" spans="1:1" ht="13.15" hidden="1" x14ac:dyDescent="0.35">
      <c r="A399" s="7"/>
    </row>
    <row r="400" spans="1:1" ht="13.15" hidden="1" x14ac:dyDescent="0.35">
      <c r="A400" s="7"/>
    </row>
    <row r="401" spans="1:1" ht="13.15" hidden="1" x14ac:dyDescent="0.35">
      <c r="A401" s="7"/>
    </row>
    <row r="402" spans="1:1" ht="13.15" hidden="1" x14ac:dyDescent="0.35">
      <c r="A402" s="7"/>
    </row>
    <row r="403" spans="1:1" ht="13.15" hidden="1" x14ac:dyDescent="0.35">
      <c r="A403" s="7"/>
    </row>
    <row r="404" spans="1:1" ht="13.15" hidden="1" x14ac:dyDescent="0.35">
      <c r="A404" s="7"/>
    </row>
    <row r="405" spans="1:1" ht="13.15" hidden="1" x14ac:dyDescent="0.35">
      <c r="A405" s="7"/>
    </row>
    <row r="406" spans="1:1" ht="13.15" hidden="1" x14ac:dyDescent="0.35">
      <c r="A406" s="7"/>
    </row>
    <row r="407" spans="1:1" ht="13.15" hidden="1" x14ac:dyDescent="0.35">
      <c r="A407" s="7"/>
    </row>
    <row r="408" spans="1:1" ht="13.15" hidden="1" x14ac:dyDescent="0.35">
      <c r="A408" s="7"/>
    </row>
    <row r="409" spans="1:1" ht="13.15" hidden="1" x14ac:dyDescent="0.35">
      <c r="A409" s="7"/>
    </row>
    <row r="410" spans="1:1" ht="13.15" hidden="1" x14ac:dyDescent="0.35">
      <c r="A410" s="7"/>
    </row>
    <row r="411" spans="1:1" ht="13.15" hidden="1" x14ac:dyDescent="0.35">
      <c r="A411" s="7"/>
    </row>
    <row r="412" spans="1:1" ht="13.15" hidden="1" x14ac:dyDescent="0.35">
      <c r="A412" s="7"/>
    </row>
    <row r="413" spans="1:1" ht="13.15" hidden="1" x14ac:dyDescent="0.35">
      <c r="A413" s="7"/>
    </row>
    <row r="414" spans="1:1" ht="13.15" hidden="1" x14ac:dyDescent="0.35">
      <c r="A414" s="7"/>
    </row>
    <row r="415" spans="1:1" ht="13.15" hidden="1" x14ac:dyDescent="0.35">
      <c r="A415" s="7"/>
    </row>
    <row r="416" spans="1:1" ht="13.15" hidden="1" x14ac:dyDescent="0.35">
      <c r="A416" s="7"/>
    </row>
    <row r="417" spans="1:1" ht="13.15" hidden="1" x14ac:dyDescent="0.35">
      <c r="A417" s="7"/>
    </row>
    <row r="418" spans="1:1" ht="13.15" hidden="1" x14ac:dyDescent="0.35">
      <c r="A418" s="7"/>
    </row>
    <row r="419" spans="1:1" ht="13.15" hidden="1" x14ac:dyDescent="0.35">
      <c r="A419" s="7"/>
    </row>
    <row r="420" spans="1:1" ht="13.15" hidden="1" x14ac:dyDescent="0.35">
      <c r="A420" s="7"/>
    </row>
    <row r="421" spans="1:1" ht="13.15" hidden="1" x14ac:dyDescent="0.35">
      <c r="A421" s="7"/>
    </row>
    <row r="422" spans="1:1" ht="13.15" hidden="1" x14ac:dyDescent="0.35">
      <c r="A422" s="7"/>
    </row>
    <row r="423" spans="1:1" ht="13.15" hidden="1" x14ac:dyDescent="0.35">
      <c r="A423" s="7"/>
    </row>
    <row r="424" spans="1:1" ht="13.15" hidden="1" x14ac:dyDescent="0.35">
      <c r="A424" s="7"/>
    </row>
    <row r="425" spans="1:1" ht="13.15" hidden="1" x14ac:dyDescent="0.35">
      <c r="A425" s="7"/>
    </row>
    <row r="426" spans="1:1" ht="13.15" hidden="1" x14ac:dyDescent="0.35">
      <c r="A426" s="7"/>
    </row>
    <row r="427" spans="1:1" ht="13.15" hidden="1" x14ac:dyDescent="0.35">
      <c r="A427" s="7"/>
    </row>
    <row r="428" spans="1:1" ht="13.15" hidden="1" x14ac:dyDescent="0.35">
      <c r="A428" s="7"/>
    </row>
    <row r="429" spans="1:1" ht="13.15" hidden="1" x14ac:dyDescent="0.35">
      <c r="A429" s="7"/>
    </row>
    <row r="430" spans="1:1" ht="13.15" hidden="1" x14ac:dyDescent="0.35">
      <c r="A430" s="7"/>
    </row>
    <row r="431" spans="1:1" ht="13.15" hidden="1" x14ac:dyDescent="0.35">
      <c r="A431" s="7"/>
    </row>
    <row r="432" spans="1:1" ht="13.15" hidden="1" x14ac:dyDescent="0.35">
      <c r="A432" s="7"/>
    </row>
    <row r="433" spans="1:1" ht="13.15" hidden="1" x14ac:dyDescent="0.35">
      <c r="A433" s="7"/>
    </row>
    <row r="434" spans="1:1" ht="13.15" hidden="1" x14ac:dyDescent="0.35">
      <c r="A434" s="7"/>
    </row>
    <row r="435" spans="1:1" ht="13.15" hidden="1" x14ac:dyDescent="0.35">
      <c r="A435" s="7"/>
    </row>
    <row r="436" spans="1:1" ht="13.15" hidden="1" x14ac:dyDescent="0.35">
      <c r="A436" s="7"/>
    </row>
    <row r="437" spans="1:1" ht="13.15" hidden="1" x14ac:dyDescent="0.35">
      <c r="A437" s="7"/>
    </row>
    <row r="438" spans="1:1" ht="13.15" hidden="1" x14ac:dyDescent="0.35">
      <c r="A438" s="7"/>
    </row>
    <row r="439" spans="1:1" ht="13.15" hidden="1" x14ac:dyDescent="0.35">
      <c r="A439" s="7"/>
    </row>
    <row r="440" spans="1:1" ht="13.15" hidden="1" x14ac:dyDescent="0.35">
      <c r="A440" s="7"/>
    </row>
    <row r="441" spans="1:1" ht="13.15" hidden="1" x14ac:dyDescent="0.35">
      <c r="A441" s="7"/>
    </row>
    <row r="442" spans="1:1" ht="13.15" hidden="1" x14ac:dyDescent="0.35">
      <c r="A442" s="7"/>
    </row>
    <row r="443" spans="1:1" ht="13.15" hidden="1" x14ac:dyDescent="0.35">
      <c r="A443" s="7"/>
    </row>
    <row r="444" spans="1:1" ht="13.15" hidden="1" x14ac:dyDescent="0.35">
      <c r="A444" s="7"/>
    </row>
    <row r="445" spans="1:1" ht="13.15" hidden="1" x14ac:dyDescent="0.35">
      <c r="A445" s="7"/>
    </row>
    <row r="446" spans="1:1" ht="13.15" hidden="1" x14ac:dyDescent="0.35">
      <c r="A446" s="7"/>
    </row>
    <row r="447" spans="1:1" ht="13.15" hidden="1" x14ac:dyDescent="0.35">
      <c r="A447" s="7"/>
    </row>
    <row r="448" spans="1:1" ht="13.15" hidden="1" x14ac:dyDescent="0.35">
      <c r="A448" s="7"/>
    </row>
    <row r="449" spans="1:1" ht="13.15" hidden="1" x14ac:dyDescent="0.35">
      <c r="A449" s="7"/>
    </row>
    <row r="450" spans="1:1" ht="13.15" hidden="1" x14ac:dyDescent="0.35">
      <c r="A450" s="7"/>
    </row>
    <row r="451" spans="1:1" ht="13.15" hidden="1" x14ac:dyDescent="0.35">
      <c r="A451" s="7"/>
    </row>
    <row r="452" spans="1:1" ht="13.15" hidden="1" x14ac:dyDescent="0.35">
      <c r="A452" s="7"/>
    </row>
    <row r="453" spans="1:1" ht="13.15" hidden="1" x14ac:dyDescent="0.35">
      <c r="A453" s="7"/>
    </row>
    <row r="454" spans="1:1" ht="13.15" hidden="1" x14ac:dyDescent="0.35">
      <c r="A454" s="7"/>
    </row>
    <row r="455" spans="1:1" ht="13.15" hidden="1" x14ac:dyDescent="0.35">
      <c r="A455" s="7"/>
    </row>
    <row r="456" spans="1:1" ht="13.15" hidden="1" x14ac:dyDescent="0.35">
      <c r="A456" s="7"/>
    </row>
    <row r="457" spans="1:1" ht="13.15" hidden="1" x14ac:dyDescent="0.35">
      <c r="A457" s="7"/>
    </row>
    <row r="458" spans="1:1" ht="13.15" hidden="1" x14ac:dyDescent="0.35">
      <c r="A458" s="7"/>
    </row>
    <row r="459" spans="1:1" ht="13.15" hidden="1" x14ac:dyDescent="0.35">
      <c r="A459" s="7"/>
    </row>
    <row r="460" spans="1:1" ht="13.15" hidden="1" x14ac:dyDescent="0.35">
      <c r="A460" s="7"/>
    </row>
    <row r="461" spans="1:1" ht="13.15" hidden="1" x14ac:dyDescent="0.35">
      <c r="A461" s="7"/>
    </row>
    <row r="462" spans="1:1" ht="13.15" hidden="1" x14ac:dyDescent="0.35">
      <c r="A462" s="7"/>
    </row>
    <row r="463" spans="1:1" ht="13.15" hidden="1" x14ac:dyDescent="0.35">
      <c r="A463" s="7"/>
    </row>
    <row r="464" spans="1:1" ht="13.15" hidden="1" x14ac:dyDescent="0.35">
      <c r="A464" s="7"/>
    </row>
    <row r="465" spans="1:1" ht="13.15" hidden="1" x14ac:dyDescent="0.35">
      <c r="A465" s="7"/>
    </row>
    <row r="466" spans="1:1" ht="13.15" hidden="1" x14ac:dyDescent="0.35">
      <c r="A466" s="7"/>
    </row>
    <row r="467" spans="1:1" ht="13.15" hidden="1" x14ac:dyDescent="0.35">
      <c r="A467" s="7"/>
    </row>
    <row r="468" spans="1:1" ht="13.15" hidden="1" x14ac:dyDescent="0.35">
      <c r="A468" s="7"/>
    </row>
    <row r="469" spans="1:1" ht="13.15" hidden="1" x14ac:dyDescent="0.35">
      <c r="A469" s="7"/>
    </row>
    <row r="470" spans="1:1" ht="13.15" hidden="1" x14ac:dyDescent="0.35">
      <c r="A470" s="7"/>
    </row>
    <row r="471" spans="1:1" ht="13.15" hidden="1" x14ac:dyDescent="0.35">
      <c r="A471" s="7"/>
    </row>
    <row r="472" spans="1:1" ht="13.15" hidden="1" x14ac:dyDescent="0.35">
      <c r="A472" s="7"/>
    </row>
    <row r="473" spans="1:1" ht="13.15" hidden="1" x14ac:dyDescent="0.35">
      <c r="A473" s="7"/>
    </row>
    <row r="474" spans="1:1" ht="13.15" hidden="1" x14ac:dyDescent="0.35">
      <c r="A474" s="7"/>
    </row>
    <row r="475" spans="1:1" ht="13.15" hidden="1" x14ac:dyDescent="0.35">
      <c r="A475" s="7"/>
    </row>
    <row r="476" spans="1:1" ht="13.15" hidden="1" x14ac:dyDescent="0.35">
      <c r="A476" s="7"/>
    </row>
    <row r="477" spans="1:1" ht="13.15" hidden="1" x14ac:dyDescent="0.35">
      <c r="A477" s="7"/>
    </row>
    <row r="478" spans="1:1" ht="13.15" hidden="1" x14ac:dyDescent="0.35">
      <c r="A478" s="7"/>
    </row>
    <row r="479" spans="1:1" ht="13.15" hidden="1" x14ac:dyDescent="0.35">
      <c r="A479" s="7"/>
    </row>
    <row r="480" spans="1:1" ht="13.15" hidden="1" x14ac:dyDescent="0.35">
      <c r="A480" s="7"/>
    </row>
    <row r="481" spans="1:1" ht="13.15" hidden="1" x14ac:dyDescent="0.35">
      <c r="A481" s="7"/>
    </row>
    <row r="482" spans="1:1" ht="13.15" hidden="1" x14ac:dyDescent="0.35">
      <c r="A482" s="7"/>
    </row>
    <row r="483" spans="1:1" ht="13.15" hidden="1" x14ac:dyDescent="0.35">
      <c r="A483" s="7"/>
    </row>
    <row r="484" spans="1:1" ht="13.15" hidden="1" x14ac:dyDescent="0.35">
      <c r="A484" s="7"/>
    </row>
    <row r="485" spans="1:1" ht="13.15" hidden="1" x14ac:dyDescent="0.35">
      <c r="A485" s="7"/>
    </row>
    <row r="486" spans="1:1" ht="13.15" hidden="1" x14ac:dyDescent="0.35">
      <c r="A486" s="7"/>
    </row>
    <row r="487" spans="1:1" ht="13.15" hidden="1" x14ac:dyDescent="0.35">
      <c r="A487" s="7"/>
    </row>
    <row r="488" spans="1:1" ht="13.15" hidden="1" x14ac:dyDescent="0.35">
      <c r="A488" s="7"/>
    </row>
    <row r="489" spans="1:1" ht="13.15" hidden="1" x14ac:dyDescent="0.35">
      <c r="A489" s="7"/>
    </row>
    <row r="490" spans="1:1" ht="13.15" hidden="1" x14ac:dyDescent="0.35">
      <c r="A490" s="7"/>
    </row>
    <row r="491" spans="1:1" ht="13.15" hidden="1" x14ac:dyDescent="0.35">
      <c r="A491" s="7"/>
    </row>
    <row r="492" spans="1:1" ht="13.15" hidden="1" x14ac:dyDescent="0.35">
      <c r="A492" s="7"/>
    </row>
    <row r="493" spans="1:1" ht="13.15" hidden="1" x14ac:dyDescent="0.35">
      <c r="A493" s="7"/>
    </row>
    <row r="494" spans="1:1" ht="13.15" hidden="1" x14ac:dyDescent="0.35">
      <c r="A494" s="7"/>
    </row>
    <row r="495" spans="1:1" ht="13.15" hidden="1" x14ac:dyDescent="0.35">
      <c r="A495" s="7"/>
    </row>
    <row r="496" spans="1:1" ht="13.15" hidden="1" x14ac:dyDescent="0.35">
      <c r="A496" s="7"/>
    </row>
    <row r="497" spans="1:1" ht="13.15" hidden="1" x14ac:dyDescent="0.35">
      <c r="A497" s="7"/>
    </row>
    <row r="498" spans="1:1" ht="13.15" hidden="1" x14ac:dyDescent="0.35">
      <c r="A498" s="7"/>
    </row>
    <row r="499" spans="1:1" ht="13.15" hidden="1" x14ac:dyDescent="0.35">
      <c r="A499" s="7"/>
    </row>
    <row r="500" spans="1:1" ht="13.15" hidden="1" x14ac:dyDescent="0.35">
      <c r="A500" s="7"/>
    </row>
    <row r="501" spans="1:1" ht="13.15" hidden="1" x14ac:dyDescent="0.35">
      <c r="A501" s="7"/>
    </row>
    <row r="502" spans="1:1" ht="13.15" hidden="1" x14ac:dyDescent="0.35">
      <c r="A502" s="7"/>
    </row>
    <row r="503" spans="1:1" ht="13.15" hidden="1" x14ac:dyDescent="0.35">
      <c r="A503" s="7"/>
    </row>
    <row r="504" spans="1:1" ht="13.15" hidden="1" x14ac:dyDescent="0.35">
      <c r="A504" s="7"/>
    </row>
    <row r="505" spans="1:1" ht="13.15" hidden="1" x14ac:dyDescent="0.35">
      <c r="A505" s="7"/>
    </row>
    <row r="506" spans="1:1" ht="13.15" hidden="1" x14ac:dyDescent="0.35">
      <c r="A506" s="7"/>
    </row>
    <row r="507" spans="1:1" ht="13.15" hidden="1" x14ac:dyDescent="0.35">
      <c r="A507" s="7"/>
    </row>
    <row r="508" spans="1:1" ht="13.15" hidden="1" x14ac:dyDescent="0.35">
      <c r="A508" s="7"/>
    </row>
    <row r="509" spans="1:1" ht="13.15" hidden="1" x14ac:dyDescent="0.35">
      <c r="A509" s="7"/>
    </row>
    <row r="510" spans="1:1" ht="13.15" hidden="1" x14ac:dyDescent="0.35">
      <c r="A510" s="7"/>
    </row>
    <row r="511" spans="1:1" ht="13.15" hidden="1" x14ac:dyDescent="0.35">
      <c r="A511" s="7"/>
    </row>
    <row r="512" spans="1:1" ht="13.15" hidden="1" x14ac:dyDescent="0.35">
      <c r="A512" s="7"/>
    </row>
    <row r="513" spans="1:1" ht="13.15" hidden="1" x14ac:dyDescent="0.35">
      <c r="A513" s="7"/>
    </row>
    <row r="514" spans="1:1" ht="13.15" hidden="1" x14ac:dyDescent="0.35">
      <c r="A514" s="7"/>
    </row>
    <row r="515" spans="1:1" ht="13.15" hidden="1" x14ac:dyDescent="0.35">
      <c r="A515" s="7"/>
    </row>
    <row r="516" spans="1:1" ht="13.15" hidden="1" x14ac:dyDescent="0.35">
      <c r="A516" s="7"/>
    </row>
    <row r="517" spans="1:1" ht="13.15" hidden="1" x14ac:dyDescent="0.35">
      <c r="A517" s="7"/>
    </row>
    <row r="518" spans="1:1" ht="13.15" hidden="1" x14ac:dyDescent="0.35">
      <c r="A518" s="7"/>
    </row>
    <row r="519" spans="1:1" ht="13.15" hidden="1" x14ac:dyDescent="0.35">
      <c r="A519" s="7"/>
    </row>
    <row r="520" spans="1:1" ht="13.15" hidden="1" x14ac:dyDescent="0.35">
      <c r="A520" s="7"/>
    </row>
    <row r="521" spans="1:1" ht="13.15" hidden="1" x14ac:dyDescent="0.35">
      <c r="A521" s="7"/>
    </row>
    <row r="522" spans="1:1" ht="13.15" hidden="1" x14ac:dyDescent="0.35">
      <c r="A522" s="7"/>
    </row>
    <row r="523" spans="1:1" ht="13.15" hidden="1" x14ac:dyDescent="0.35">
      <c r="A523" s="7"/>
    </row>
    <row r="524" spans="1:1" ht="13.15" hidden="1" x14ac:dyDescent="0.35">
      <c r="A524" s="7"/>
    </row>
    <row r="525" spans="1:1" ht="13.15" hidden="1" x14ac:dyDescent="0.35">
      <c r="A525" s="7"/>
    </row>
    <row r="526" spans="1:1" ht="13.15" hidden="1" x14ac:dyDescent="0.35">
      <c r="A526" s="7"/>
    </row>
    <row r="527" spans="1:1" ht="13.15" hidden="1" x14ac:dyDescent="0.35">
      <c r="A527" s="7"/>
    </row>
    <row r="528" spans="1:1" ht="13.15" hidden="1" x14ac:dyDescent="0.35">
      <c r="A528" s="7"/>
    </row>
    <row r="529" spans="1:1" ht="13.15" hidden="1" x14ac:dyDescent="0.35">
      <c r="A529" s="7"/>
    </row>
    <row r="530" spans="1:1" ht="13.15" hidden="1" x14ac:dyDescent="0.35">
      <c r="A530" s="7"/>
    </row>
    <row r="531" spans="1:1" ht="13.15" hidden="1" x14ac:dyDescent="0.35">
      <c r="A531" s="7"/>
    </row>
    <row r="532" spans="1:1" ht="13.15" hidden="1" x14ac:dyDescent="0.35">
      <c r="A532" s="7"/>
    </row>
    <row r="533" spans="1:1" ht="13.15" hidden="1" x14ac:dyDescent="0.35">
      <c r="A533" s="7"/>
    </row>
    <row r="534" spans="1:1" ht="13.15" hidden="1" x14ac:dyDescent="0.35">
      <c r="A534" s="7"/>
    </row>
    <row r="535" spans="1:1" ht="13.15" hidden="1" x14ac:dyDescent="0.35">
      <c r="A535" s="7"/>
    </row>
    <row r="536" spans="1:1" ht="13.15" hidden="1" x14ac:dyDescent="0.35">
      <c r="A536" s="7"/>
    </row>
    <row r="537" spans="1:1" ht="13.15" hidden="1" x14ac:dyDescent="0.35">
      <c r="A537" s="7"/>
    </row>
    <row r="538" spans="1:1" ht="13.15" hidden="1" x14ac:dyDescent="0.35">
      <c r="A538" s="7"/>
    </row>
    <row r="539" spans="1:1" ht="13.15" hidden="1" x14ac:dyDescent="0.35">
      <c r="A539" s="7"/>
    </row>
    <row r="540" spans="1:1" ht="13.15" hidden="1" x14ac:dyDescent="0.35">
      <c r="A540" s="7"/>
    </row>
    <row r="541" spans="1:1" ht="13.15" hidden="1" x14ac:dyDescent="0.35">
      <c r="A541" s="7"/>
    </row>
    <row r="542" spans="1:1" ht="13.15" hidden="1" x14ac:dyDescent="0.35">
      <c r="A542" s="7"/>
    </row>
    <row r="543" spans="1:1" ht="13.15" hidden="1" x14ac:dyDescent="0.35">
      <c r="A543" s="7"/>
    </row>
    <row r="544" spans="1:1" ht="13.15" hidden="1" x14ac:dyDescent="0.35">
      <c r="A544" s="7"/>
    </row>
    <row r="545" spans="1:1" ht="13.15" hidden="1" x14ac:dyDescent="0.35">
      <c r="A545" s="7"/>
    </row>
    <row r="546" spans="1:1" ht="13.15" hidden="1" x14ac:dyDescent="0.35">
      <c r="A546" s="7"/>
    </row>
    <row r="547" spans="1:1" ht="13.15" hidden="1" x14ac:dyDescent="0.35">
      <c r="A547" s="7"/>
    </row>
    <row r="548" spans="1:1" ht="13.15" hidden="1" x14ac:dyDescent="0.35">
      <c r="A548" s="7"/>
    </row>
    <row r="549" spans="1:1" ht="13.15" hidden="1" x14ac:dyDescent="0.35">
      <c r="A549" s="7"/>
    </row>
    <row r="550" spans="1:1" ht="13.15" hidden="1" x14ac:dyDescent="0.35">
      <c r="A550" s="7"/>
    </row>
    <row r="551" spans="1:1" ht="13.15" hidden="1" x14ac:dyDescent="0.35">
      <c r="A551" s="7"/>
    </row>
    <row r="552" spans="1:1" ht="13.15" hidden="1" x14ac:dyDescent="0.35">
      <c r="A552" s="7"/>
    </row>
    <row r="553" spans="1:1" ht="13.15" hidden="1" x14ac:dyDescent="0.35">
      <c r="A553" s="7"/>
    </row>
    <row r="554" spans="1:1" ht="13.15" hidden="1" x14ac:dyDescent="0.35">
      <c r="A554" s="7"/>
    </row>
    <row r="555" spans="1:1" ht="13.15" hidden="1" x14ac:dyDescent="0.35">
      <c r="A555" s="7"/>
    </row>
    <row r="556" spans="1:1" ht="13.15" hidden="1" x14ac:dyDescent="0.35">
      <c r="A556" s="7"/>
    </row>
    <row r="557" spans="1:1" ht="13.15" hidden="1" x14ac:dyDescent="0.35">
      <c r="A557" s="7"/>
    </row>
    <row r="558" spans="1:1" ht="13.15" hidden="1" x14ac:dyDescent="0.35">
      <c r="A558" s="7"/>
    </row>
    <row r="559" spans="1:1" ht="13.15" hidden="1" x14ac:dyDescent="0.35">
      <c r="A559" s="7"/>
    </row>
    <row r="560" spans="1:1" ht="13.15" hidden="1" x14ac:dyDescent="0.35">
      <c r="A560" s="7"/>
    </row>
    <row r="561" spans="1:1" ht="13.15" hidden="1" x14ac:dyDescent="0.35">
      <c r="A561" s="7"/>
    </row>
    <row r="562" spans="1:1" ht="13.15" hidden="1" x14ac:dyDescent="0.35">
      <c r="A562" s="7"/>
    </row>
    <row r="563" spans="1:1" ht="13.15" hidden="1" x14ac:dyDescent="0.35">
      <c r="A563" s="7"/>
    </row>
    <row r="564" spans="1:1" ht="13.15" hidden="1" x14ac:dyDescent="0.35">
      <c r="A564" s="7"/>
    </row>
    <row r="565" spans="1:1" ht="13.15" hidden="1" x14ac:dyDescent="0.35">
      <c r="A565" s="7"/>
    </row>
    <row r="566" spans="1:1" ht="13.15" hidden="1" x14ac:dyDescent="0.35">
      <c r="A566" s="7"/>
    </row>
    <row r="567" spans="1:1" ht="13.15" hidden="1" x14ac:dyDescent="0.35">
      <c r="A567" s="7"/>
    </row>
    <row r="568" spans="1:1" ht="13.15" hidden="1" x14ac:dyDescent="0.35">
      <c r="A568" s="7"/>
    </row>
    <row r="569" spans="1:1" ht="13.15" hidden="1" x14ac:dyDescent="0.35">
      <c r="A569" s="7"/>
    </row>
    <row r="570" spans="1:1" ht="13.15" hidden="1" x14ac:dyDescent="0.35">
      <c r="A570" s="7"/>
    </row>
    <row r="571" spans="1:1" ht="13.15" hidden="1" x14ac:dyDescent="0.35">
      <c r="A571" s="7"/>
    </row>
    <row r="572" spans="1:1" ht="13.15" hidden="1" x14ac:dyDescent="0.35">
      <c r="A572" s="7"/>
    </row>
    <row r="573" spans="1:1" ht="13.15" hidden="1" x14ac:dyDescent="0.35">
      <c r="A573" s="7"/>
    </row>
    <row r="574" spans="1:1" ht="13.15" hidden="1" x14ac:dyDescent="0.35">
      <c r="A574" s="7"/>
    </row>
    <row r="575" spans="1:1" ht="13.15" hidden="1" x14ac:dyDescent="0.35">
      <c r="A575" s="7"/>
    </row>
    <row r="576" spans="1:1" ht="13.15" hidden="1" x14ac:dyDescent="0.35">
      <c r="A576" s="7"/>
    </row>
    <row r="577" spans="1:1" ht="13.15" hidden="1" x14ac:dyDescent="0.35">
      <c r="A577" s="7"/>
    </row>
    <row r="578" spans="1:1" ht="13.15" hidden="1" x14ac:dyDescent="0.35">
      <c r="A578" s="7"/>
    </row>
    <row r="579" spans="1:1" ht="13.15" hidden="1" x14ac:dyDescent="0.35">
      <c r="A579" s="7"/>
    </row>
    <row r="580" spans="1:1" ht="13.15" hidden="1" x14ac:dyDescent="0.35">
      <c r="A580" s="7"/>
    </row>
    <row r="581" spans="1:1" ht="13.15" hidden="1" x14ac:dyDescent="0.35">
      <c r="A581" s="7"/>
    </row>
    <row r="582" spans="1:1" ht="13.15" hidden="1" x14ac:dyDescent="0.35">
      <c r="A582" s="7"/>
    </row>
    <row r="583" spans="1:1" ht="13.15" hidden="1" x14ac:dyDescent="0.35">
      <c r="A583" s="7"/>
    </row>
    <row r="584" spans="1:1" ht="13.15" hidden="1" x14ac:dyDescent="0.35">
      <c r="A584" s="7"/>
    </row>
    <row r="585" spans="1:1" ht="13.15" hidden="1" x14ac:dyDescent="0.35">
      <c r="A585" s="7"/>
    </row>
    <row r="586" spans="1:1" ht="13.15" hidden="1" x14ac:dyDescent="0.35">
      <c r="A586" s="7"/>
    </row>
    <row r="587" spans="1:1" ht="13.15" hidden="1" x14ac:dyDescent="0.35">
      <c r="A587" s="7"/>
    </row>
    <row r="588" spans="1:1" ht="13.15" hidden="1" x14ac:dyDescent="0.35">
      <c r="A588" s="7"/>
    </row>
    <row r="589" spans="1:1" ht="13.15" hidden="1" x14ac:dyDescent="0.35">
      <c r="A589" s="7"/>
    </row>
    <row r="590" spans="1:1" ht="13.15" hidden="1" x14ac:dyDescent="0.35">
      <c r="A590" s="7"/>
    </row>
    <row r="591" spans="1:1" ht="13.15" hidden="1" x14ac:dyDescent="0.35">
      <c r="A591" s="7"/>
    </row>
    <row r="592" spans="1:1" ht="13.15" hidden="1" x14ac:dyDescent="0.35">
      <c r="A592" s="7"/>
    </row>
    <row r="593" spans="1:1" ht="13.15" hidden="1" x14ac:dyDescent="0.35">
      <c r="A593" s="7"/>
    </row>
    <row r="594" spans="1:1" ht="13.15" hidden="1" x14ac:dyDescent="0.35">
      <c r="A594" s="7"/>
    </row>
    <row r="595" spans="1:1" ht="13.15" hidden="1" x14ac:dyDescent="0.35">
      <c r="A595" s="7"/>
    </row>
    <row r="596" spans="1:1" ht="13.15" hidden="1" x14ac:dyDescent="0.35">
      <c r="A596" s="7"/>
    </row>
    <row r="597" spans="1:1" ht="13.15" hidden="1" x14ac:dyDescent="0.35">
      <c r="A597" s="7"/>
    </row>
    <row r="598" spans="1:1" ht="13.15" hidden="1" x14ac:dyDescent="0.35">
      <c r="A598" s="7"/>
    </row>
    <row r="599" spans="1:1" ht="13.15" hidden="1" x14ac:dyDescent="0.35">
      <c r="A599" s="7"/>
    </row>
    <row r="600" spans="1:1" ht="13.15" hidden="1" x14ac:dyDescent="0.35">
      <c r="A600" s="7"/>
    </row>
    <row r="601" spans="1:1" ht="13.15" hidden="1" x14ac:dyDescent="0.35">
      <c r="A601" s="7"/>
    </row>
    <row r="602" spans="1:1" ht="13.15" hidden="1" x14ac:dyDescent="0.35">
      <c r="A602" s="7"/>
    </row>
    <row r="603" spans="1:1" ht="13.15" hidden="1" x14ac:dyDescent="0.35">
      <c r="A603" s="7"/>
    </row>
    <row r="604" spans="1:1" ht="13.15" hidden="1" x14ac:dyDescent="0.35">
      <c r="A604" s="7"/>
    </row>
    <row r="605" spans="1:1" ht="13.15" hidden="1" x14ac:dyDescent="0.35">
      <c r="A605" s="7"/>
    </row>
    <row r="606" spans="1:1" ht="13.15" hidden="1" x14ac:dyDescent="0.35">
      <c r="A606" s="7"/>
    </row>
    <row r="607" spans="1:1" ht="13.15" hidden="1" x14ac:dyDescent="0.35">
      <c r="A607" s="7"/>
    </row>
    <row r="608" spans="1:1" ht="13.15" hidden="1" x14ac:dyDescent="0.35">
      <c r="A608" s="7"/>
    </row>
    <row r="609" spans="1:1" ht="13.15" hidden="1" x14ac:dyDescent="0.35">
      <c r="A609" s="7"/>
    </row>
    <row r="610" spans="1:1" ht="13.15" hidden="1" x14ac:dyDescent="0.35">
      <c r="A610" s="7"/>
    </row>
    <row r="611" spans="1:1" ht="13.15" hidden="1" x14ac:dyDescent="0.35">
      <c r="A611" s="7"/>
    </row>
    <row r="612" spans="1:1" ht="13.15" hidden="1" x14ac:dyDescent="0.35">
      <c r="A612" s="7"/>
    </row>
    <row r="613" spans="1:1" ht="13.15" hidden="1" x14ac:dyDescent="0.35">
      <c r="A613" s="7"/>
    </row>
    <row r="614" spans="1:1" ht="13.15" hidden="1" x14ac:dyDescent="0.35">
      <c r="A614" s="7"/>
    </row>
    <row r="615" spans="1:1" ht="13.15" hidden="1" x14ac:dyDescent="0.35">
      <c r="A615" s="7"/>
    </row>
    <row r="616" spans="1:1" ht="13.15" hidden="1" x14ac:dyDescent="0.35">
      <c r="A616" s="7"/>
    </row>
    <row r="617" spans="1:1" ht="13.15" hidden="1" x14ac:dyDescent="0.35">
      <c r="A617" s="7"/>
    </row>
    <row r="618" spans="1:1" ht="13.15" hidden="1" x14ac:dyDescent="0.35">
      <c r="A618" s="7"/>
    </row>
    <row r="619" spans="1:1" ht="13.15" hidden="1" x14ac:dyDescent="0.35">
      <c r="A619" s="7"/>
    </row>
    <row r="620" spans="1:1" ht="13.15" hidden="1" x14ac:dyDescent="0.35">
      <c r="A620" s="7"/>
    </row>
    <row r="621" spans="1:1" ht="13.15" hidden="1" x14ac:dyDescent="0.35">
      <c r="A621" s="7"/>
    </row>
    <row r="622" spans="1:1" ht="13.15" hidden="1" x14ac:dyDescent="0.35">
      <c r="A622" s="7"/>
    </row>
    <row r="623" spans="1:1" ht="13.15" hidden="1" x14ac:dyDescent="0.35">
      <c r="A623" s="7"/>
    </row>
    <row r="624" spans="1:1" ht="13.15" hidden="1" x14ac:dyDescent="0.35">
      <c r="A624" s="7"/>
    </row>
    <row r="625" spans="1:1" ht="13.15" hidden="1" x14ac:dyDescent="0.35">
      <c r="A625" s="7"/>
    </row>
    <row r="626" spans="1:1" ht="13.15" hidden="1" x14ac:dyDescent="0.35">
      <c r="A626" s="7"/>
    </row>
    <row r="627" spans="1:1" ht="13.15" hidden="1" x14ac:dyDescent="0.35">
      <c r="A627" s="7"/>
    </row>
    <row r="628" spans="1:1" ht="13.15" hidden="1" x14ac:dyDescent="0.35">
      <c r="A628" s="7"/>
    </row>
    <row r="629" spans="1:1" ht="13.15" hidden="1" x14ac:dyDescent="0.35">
      <c r="A629" s="7"/>
    </row>
    <row r="630" spans="1:1" ht="13.15" hidden="1" x14ac:dyDescent="0.35">
      <c r="A630" s="7"/>
    </row>
    <row r="631" spans="1:1" ht="13.15" hidden="1" x14ac:dyDescent="0.35">
      <c r="A631" s="7"/>
    </row>
    <row r="632" spans="1:1" ht="13.15" hidden="1" x14ac:dyDescent="0.35">
      <c r="A632" s="7"/>
    </row>
    <row r="633" spans="1:1" ht="13.15" hidden="1" x14ac:dyDescent="0.35">
      <c r="A633" s="7"/>
    </row>
    <row r="634" spans="1:1" ht="13.15" hidden="1" x14ac:dyDescent="0.35">
      <c r="A634" s="7"/>
    </row>
    <row r="635" spans="1:1" ht="13.15" hidden="1" x14ac:dyDescent="0.35">
      <c r="A635" s="7"/>
    </row>
    <row r="636" spans="1:1" ht="13.15" hidden="1" x14ac:dyDescent="0.35">
      <c r="A636" s="7"/>
    </row>
    <row r="637" spans="1:1" ht="13.15" hidden="1" x14ac:dyDescent="0.35">
      <c r="A637" s="7"/>
    </row>
    <row r="638" spans="1:1" ht="13.15" hidden="1" x14ac:dyDescent="0.35">
      <c r="A638" s="7"/>
    </row>
    <row r="639" spans="1:1" ht="13.15" hidden="1" x14ac:dyDescent="0.35">
      <c r="A639" s="7"/>
    </row>
    <row r="640" spans="1:1" ht="13.15" hidden="1" x14ac:dyDescent="0.35">
      <c r="A640" s="7"/>
    </row>
    <row r="641" spans="1:1" ht="13.15" hidden="1" x14ac:dyDescent="0.35">
      <c r="A641" s="7"/>
    </row>
    <row r="642" spans="1:1" ht="13.15" hidden="1" x14ac:dyDescent="0.35">
      <c r="A642" s="7"/>
    </row>
    <row r="643" spans="1:1" ht="13.15" hidden="1" x14ac:dyDescent="0.35">
      <c r="A643" s="7"/>
    </row>
    <row r="644" spans="1:1" ht="13.15" hidden="1" x14ac:dyDescent="0.35">
      <c r="A644" s="7"/>
    </row>
    <row r="645" spans="1:1" ht="13.15" hidden="1" x14ac:dyDescent="0.35">
      <c r="A645" s="7"/>
    </row>
    <row r="646" spans="1:1" ht="13.15" hidden="1" x14ac:dyDescent="0.35">
      <c r="A646" s="7"/>
    </row>
    <row r="647" spans="1:1" ht="13.15" hidden="1" x14ac:dyDescent="0.35">
      <c r="A647" s="7"/>
    </row>
    <row r="648" spans="1:1" ht="13.15" hidden="1" x14ac:dyDescent="0.35">
      <c r="A648" s="7"/>
    </row>
    <row r="649" spans="1:1" ht="13.15" hidden="1" x14ac:dyDescent="0.35">
      <c r="A649" s="7"/>
    </row>
    <row r="650" spans="1:1" ht="13.15" hidden="1" x14ac:dyDescent="0.35">
      <c r="A650" s="7"/>
    </row>
    <row r="651" spans="1:1" ht="13.15" hidden="1" x14ac:dyDescent="0.35">
      <c r="A651" s="7"/>
    </row>
    <row r="652" spans="1:1" ht="13.15" hidden="1" x14ac:dyDescent="0.35">
      <c r="A652" s="7"/>
    </row>
    <row r="653" spans="1:1" ht="13.15" hidden="1" x14ac:dyDescent="0.35">
      <c r="A653" s="7"/>
    </row>
    <row r="654" spans="1:1" ht="13.15" hidden="1" x14ac:dyDescent="0.35">
      <c r="A654" s="7"/>
    </row>
    <row r="655" spans="1:1" ht="13.15" hidden="1" x14ac:dyDescent="0.35">
      <c r="A655" s="7"/>
    </row>
    <row r="656" spans="1:1" ht="13.15" hidden="1" x14ac:dyDescent="0.35">
      <c r="A656" s="7"/>
    </row>
    <row r="657" spans="1:1" ht="13.15" hidden="1" x14ac:dyDescent="0.35">
      <c r="A657" s="7"/>
    </row>
    <row r="658" spans="1:1" ht="13.15" hidden="1" x14ac:dyDescent="0.35">
      <c r="A658" s="7"/>
    </row>
    <row r="659" spans="1:1" ht="13.15" hidden="1" x14ac:dyDescent="0.35">
      <c r="A659" s="7"/>
    </row>
    <row r="660" spans="1:1" ht="13.15" hidden="1" x14ac:dyDescent="0.35">
      <c r="A660" s="7"/>
    </row>
    <row r="661" spans="1:1" ht="13.15" hidden="1" x14ac:dyDescent="0.35">
      <c r="A661" s="7"/>
    </row>
    <row r="662" spans="1:1" ht="13.15" hidden="1" x14ac:dyDescent="0.35">
      <c r="A662" s="7"/>
    </row>
    <row r="663" spans="1:1" ht="13.15" hidden="1" x14ac:dyDescent="0.35">
      <c r="A663" s="7"/>
    </row>
    <row r="664" spans="1:1" ht="13.15" hidden="1" x14ac:dyDescent="0.35">
      <c r="A664" s="7"/>
    </row>
    <row r="665" spans="1:1" ht="13.15" hidden="1" x14ac:dyDescent="0.35">
      <c r="A665" s="7"/>
    </row>
    <row r="666" spans="1:1" ht="13.15" hidden="1" x14ac:dyDescent="0.35">
      <c r="A666" s="7"/>
    </row>
    <row r="667" spans="1:1" ht="13.15" hidden="1" x14ac:dyDescent="0.35">
      <c r="A667" s="7"/>
    </row>
    <row r="668" spans="1:1" ht="13.15" hidden="1" x14ac:dyDescent="0.35">
      <c r="A668" s="7"/>
    </row>
    <row r="669" spans="1:1" ht="13.15" hidden="1" x14ac:dyDescent="0.35">
      <c r="A669" s="7"/>
    </row>
    <row r="670" spans="1:1" ht="13.15" hidden="1" x14ac:dyDescent="0.35">
      <c r="A670" s="7"/>
    </row>
    <row r="671" spans="1:1" ht="13.15" hidden="1" x14ac:dyDescent="0.35">
      <c r="A671" s="7"/>
    </row>
    <row r="672" spans="1:1" ht="13.15" hidden="1" x14ac:dyDescent="0.35">
      <c r="A672" s="7"/>
    </row>
    <row r="673" spans="1:1" ht="13.15" hidden="1" x14ac:dyDescent="0.35">
      <c r="A673" s="7"/>
    </row>
    <row r="674" spans="1:1" ht="13.15" hidden="1" x14ac:dyDescent="0.35">
      <c r="A674" s="7"/>
    </row>
    <row r="675" spans="1:1" ht="13.15" hidden="1" x14ac:dyDescent="0.35">
      <c r="A675" s="7"/>
    </row>
    <row r="676" spans="1:1" ht="13.15" hidden="1" x14ac:dyDescent="0.35">
      <c r="A676" s="7"/>
    </row>
    <row r="677" spans="1:1" ht="13.15" hidden="1" x14ac:dyDescent="0.35">
      <c r="A677" s="7"/>
    </row>
    <row r="678" spans="1:1" ht="13.15" hidden="1" x14ac:dyDescent="0.35">
      <c r="A678" s="7"/>
    </row>
    <row r="679" spans="1:1" ht="13.15" hidden="1" x14ac:dyDescent="0.35">
      <c r="A679" s="7"/>
    </row>
    <row r="680" spans="1:1" ht="13.15" hidden="1" x14ac:dyDescent="0.35">
      <c r="A680" s="7"/>
    </row>
    <row r="681" spans="1:1" ht="13.15" hidden="1" x14ac:dyDescent="0.35">
      <c r="A681" s="7"/>
    </row>
    <row r="682" spans="1:1" ht="13.15" hidden="1" x14ac:dyDescent="0.35">
      <c r="A682" s="7"/>
    </row>
    <row r="683" spans="1:1" ht="13.15" hidden="1" x14ac:dyDescent="0.35">
      <c r="A683" s="7"/>
    </row>
    <row r="684" spans="1:1" ht="13.15" hidden="1" x14ac:dyDescent="0.35">
      <c r="A684" s="7"/>
    </row>
    <row r="685" spans="1:1" ht="13.15" hidden="1" x14ac:dyDescent="0.35">
      <c r="A685" s="7"/>
    </row>
    <row r="686" spans="1:1" ht="13.15" hidden="1" x14ac:dyDescent="0.35">
      <c r="A686" s="7"/>
    </row>
    <row r="687" spans="1:1" ht="13.15" hidden="1" x14ac:dyDescent="0.35">
      <c r="A687" s="7"/>
    </row>
    <row r="688" spans="1:1" ht="13.15" hidden="1" x14ac:dyDescent="0.35">
      <c r="A688" s="7"/>
    </row>
    <row r="689" spans="1:1" ht="13.15" hidden="1" x14ac:dyDescent="0.35">
      <c r="A689" s="7"/>
    </row>
    <row r="690" spans="1:1" ht="13.15" hidden="1" x14ac:dyDescent="0.35">
      <c r="A690" s="7"/>
    </row>
    <row r="691" spans="1:1" ht="13.15" hidden="1" x14ac:dyDescent="0.35">
      <c r="A691" s="7"/>
    </row>
    <row r="692" spans="1:1" ht="13.15" hidden="1" x14ac:dyDescent="0.35">
      <c r="A692" s="7"/>
    </row>
    <row r="693" spans="1:1" ht="13.15" hidden="1" x14ac:dyDescent="0.35">
      <c r="A693" s="7"/>
    </row>
    <row r="694" spans="1:1" ht="13.15" hidden="1" x14ac:dyDescent="0.35">
      <c r="A694" s="7"/>
    </row>
    <row r="695" spans="1:1" ht="13.15" hidden="1" x14ac:dyDescent="0.35">
      <c r="A695" s="7"/>
    </row>
    <row r="696" spans="1:1" ht="13.15" hidden="1" x14ac:dyDescent="0.35">
      <c r="A696" s="7"/>
    </row>
    <row r="697" spans="1:1" ht="13.15" hidden="1" x14ac:dyDescent="0.35">
      <c r="A697" s="7"/>
    </row>
    <row r="698" spans="1:1" ht="13.15" hidden="1" x14ac:dyDescent="0.35">
      <c r="A698" s="7"/>
    </row>
    <row r="699" spans="1:1" ht="13.15" hidden="1" x14ac:dyDescent="0.35">
      <c r="A699" s="7"/>
    </row>
    <row r="700" spans="1:1" ht="13.15" hidden="1" x14ac:dyDescent="0.35">
      <c r="A700" s="7"/>
    </row>
    <row r="701" spans="1:1" ht="13.15" hidden="1" x14ac:dyDescent="0.35">
      <c r="A701" s="7"/>
    </row>
    <row r="702" spans="1:1" ht="13.15" hidden="1" x14ac:dyDescent="0.35">
      <c r="A702" s="7"/>
    </row>
    <row r="703" spans="1:1" ht="13.15" hidden="1" x14ac:dyDescent="0.35">
      <c r="A703" s="7"/>
    </row>
    <row r="704" spans="1:1" ht="13.15" hidden="1" x14ac:dyDescent="0.35">
      <c r="A704" s="7"/>
    </row>
    <row r="705" spans="1:1" ht="13.15" hidden="1" x14ac:dyDescent="0.35">
      <c r="A705" s="7"/>
    </row>
    <row r="706" spans="1:1" ht="13.15" hidden="1" x14ac:dyDescent="0.35">
      <c r="A706" s="7"/>
    </row>
    <row r="707" spans="1:1" ht="13.15" hidden="1" x14ac:dyDescent="0.35">
      <c r="A707" s="7"/>
    </row>
    <row r="708" spans="1:1" ht="13.15" hidden="1" x14ac:dyDescent="0.35">
      <c r="A708" s="7"/>
    </row>
    <row r="709" spans="1:1" ht="13.15" hidden="1" x14ac:dyDescent="0.35">
      <c r="A709" s="7"/>
    </row>
    <row r="710" spans="1:1" ht="13.15" hidden="1" x14ac:dyDescent="0.35">
      <c r="A710" s="7"/>
    </row>
    <row r="711" spans="1:1" ht="13.15" hidden="1" x14ac:dyDescent="0.35">
      <c r="A711" s="7"/>
    </row>
    <row r="712" spans="1:1" ht="13.15" hidden="1" x14ac:dyDescent="0.35">
      <c r="A712" s="7"/>
    </row>
    <row r="713" spans="1:1" ht="13.15" hidden="1" x14ac:dyDescent="0.35">
      <c r="A713" s="7"/>
    </row>
    <row r="714" spans="1:1" ht="13.15" hidden="1" x14ac:dyDescent="0.35">
      <c r="A714" s="7"/>
    </row>
    <row r="715" spans="1:1" ht="13.15" hidden="1" x14ac:dyDescent="0.35">
      <c r="A715" s="7"/>
    </row>
    <row r="716" spans="1:1" ht="13.15" hidden="1" x14ac:dyDescent="0.35">
      <c r="A716" s="7"/>
    </row>
    <row r="717" spans="1:1" ht="13.15" hidden="1" x14ac:dyDescent="0.35">
      <c r="A717" s="7"/>
    </row>
    <row r="718" spans="1:1" ht="13.15" hidden="1" x14ac:dyDescent="0.35">
      <c r="A718" s="7"/>
    </row>
    <row r="719" spans="1:1" ht="13.15" hidden="1" x14ac:dyDescent="0.35">
      <c r="A719" s="7"/>
    </row>
    <row r="720" spans="1:1" ht="13.15" hidden="1" x14ac:dyDescent="0.35">
      <c r="A720" s="7"/>
    </row>
    <row r="721" spans="1:1" ht="13.15" hidden="1" x14ac:dyDescent="0.35">
      <c r="A721" s="7"/>
    </row>
    <row r="722" spans="1:1" ht="13.15" hidden="1" x14ac:dyDescent="0.35">
      <c r="A722" s="7"/>
    </row>
    <row r="723" spans="1:1" ht="13.15" hidden="1" x14ac:dyDescent="0.35">
      <c r="A723" s="7"/>
    </row>
    <row r="724" spans="1:1" ht="13.15" hidden="1" x14ac:dyDescent="0.35">
      <c r="A724" s="7"/>
    </row>
    <row r="725" spans="1:1" ht="13.15" hidden="1" x14ac:dyDescent="0.35">
      <c r="A725" s="7"/>
    </row>
    <row r="726" spans="1:1" ht="13.15" hidden="1" x14ac:dyDescent="0.35">
      <c r="A726" s="7"/>
    </row>
    <row r="727" spans="1:1" ht="13.15" hidden="1" x14ac:dyDescent="0.35">
      <c r="A727" s="7"/>
    </row>
    <row r="728" spans="1:1" ht="13.15" hidden="1" x14ac:dyDescent="0.35">
      <c r="A728" s="7"/>
    </row>
    <row r="729" spans="1:1" ht="13.15" hidden="1" x14ac:dyDescent="0.35">
      <c r="A729" s="7"/>
    </row>
    <row r="730" spans="1:1" ht="13.15" hidden="1" x14ac:dyDescent="0.35">
      <c r="A730" s="7"/>
    </row>
    <row r="731" spans="1:1" ht="13.15" hidden="1" x14ac:dyDescent="0.35">
      <c r="A731" s="7"/>
    </row>
    <row r="732" spans="1:1" ht="13.15" hidden="1" x14ac:dyDescent="0.35">
      <c r="A732" s="7"/>
    </row>
    <row r="733" spans="1:1" ht="13.15" hidden="1" x14ac:dyDescent="0.35">
      <c r="A733" s="7"/>
    </row>
    <row r="734" spans="1:1" ht="13.15" hidden="1" x14ac:dyDescent="0.35">
      <c r="A734" s="7"/>
    </row>
    <row r="735" spans="1:1" ht="13.15" hidden="1" x14ac:dyDescent="0.35">
      <c r="A735" s="7"/>
    </row>
    <row r="736" spans="1:1" ht="13.15" hidden="1" x14ac:dyDescent="0.35">
      <c r="A736" s="7"/>
    </row>
    <row r="737" spans="1:1" ht="13.15" hidden="1" x14ac:dyDescent="0.35">
      <c r="A737" s="7"/>
    </row>
    <row r="738" spans="1:1" ht="13.15" hidden="1" x14ac:dyDescent="0.35">
      <c r="A738" s="7"/>
    </row>
    <row r="739" spans="1:1" ht="13.15" hidden="1" x14ac:dyDescent="0.35">
      <c r="A739" s="7"/>
    </row>
    <row r="740" spans="1:1" ht="13.15" hidden="1" x14ac:dyDescent="0.35">
      <c r="A740" s="7"/>
    </row>
    <row r="741" spans="1:1" ht="13.15" hidden="1" x14ac:dyDescent="0.35">
      <c r="A741" s="7"/>
    </row>
    <row r="742" spans="1:1" ht="13.15" hidden="1" x14ac:dyDescent="0.35">
      <c r="A742" s="7"/>
    </row>
    <row r="743" spans="1:1" ht="13.15" hidden="1" x14ac:dyDescent="0.35">
      <c r="A743" s="7"/>
    </row>
    <row r="744" spans="1:1" ht="13.15" hidden="1" x14ac:dyDescent="0.35">
      <c r="A744" s="7"/>
    </row>
    <row r="745" spans="1:1" ht="13.15" hidden="1" x14ac:dyDescent="0.35">
      <c r="A745" s="7"/>
    </row>
    <row r="746" spans="1:1" ht="13.15" hidden="1" x14ac:dyDescent="0.35">
      <c r="A746" s="7"/>
    </row>
    <row r="747" spans="1:1" ht="13.15" hidden="1" x14ac:dyDescent="0.35">
      <c r="A747" s="7"/>
    </row>
    <row r="748" spans="1:1" ht="13.15" hidden="1" x14ac:dyDescent="0.35">
      <c r="A748" s="7"/>
    </row>
    <row r="749" spans="1:1" ht="13.15" hidden="1" x14ac:dyDescent="0.35">
      <c r="A749" s="7"/>
    </row>
    <row r="750" spans="1:1" ht="13.15" hidden="1" x14ac:dyDescent="0.35">
      <c r="A750" s="7"/>
    </row>
    <row r="751" spans="1:1" ht="13.15" hidden="1" x14ac:dyDescent="0.35">
      <c r="A751" s="7"/>
    </row>
    <row r="752" spans="1:1" ht="13.15" hidden="1" x14ac:dyDescent="0.35">
      <c r="A752" s="7"/>
    </row>
    <row r="753" spans="1:1" ht="13.15" hidden="1" x14ac:dyDescent="0.35">
      <c r="A753" s="7"/>
    </row>
    <row r="754" spans="1:1" ht="13.15" hidden="1" x14ac:dyDescent="0.35">
      <c r="A754" s="7"/>
    </row>
    <row r="755" spans="1:1" ht="13.15" hidden="1" x14ac:dyDescent="0.35">
      <c r="A755" s="7"/>
    </row>
    <row r="756" spans="1:1" ht="13.15" hidden="1" x14ac:dyDescent="0.35">
      <c r="A756" s="7"/>
    </row>
    <row r="757" spans="1:1" ht="13.15" hidden="1" x14ac:dyDescent="0.35">
      <c r="A757" s="7"/>
    </row>
    <row r="758" spans="1:1" ht="13.15" hidden="1" x14ac:dyDescent="0.35">
      <c r="A758" s="7"/>
    </row>
    <row r="759" spans="1:1" ht="13.15" hidden="1" x14ac:dyDescent="0.35">
      <c r="A759" s="7"/>
    </row>
    <row r="760" spans="1:1" ht="13.15" hidden="1" x14ac:dyDescent="0.35">
      <c r="A760" s="7"/>
    </row>
    <row r="761" spans="1:1" ht="13.15" hidden="1" x14ac:dyDescent="0.35">
      <c r="A761" s="7"/>
    </row>
    <row r="762" spans="1:1" ht="13.15" hidden="1" x14ac:dyDescent="0.35">
      <c r="A762" s="7"/>
    </row>
    <row r="763" spans="1:1" ht="13.15" hidden="1" x14ac:dyDescent="0.35">
      <c r="A763" s="7"/>
    </row>
    <row r="764" spans="1:1" ht="13.15" hidden="1" x14ac:dyDescent="0.35">
      <c r="A764" s="7"/>
    </row>
    <row r="765" spans="1:1" ht="13.15" hidden="1" x14ac:dyDescent="0.35">
      <c r="A765" s="7"/>
    </row>
    <row r="766" spans="1:1" ht="13.15" hidden="1" x14ac:dyDescent="0.35">
      <c r="A766" s="7"/>
    </row>
    <row r="767" spans="1:1" ht="13.15" hidden="1" x14ac:dyDescent="0.35">
      <c r="A767" s="7"/>
    </row>
    <row r="768" spans="1:1" ht="13.15" hidden="1" x14ac:dyDescent="0.35">
      <c r="A768" s="7"/>
    </row>
    <row r="769" spans="1:1" ht="13.15" hidden="1" x14ac:dyDescent="0.35">
      <c r="A769" s="7"/>
    </row>
    <row r="770" spans="1:1" ht="13.15" hidden="1" x14ac:dyDescent="0.35">
      <c r="A770" s="7"/>
    </row>
    <row r="771" spans="1:1" ht="13.15" hidden="1" x14ac:dyDescent="0.35">
      <c r="A771" s="7"/>
    </row>
    <row r="772" spans="1:1" ht="13.15" hidden="1" x14ac:dyDescent="0.35">
      <c r="A772" s="7"/>
    </row>
    <row r="773" spans="1:1" ht="13.15" hidden="1" x14ac:dyDescent="0.35">
      <c r="A773" s="7"/>
    </row>
    <row r="774" spans="1:1" ht="13.15" hidden="1" x14ac:dyDescent="0.35">
      <c r="A774" s="7"/>
    </row>
    <row r="775" spans="1:1" ht="13.15" hidden="1" x14ac:dyDescent="0.35">
      <c r="A775" s="7"/>
    </row>
    <row r="776" spans="1:1" ht="13.15" hidden="1" x14ac:dyDescent="0.35">
      <c r="A776" s="7"/>
    </row>
    <row r="777" spans="1:1" ht="13.15" hidden="1" x14ac:dyDescent="0.35">
      <c r="A777" s="7"/>
    </row>
    <row r="778" spans="1:1" ht="13.15" hidden="1" x14ac:dyDescent="0.35">
      <c r="A778" s="7"/>
    </row>
    <row r="779" spans="1:1" ht="13.15" hidden="1" x14ac:dyDescent="0.35">
      <c r="A779" s="7"/>
    </row>
    <row r="780" spans="1:1" ht="13.15" hidden="1" x14ac:dyDescent="0.35">
      <c r="A780" s="7"/>
    </row>
    <row r="781" spans="1:1" ht="13.15" hidden="1" x14ac:dyDescent="0.35">
      <c r="A781" s="7"/>
    </row>
    <row r="782" spans="1:1" ht="13.15" hidden="1" x14ac:dyDescent="0.35">
      <c r="A782" s="7"/>
    </row>
    <row r="783" spans="1:1" ht="13.15" hidden="1" x14ac:dyDescent="0.35">
      <c r="A783" s="7"/>
    </row>
    <row r="784" spans="1:1" ht="13.15" hidden="1" x14ac:dyDescent="0.35">
      <c r="A784" s="7"/>
    </row>
    <row r="785" spans="1:1" ht="13.15" hidden="1" x14ac:dyDescent="0.35">
      <c r="A785" s="7"/>
    </row>
    <row r="786" spans="1:1" ht="13.15" hidden="1" x14ac:dyDescent="0.35">
      <c r="A786" s="7"/>
    </row>
    <row r="787" spans="1:1" ht="13.15" hidden="1" x14ac:dyDescent="0.35">
      <c r="A787" s="7"/>
    </row>
    <row r="788" spans="1:1" ht="13.15" hidden="1" x14ac:dyDescent="0.35">
      <c r="A788" s="7"/>
    </row>
    <row r="789" spans="1:1" ht="13.15" hidden="1" x14ac:dyDescent="0.35">
      <c r="A789" s="7"/>
    </row>
    <row r="790" spans="1:1" ht="13.15" hidden="1" x14ac:dyDescent="0.35">
      <c r="A790" s="7"/>
    </row>
    <row r="791" spans="1:1" ht="13.15" hidden="1" x14ac:dyDescent="0.35">
      <c r="A791" s="7"/>
    </row>
    <row r="792" spans="1:1" ht="13.15" hidden="1" x14ac:dyDescent="0.35">
      <c r="A792" s="7"/>
    </row>
    <row r="793" spans="1:1" ht="13.15" hidden="1" x14ac:dyDescent="0.35">
      <c r="A793" s="7"/>
    </row>
    <row r="794" spans="1:1" ht="13.15" hidden="1" x14ac:dyDescent="0.35">
      <c r="A794" s="7"/>
    </row>
    <row r="795" spans="1:1" ht="13.15" hidden="1" x14ac:dyDescent="0.35">
      <c r="A795" s="7"/>
    </row>
    <row r="796" spans="1:1" ht="13.15" hidden="1" x14ac:dyDescent="0.35">
      <c r="A796" s="7"/>
    </row>
    <row r="797" spans="1:1" ht="13.15" hidden="1" x14ac:dyDescent="0.35">
      <c r="A797" s="7"/>
    </row>
    <row r="798" spans="1:1" ht="13.15" hidden="1" x14ac:dyDescent="0.35">
      <c r="A798" s="7"/>
    </row>
    <row r="799" spans="1:1" ht="13.15" hidden="1" x14ac:dyDescent="0.35">
      <c r="A799" s="7"/>
    </row>
    <row r="800" spans="1:1" ht="13.15" hidden="1" x14ac:dyDescent="0.35">
      <c r="A800" s="7"/>
    </row>
    <row r="801" spans="1:1" ht="13.15" hidden="1" x14ac:dyDescent="0.35">
      <c r="A801" s="7"/>
    </row>
    <row r="802" spans="1:1" ht="13.15" hidden="1" x14ac:dyDescent="0.35">
      <c r="A802" s="7"/>
    </row>
    <row r="803" spans="1:1" ht="13.15" hidden="1" x14ac:dyDescent="0.35">
      <c r="A803" s="7"/>
    </row>
    <row r="804" spans="1:1" ht="13.15" hidden="1" x14ac:dyDescent="0.35">
      <c r="A804" s="7"/>
    </row>
    <row r="805" spans="1:1" ht="13.15" hidden="1" x14ac:dyDescent="0.35">
      <c r="A805" s="7"/>
    </row>
    <row r="806" spans="1:1" ht="13.15" hidden="1" x14ac:dyDescent="0.35">
      <c r="A806" s="7"/>
    </row>
    <row r="807" spans="1:1" ht="13.15" hidden="1" x14ac:dyDescent="0.35">
      <c r="A807" s="7"/>
    </row>
    <row r="808" spans="1:1" ht="13.15" hidden="1" x14ac:dyDescent="0.35">
      <c r="A808" s="7"/>
    </row>
    <row r="809" spans="1:1" ht="13.15" hidden="1" x14ac:dyDescent="0.35">
      <c r="A809" s="7"/>
    </row>
    <row r="810" spans="1:1" ht="13.15" hidden="1" x14ac:dyDescent="0.35">
      <c r="A810" s="7"/>
    </row>
    <row r="811" spans="1:1" ht="13.15" hidden="1" x14ac:dyDescent="0.35">
      <c r="A811" s="7"/>
    </row>
    <row r="812" spans="1:1" ht="13.15" hidden="1" x14ac:dyDescent="0.35">
      <c r="A812" s="7"/>
    </row>
    <row r="813" spans="1:1" ht="13.15" hidden="1" x14ac:dyDescent="0.35">
      <c r="A813" s="7"/>
    </row>
    <row r="814" spans="1:1" ht="13.15" hidden="1" x14ac:dyDescent="0.35">
      <c r="A814" s="7"/>
    </row>
    <row r="815" spans="1:1" ht="13.15" hidden="1" x14ac:dyDescent="0.35">
      <c r="A815" s="7"/>
    </row>
    <row r="816" spans="1:1" ht="13.15" hidden="1" x14ac:dyDescent="0.35">
      <c r="A816" s="7"/>
    </row>
    <row r="817" spans="1:1" ht="13.15" hidden="1" x14ac:dyDescent="0.35">
      <c r="A817" s="7"/>
    </row>
    <row r="818" spans="1:1" ht="13.15" hidden="1" x14ac:dyDescent="0.35">
      <c r="A818" s="7"/>
    </row>
    <row r="819" spans="1:1" ht="13.15" hidden="1" x14ac:dyDescent="0.35">
      <c r="A819" s="7"/>
    </row>
    <row r="820" spans="1:1" ht="13.15" hidden="1" x14ac:dyDescent="0.35">
      <c r="A820" s="7"/>
    </row>
    <row r="821" spans="1:1" ht="13.15" hidden="1" x14ac:dyDescent="0.35">
      <c r="A821" s="7"/>
    </row>
    <row r="822" spans="1:1" ht="13.15" hidden="1" x14ac:dyDescent="0.35">
      <c r="A822" s="7"/>
    </row>
    <row r="823" spans="1:1" ht="13.15" hidden="1" x14ac:dyDescent="0.35">
      <c r="A823" s="7"/>
    </row>
    <row r="824" spans="1:1" ht="13.15" hidden="1" x14ac:dyDescent="0.35">
      <c r="A824" s="7"/>
    </row>
    <row r="825" spans="1:1" ht="13.15" hidden="1" x14ac:dyDescent="0.35">
      <c r="A825" s="7"/>
    </row>
    <row r="826" spans="1:1" ht="13.15" hidden="1" x14ac:dyDescent="0.35">
      <c r="A826" s="7"/>
    </row>
    <row r="827" spans="1:1" ht="13.15" hidden="1" x14ac:dyDescent="0.35">
      <c r="A827" s="7"/>
    </row>
    <row r="828" spans="1:1" ht="13.15" hidden="1" x14ac:dyDescent="0.35">
      <c r="A828" s="7"/>
    </row>
    <row r="829" spans="1:1" ht="13.15" hidden="1" x14ac:dyDescent="0.35">
      <c r="A829" s="7"/>
    </row>
    <row r="830" spans="1:1" ht="13.15" hidden="1" x14ac:dyDescent="0.35">
      <c r="A830" s="7"/>
    </row>
    <row r="831" spans="1:1" ht="13.15" hidden="1" x14ac:dyDescent="0.35">
      <c r="A831" s="7"/>
    </row>
    <row r="832" spans="1:1" ht="13.15" hidden="1" x14ac:dyDescent="0.35">
      <c r="A832" s="7"/>
    </row>
    <row r="833" spans="1:1" ht="13.15" hidden="1" x14ac:dyDescent="0.35">
      <c r="A833" s="7"/>
    </row>
    <row r="834" spans="1:1" ht="13.15" hidden="1" x14ac:dyDescent="0.35">
      <c r="A834" s="7"/>
    </row>
    <row r="835" spans="1:1" ht="13.15" hidden="1" x14ac:dyDescent="0.35">
      <c r="A835" s="7"/>
    </row>
    <row r="836" spans="1:1" ht="13.15" hidden="1" x14ac:dyDescent="0.35">
      <c r="A836" s="7"/>
    </row>
    <row r="837" spans="1:1" ht="13.15" hidden="1" x14ac:dyDescent="0.35">
      <c r="A837" s="7"/>
    </row>
    <row r="838" spans="1:1" ht="13.15" hidden="1" x14ac:dyDescent="0.35">
      <c r="A838" s="7"/>
    </row>
    <row r="839" spans="1:1" ht="13.15" hidden="1" x14ac:dyDescent="0.35">
      <c r="A839" s="7"/>
    </row>
    <row r="840" spans="1:1" ht="13.15" hidden="1" x14ac:dyDescent="0.35">
      <c r="A840" s="7"/>
    </row>
    <row r="841" spans="1:1" ht="13.15" hidden="1" x14ac:dyDescent="0.35">
      <c r="A841" s="7"/>
    </row>
    <row r="842" spans="1:1" ht="13.15" hidden="1" x14ac:dyDescent="0.35">
      <c r="A842" s="7"/>
    </row>
    <row r="843" spans="1:1" ht="13.15" hidden="1" x14ac:dyDescent="0.35">
      <c r="A843" s="7"/>
    </row>
    <row r="844" spans="1:1" ht="13.15" hidden="1" x14ac:dyDescent="0.35">
      <c r="A844" s="7"/>
    </row>
    <row r="845" spans="1:1" ht="13.15" hidden="1" x14ac:dyDescent="0.35">
      <c r="A845" s="7"/>
    </row>
    <row r="846" spans="1:1" ht="13.15" hidden="1" x14ac:dyDescent="0.35">
      <c r="A846" s="7"/>
    </row>
    <row r="847" spans="1:1" ht="13.15" hidden="1" x14ac:dyDescent="0.35">
      <c r="A847" s="7"/>
    </row>
    <row r="848" spans="1:1" ht="13.15" hidden="1" x14ac:dyDescent="0.35">
      <c r="A848" s="7"/>
    </row>
    <row r="849" spans="1:1" ht="13.15" hidden="1" x14ac:dyDescent="0.35">
      <c r="A849" s="7"/>
    </row>
    <row r="850" spans="1:1" ht="13.15" hidden="1" x14ac:dyDescent="0.35">
      <c r="A850" s="7"/>
    </row>
    <row r="851" spans="1:1" ht="13.15" hidden="1" x14ac:dyDescent="0.35">
      <c r="A851" s="7"/>
    </row>
    <row r="852" spans="1:1" ht="13.15" hidden="1" x14ac:dyDescent="0.35">
      <c r="A852" s="7"/>
    </row>
    <row r="853" spans="1:1" ht="13.15" hidden="1" x14ac:dyDescent="0.35">
      <c r="A853" s="7"/>
    </row>
    <row r="854" spans="1:1" ht="13.15" hidden="1" x14ac:dyDescent="0.35">
      <c r="A854" s="7"/>
    </row>
    <row r="855" spans="1:1" ht="13.15" hidden="1" x14ac:dyDescent="0.35">
      <c r="A855" s="7"/>
    </row>
    <row r="856" spans="1:1" ht="13.15" hidden="1" x14ac:dyDescent="0.35">
      <c r="A856" s="7"/>
    </row>
    <row r="857" spans="1:1" ht="13.15" hidden="1" x14ac:dyDescent="0.35">
      <c r="A857" s="7"/>
    </row>
    <row r="858" spans="1:1" ht="13.15" hidden="1" x14ac:dyDescent="0.35">
      <c r="A858" s="7"/>
    </row>
    <row r="859" spans="1:1" ht="13.15" hidden="1" x14ac:dyDescent="0.35">
      <c r="A859" s="7"/>
    </row>
    <row r="860" spans="1:1" ht="13.15" hidden="1" x14ac:dyDescent="0.35">
      <c r="A860" s="7"/>
    </row>
    <row r="861" spans="1:1" ht="13.15" hidden="1" x14ac:dyDescent="0.35">
      <c r="A861" s="7"/>
    </row>
    <row r="862" spans="1:1" ht="13.15" hidden="1" x14ac:dyDescent="0.35">
      <c r="A862" s="7"/>
    </row>
    <row r="863" spans="1:1" ht="13.15" hidden="1" x14ac:dyDescent="0.35">
      <c r="A863" s="7"/>
    </row>
    <row r="864" spans="1:1" ht="13.15" hidden="1" x14ac:dyDescent="0.35">
      <c r="A864" s="7"/>
    </row>
    <row r="865" spans="1:1" ht="13.15" hidden="1" x14ac:dyDescent="0.35">
      <c r="A865" s="7"/>
    </row>
    <row r="866" spans="1:1" ht="13.15" hidden="1" x14ac:dyDescent="0.35">
      <c r="A866" s="7"/>
    </row>
    <row r="867" spans="1:1" ht="13.15" hidden="1" x14ac:dyDescent="0.35">
      <c r="A867" s="7"/>
    </row>
    <row r="868" spans="1:1" ht="13.15" hidden="1" x14ac:dyDescent="0.35">
      <c r="A868" s="7"/>
    </row>
    <row r="869" spans="1:1" ht="13.15" hidden="1" x14ac:dyDescent="0.35">
      <c r="A869" s="7"/>
    </row>
    <row r="870" spans="1:1" ht="13.15" hidden="1" x14ac:dyDescent="0.35">
      <c r="A870" s="7"/>
    </row>
    <row r="871" spans="1:1" ht="13.15" hidden="1" x14ac:dyDescent="0.35">
      <c r="A871" s="7"/>
    </row>
    <row r="872" spans="1:1" ht="13.15" hidden="1" x14ac:dyDescent="0.35">
      <c r="A872" s="7"/>
    </row>
    <row r="873" spans="1:1" ht="13.15" hidden="1" x14ac:dyDescent="0.35">
      <c r="A873" s="7"/>
    </row>
    <row r="874" spans="1:1" ht="13.15" hidden="1" x14ac:dyDescent="0.35">
      <c r="A874" s="7"/>
    </row>
    <row r="875" spans="1:1" ht="13.15" hidden="1" x14ac:dyDescent="0.35">
      <c r="A875" s="7"/>
    </row>
    <row r="876" spans="1:1" ht="13.15" hidden="1" x14ac:dyDescent="0.35">
      <c r="A876" s="7"/>
    </row>
    <row r="877" spans="1:1" ht="13.15" hidden="1" x14ac:dyDescent="0.35">
      <c r="A877" s="7"/>
    </row>
    <row r="878" spans="1:1" ht="13.15" hidden="1" x14ac:dyDescent="0.35">
      <c r="A878" s="7"/>
    </row>
    <row r="879" spans="1:1" ht="13.15" hidden="1" x14ac:dyDescent="0.35">
      <c r="A879" s="7"/>
    </row>
    <row r="880" spans="1:1" ht="13.15" hidden="1" x14ac:dyDescent="0.35">
      <c r="A880" s="7"/>
    </row>
    <row r="881" spans="1:1" ht="13.15" hidden="1" x14ac:dyDescent="0.35">
      <c r="A881" s="7"/>
    </row>
    <row r="882" spans="1:1" ht="13.15" hidden="1" x14ac:dyDescent="0.35">
      <c r="A882" s="7"/>
    </row>
    <row r="883" spans="1:1" ht="13.15" hidden="1" x14ac:dyDescent="0.35">
      <c r="A883" s="7"/>
    </row>
    <row r="884" spans="1:1" ht="13.15" hidden="1" x14ac:dyDescent="0.35">
      <c r="A884" s="7"/>
    </row>
    <row r="885" spans="1:1" ht="13.15" hidden="1" x14ac:dyDescent="0.35">
      <c r="A885" s="7"/>
    </row>
    <row r="886" spans="1:1" ht="13.15" hidden="1" x14ac:dyDescent="0.35">
      <c r="A886" s="7"/>
    </row>
    <row r="887" spans="1:1" ht="13.15" hidden="1" x14ac:dyDescent="0.35">
      <c r="A887" s="7"/>
    </row>
    <row r="888" spans="1:1" ht="13.15" hidden="1" x14ac:dyDescent="0.35">
      <c r="A888" s="7"/>
    </row>
    <row r="889" spans="1:1" ht="13.15" hidden="1" x14ac:dyDescent="0.35">
      <c r="A889" s="7"/>
    </row>
    <row r="890" spans="1:1" ht="13.15" hidden="1" x14ac:dyDescent="0.35">
      <c r="A890" s="7"/>
    </row>
    <row r="891" spans="1:1" ht="13.15" hidden="1" x14ac:dyDescent="0.35">
      <c r="A891" s="7"/>
    </row>
    <row r="892" spans="1:1" ht="13.15" hidden="1" x14ac:dyDescent="0.35">
      <c r="A892" s="7"/>
    </row>
    <row r="893" spans="1:1" ht="13.15" hidden="1" x14ac:dyDescent="0.35">
      <c r="A893" s="7"/>
    </row>
    <row r="894" spans="1:1" ht="13.15" hidden="1" x14ac:dyDescent="0.35">
      <c r="A894" s="7"/>
    </row>
    <row r="895" spans="1:1" ht="13.15" hidden="1" x14ac:dyDescent="0.35">
      <c r="A895" s="7"/>
    </row>
    <row r="896" spans="1:1" ht="13.15" hidden="1" x14ac:dyDescent="0.35">
      <c r="A896" s="7"/>
    </row>
    <row r="897" spans="1:1" ht="13.15" hidden="1" x14ac:dyDescent="0.35">
      <c r="A897" s="7"/>
    </row>
    <row r="898" spans="1:1" ht="13.15" hidden="1" x14ac:dyDescent="0.35">
      <c r="A898" s="7"/>
    </row>
    <row r="899" spans="1:1" ht="13.15" hidden="1" x14ac:dyDescent="0.35">
      <c r="A899" s="7"/>
    </row>
    <row r="900" spans="1:1" ht="13.15" hidden="1" x14ac:dyDescent="0.35">
      <c r="A900" s="7"/>
    </row>
    <row r="901" spans="1:1" ht="13.15" hidden="1" x14ac:dyDescent="0.35">
      <c r="A901" s="7"/>
    </row>
    <row r="902" spans="1:1" ht="13.15" hidden="1" x14ac:dyDescent="0.35">
      <c r="A902" s="7"/>
    </row>
    <row r="903" spans="1:1" ht="13.15" hidden="1" x14ac:dyDescent="0.35">
      <c r="A903" s="7"/>
    </row>
    <row r="904" spans="1:1" ht="13.15" hidden="1" x14ac:dyDescent="0.35">
      <c r="A904" s="7"/>
    </row>
    <row r="905" spans="1:1" ht="13.15" hidden="1" x14ac:dyDescent="0.35">
      <c r="A905" s="7"/>
    </row>
    <row r="906" spans="1:1" ht="13.15" hidden="1" x14ac:dyDescent="0.35">
      <c r="A906" s="7"/>
    </row>
    <row r="907" spans="1:1" ht="13.15" hidden="1" x14ac:dyDescent="0.35">
      <c r="A907" s="7"/>
    </row>
    <row r="908" spans="1:1" ht="13.15" hidden="1" x14ac:dyDescent="0.35">
      <c r="A908" s="7"/>
    </row>
    <row r="909" spans="1:1" ht="13.15" hidden="1" x14ac:dyDescent="0.35">
      <c r="A909" s="7"/>
    </row>
    <row r="910" spans="1:1" ht="13.15" hidden="1" x14ac:dyDescent="0.35">
      <c r="A910" s="7"/>
    </row>
    <row r="911" spans="1:1" ht="13.15" hidden="1" x14ac:dyDescent="0.35">
      <c r="A911" s="7"/>
    </row>
    <row r="912" spans="1:1" ht="13.15" hidden="1" x14ac:dyDescent="0.35">
      <c r="A912" s="7"/>
    </row>
    <row r="913" spans="1:1" ht="13.15" hidden="1" x14ac:dyDescent="0.35">
      <c r="A913" s="7"/>
    </row>
    <row r="914" spans="1:1" ht="13.15" hidden="1" x14ac:dyDescent="0.35">
      <c r="A914" s="7"/>
    </row>
    <row r="915" spans="1:1" ht="13.15" hidden="1" x14ac:dyDescent="0.35">
      <c r="A915" s="7"/>
    </row>
    <row r="916" spans="1:1" ht="13.15" hidden="1" x14ac:dyDescent="0.35">
      <c r="A916" s="7"/>
    </row>
    <row r="917" spans="1:1" ht="13.15" hidden="1" x14ac:dyDescent="0.35">
      <c r="A917" s="7"/>
    </row>
    <row r="918" spans="1:1" ht="13.15" hidden="1" x14ac:dyDescent="0.35">
      <c r="A918" s="7"/>
    </row>
    <row r="919" spans="1:1" ht="13.15" hidden="1" x14ac:dyDescent="0.35">
      <c r="A919" s="7"/>
    </row>
    <row r="920" spans="1:1" ht="13.15" hidden="1" x14ac:dyDescent="0.35">
      <c r="A920" s="7"/>
    </row>
    <row r="921" spans="1:1" ht="13.15" hidden="1" x14ac:dyDescent="0.35">
      <c r="A921" s="7"/>
    </row>
    <row r="922" spans="1:1" ht="13.15" hidden="1" x14ac:dyDescent="0.35">
      <c r="A922" s="7"/>
    </row>
    <row r="923" spans="1:1" ht="13.15" hidden="1" x14ac:dyDescent="0.35">
      <c r="A923" s="7"/>
    </row>
    <row r="924" spans="1:1" ht="13.15" hidden="1" x14ac:dyDescent="0.35">
      <c r="A924" s="7"/>
    </row>
    <row r="925" spans="1:1" ht="13.15" hidden="1" x14ac:dyDescent="0.35">
      <c r="A925" s="7"/>
    </row>
    <row r="926" spans="1:1" ht="13.15" hidden="1" x14ac:dyDescent="0.35">
      <c r="A926" s="7"/>
    </row>
    <row r="927" spans="1:1" ht="13.15" hidden="1" x14ac:dyDescent="0.35">
      <c r="A927" s="7"/>
    </row>
    <row r="928" spans="1:1" ht="13.15" hidden="1" x14ac:dyDescent="0.35">
      <c r="A928" s="7"/>
    </row>
    <row r="929" spans="1:1" ht="13.15" hidden="1" x14ac:dyDescent="0.35">
      <c r="A929" s="7"/>
    </row>
    <row r="930" spans="1:1" ht="13.15" hidden="1" x14ac:dyDescent="0.35">
      <c r="A930" s="7"/>
    </row>
    <row r="931" spans="1:1" ht="13.15" hidden="1" x14ac:dyDescent="0.35">
      <c r="A931" s="7"/>
    </row>
    <row r="932" spans="1:1" ht="13.15" hidden="1" x14ac:dyDescent="0.35">
      <c r="A932" s="7"/>
    </row>
    <row r="933" spans="1:1" ht="13.15" hidden="1" x14ac:dyDescent="0.35">
      <c r="A933" s="7"/>
    </row>
    <row r="934" spans="1:1" ht="13.15" hidden="1" x14ac:dyDescent="0.35">
      <c r="A934" s="7"/>
    </row>
    <row r="935" spans="1:1" ht="13.15" hidden="1" x14ac:dyDescent="0.35">
      <c r="A935" s="7"/>
    </row>
    <row r="936" spans="1:1" ht="13.15" hidden="1" x14ac:dyDescent="0.35">
      <c r="A936" s="7"/>
    </row>
    <row r="937" spans="1:1" ht="13.15" hidden="1" x14ac:dyDescent="0.35">
      <c r="A937" s="7"/>
    </row>
    <row r="938" spans="1:1" ht="13.15" hidden="1" x14ac:dyDescent="0.35">
      <c r="A938" s="7"/>
    </row>
    <row r="939" spans="1:1" ht="13.15" hidden="1" x14ac:dyDescent="0.35">
      <c r="A939" s="7"/>
    </row>
    <row r="940" spans="1:1" ht="13.15" hidden="1" x14ac:dyDescent="0.35">
      <c r="A940" s="7"/>
    </row>
    <row r="941" spans="1:1" ht="13.15" hidden="1" x14ac:dyDescent="0.35">
      <c r="A941" s="7"/>
    </row>
    <row r="942" spans="1:1" ht="13.15" hidden="1" x14ac:dyDescent="0.35">
      <c r="A942" s="7"/>
    </row>
    <row r="943" spans="1:1" ht="13.15" hidden="1" x14ac:dyDescent="0.35">
      <c r="A943" s="7"/>
    </row>
    <row r="944" spans="1:1" ht="13.15" hidden="1" x14ac:dyDescent="0.35">
      <c r="A944" s="7"/>
    </row>
    <row r="945" spans="1:1" ht="13.15" hidden="1" x14ac:dyDescent="0.35">
      <c r="A945" s="7"/>
    </row>
    <row r="946" spans="1:1" ht="13.15" hidden="1" x14ac:dyDescent="0.35">
      <c r="A946" s="7"/>
    </row>
    <row r="947" spans="1:1" ht="13.15" hidden="1" x14ac:dyDescent="0.35">
      <c r="A947" s="7"/>
    </row>
    <row r="948" spans="1:1" ht="13.15" hidden="1" x14ac:dyDescent="0.35">
      <c r="A948" s="7"/>
    </row>
    <row r="949" spans="1:1" ht="13.15" hidden="1" x14ac:dyDescent="0.35">
      <c r="A949" s="7"/>
    </row>
    <row r="950" spans="1:1" ht="13.15" hidden="1" x14ac:dyDescent="0.35">
      <c r="A950" s="7"/>
    </row>
    <row r="951" spans="1:1" ht="13.15" hidden="1" x14ac:dyDescent="0.35">
      <c r="A951" s="7"/>
    </row>
    <row r="952" spans="1:1" ht="13.15" hidden="1" x14ac:dyDescent="0.35">
      <c r="A952" s="7"/>
    </row>
    <row r="953" spans="1:1" ht="13.15" hidden="1" x14ac:dyDescent="0.35">
      <c r="A953" s="7"/>
    </row>
    <row r="954" spans="1:1" ht="13.15" hidden="1" x14ac:dyDescent="0.35">
      <c r="A954" s="7"/>
    </row>
    <row r="955" spans="1:1" ht="13.15" hidden="1" x14ac:dyDescent="0.35">
      <c r="A955" s="7"/>
    </row>
    <row r="956" spans="1:1" ht="13.15" hidden="1" x14ac:dyDescent="0.35">
      <c r="A956" s="7"/>
    </row>
    <row r="957" spans="1:1" ht="13.15" hidden="1" x14ac:dyDescent="0.35">
      <c r="A957" s="7"/>
    </row>
    <row r="958" spans="1:1" ht="13.15" hidden="1" x14ac:dyDescent="0.35">
      <c r="A958" s="7"/>
    </row>
    <row r="959" spans="1:1" ht="13.15" hidden="1" x14ac:dyDescent="0.35">
      <c r="A959" s="7"/>
    </row>
    <row r="960" spans="1:1" ht="13.15" hidden="1" x14ac:dyDescent="0.35">
      <c r="A960" s="7"/>
    </row>
    <row r="961" spans="1:1" ht="13.15" hidden="1" x14ac:dyDescent="0.35">
      <c r="A961" s="7"/>
    </row>
    <row r="962" spans="1:1" ht="13.15" hidden="1" x14ac:dyDescent="0.35">
      <c r="A962" s="7"/>
    </row>
    <row r="963" spans="1:1" ht="13.15" hidden="1" x14ac:dyDescent="0.35">
      <c r="A963" s="7"/>
    </row>
    <row r="964" spans="1:1" ht="13.15" hidden="1" x14ac:dyDescent="0.35">
      <c r="A964" s="7"/>
    </row>
    <row r="965" spans="1:1" ht="13.15" hidden="1" x14ac:dyDescent="0.35">
      <c r="A965" s="7"/>
    </row>
    <row r="966" spans="1:1" ht="13.15" hidden="1" x14ac:dyDescent="0.35">
      <c r="A966" s="7"/>
    </row>
    <row r="967" spans="1:1" ht="13.15" hidden="1" x14ac:dyDescent="0.35">
      <c r="A967" s="7"/>
    </row>
    <row r="968" spans="1:1" ht="13.15" hidden="1" x14ac:dyDescent="0.35">
      <c r="A968" s="7"/>
    </row>
    <row r="969" spans="1:1" ht="13.15" hidden="1" x14ac:dyDescent="0.35">
      <c r="A969" s="7"/>
    </row>
    <row r="970" spans="1:1" ht="13.15" hidden="1" x14ac:dyDescent="0.35">
      <c r="A970" s="7"/>
    </row>
    <row r="971" spans="1:1" ht="13.15" hidden="1" x14ac:dyDescent="0.35">
      <c r="A971" s="7"/>
    </row>
    <row r="972" spans="1:1" ht="13.15" hidden="1" x14ac:dyDescent="0.35">
      <c r="A972" s="7"/>
    </row>
    <row r="973" spans="1:1" ht="13.15" hidden="1" x14ac:dyDescent="0.35">
      <c r="A973" s="7"/>
    </row>
    <row r="974" spans="1:1" ht="13.15" hidden="1" x14ac:dyDescent="0.35">
      <c r="A974" s="7"/>
    </row>
    <row r="975" spans="1:1" ht="13.15" hidden="1" x14ac:dyDescent="0.35">
      <c r="A975" s="7"/>
    </row>
    <row r="976" spans="1:1" ht="13.15" hidden="1" x14ac:dyDescent="0.35">
      <c r="A976" s="7"/>
    </row>
    <row r="977" spans="1:1" ht="13.15" hidden="1" x14ac:dyDescent="0.35">
      <c r="A977" s="7"/>
    </row>
    <row r="978" spans="1:1" ht="13.15" hidden="1" x14ac:dyDescent="0.35">
      <c r="A978" s="7"/>
    </row>
    <row r="979" spans="1:1" ht="13.15" hidden="1" x14ac:dyDescent="0.35">
      <c r="A979" s="7"/>
    </row>
    <row r="980" spans="1:1" ht="13.15" hidden="1" x14ac:dyDescent="0.35">
      <c r="A980" s="7"/>
    </row>
    <row r="981" spans="1:1" ht="13.15" hidden="1" x14ac:dyDescent="0.35">
      <c r="A981" s="7"/>
    </row>
    <row r="982" spans="1:1" ht="13.15" hidden="1" x14ac:dyDescent="0.35">
      <c r="A982" s="7"/>
    </row>
    <row r="983" spans="1:1" ht="13.15" hidden="1" x14ac:dyDescent="0.35">
      <c r="A983" s="7"/>
    </row>
    <row r="984" spans="1:1" ht="13.15" hidden="1" x14ac:dyDescent="0.35">
      <c r="A984" s="7"/>
    </row>
    <row r="985" spans="1:1" ht="13.15" hidden="1" x14ac:dyDescent="0.35">
      <c r="A985" s="7"/>
    </row>
    <row r="986" spans="1:1" ht="13.15" hidden="1" x14ac:dyDescent="0.35">
      <c r="A986" s="7"/>
    </row>
    <row r="987" spans="1:1" ht="13.15" hidden="1" x14ac:dyDescent="0.35">
      <c r="A987" s="7"/>
    </row>
    <row r="988" spans="1:1" ht="13.15" hidden="1" x14ac:dyDescent="0.35">
      <c r="A988" s="7"/>
    </row>
    <row r="989" spans="1:1" ht="13.15" hidden="1" x14ac:dyDescent="0.35">
      <c r="A989" s="7"/>
    </row>
    <row r="990" spans="1:1" ht="13.15" hidden="1" x14ac:dyDescent="0.35">
      <c r="A990" s="7"/>
    </row>
    <row r="991" spans="1:1" ht="13.15" hidden="1" x14ac:dyDescent="0.35">
      <c r="A991" s="7"/>
    </row>
    <row r="992" spans="1:1" ht="13.15" hidden="1" x14ac:dyDescent="0.35">
      <c r="A992" s="7"/>
    </row>
    <row r="993" spans="1:1" ht="13.15" hidden="1" x14ac:dyDescent="0.35">
      <c r="A993" s="7"/>
    </row>
    <row r="994" spans="1:1" ht="13.15" hidden="1" x14ac:dyDescent="0.35">
      <c r="A994" s="7"/>
    </row>
    <row r="995" spans="1:1" ht="13.15" hidden="1" x14ac:dyDescent="0.35">
      <c r="A995" s="7"/>
    </row>
    <row r="996" spans="1:1" ht="13.15" hidden="1" x14ac:dyDescent="0.35">
      <c r="A996" s="7"/>
    </row>
    <row r="997" spans="1:1" ht="13.15" hidden="1" x14ac:dyDescent="0.35">
      <c r="A997" s="7"/>
    </row>
    <row r="998" spans="1:1" ht="13.15" hidden="1" x14ac:dyDescent="0.35">
      <c r="A998" s="7"/>
    </row>
    <row r="999" spans="1:1" ht="13.15" hidden="1" x14ac:dyDescent="0.35">
      <c r="A999" s="7"/>
    </row>
    <row r="1000" spans="1:1" ht="13.15" hidden="1" x14ac:dyDescent="0.35">
      <c r="A1000" s="7"/>
    </row>
    <row r="1001" spans="1:1" ht="13.15" hidden="1" x14ac:dyDescent="0.35">
      <c r="A1001" s="7"/>
    </row>
    <row r="1002" spans="1:1" ht="13.15" hidden="1" x14ac:dyDescent="0.35">
      <c r="A1002" s="7"/>
    </row>
    <row r="1003" spans="1:1" ht="13.15" hidden="1" x14ac:dyDescent="0.35">
      <c r="A1003" s="7"/>
    </row>
    <row r="1004" spans="1:1" ht="13.15" hidden="1" x14ac:dyDescent="0.35">
      <c r="A1004" s="7"/>
    </row>
    <row r="1005" spans="1:1" ht="13.15" hidden="1" x14ac:dyDescent="0.35">
      <c r="A1005" s="7"/>
    </row>
    <row r="1006" spans="1:1" ht="13.15" hidden="1" x14ac:dyDescent="0.35">
      <c r="A1006" s="7"/>
    </row>
    <row r="1007" spans="1:1" ht="13.15" hidden="1" x14ac:dyDescent="0.35">
      <c r="A1007" s="7"/>
    </row>
    <row r="1008" spans="1:1" ht="13.15" hidden="1" x14ac:dyDescent="0.35">
      <c r="A1008" s="7"/>
    </row>
    <row r="1009" spans="1:1" ht="13.15" hidden="1" x14ac:dyDescent="0.35">
      <c r="A1009" s="7"/>
    </row>
    <row r="1010" spans="1:1" ht="13.15" hidden="1" x14ac:dyDescent="0.35">
      <c r="A1010" s="7"/>
    </row>
    <row r="1011" spans="1:1" ht="13.15" hidden="1" x14ac:dyDescent="0.35">
      <c r="A1011" s="7"/>
    </row>
    <row r="1012" spans="1:1" ht="13.15" hidden="1" x14ac:dyDescent="0.35">
      <c r="A1012" s="7"/>
    </row>
    <row r="1013" spans="1:1" ht="13.15" hidden="1" x14ac:dyDescent="0.35">
      <c r="A1013" s="7"/>
    </row>
    <row r="1014" spans="1:1" ht="13.15" hidden="1" x14ac:dyDescent="0.35">
      <c r="A1014" s="7"/>
    </row>
    <row r="1015" spans="1:1" ht="13.15" hidden="1" x14ac:dyDescent="0.35">
      <c r="A1015" s="7"/>
    </row>
    <row r="1016" spans="1:1" ht="13.15" hidden="1" x14ac:dyDescent="0.35">
      <c r="A1016" s="7"/>
    </row>
    <row r="1017" spans="1:1" ht="13.15" hidden="1" x14ac:dyDescent="0.35">
      <c r="A1017" s="7"/>
    </row>
    <row r="1018" spans="1:1" ht="13.15" hidden="1" x14ac:dyDescent="0.35">
      <c r="A1018" s="7"/>
    </row>
    <row r="1019" spans="1:1" ht="13.15" hidden="1" x14ac:dyDescent="0.35">
      <c r="A1019" s="7"/>
    </row>
    <row r="1020" spans="1:1" ht="13.15" hidden="1" x14ac:dyDescent="0.35">
      <c r="A1020" s="7"/>
    </row>
    <row r="1021" spans="1:1" ht="13.15" hidden="1" x14ac:dyDescent="0.35">
      <c r="A1021" s="7"/>
    </row>
    <row r="1022" spans="1:1" ht="13.15" hidden="1" x14ac:dyDescent="0.35">
      <c r="A1022" s="7"/>
    </row>
    <row r="1023" spans="1:1" ht="13.15" hidden="1" x14ac:dyDescent="0.35">
      <c r="A1023" s="7"/>
    </row>
    <row r="1024" spans="1:1" ht="13.15" hidden="1" x14ac:dyDescent="0.35">
      <c r="A1024" s="7"/>
    </row>
    <row r="1025" spans="1:1" ht="13.15" hidden="1" x14ac:dyDescent="0.35">
      <c r="A1025" s="7"/>
    </row>
    <row r="1026" spans="1:1" ht="13.15" hidden="1" x14ac:dyDescent="0.35">
      <c r="A1026" s="7"/>
    </row>
    <row r="1027" spans="1:1" ht="13.15" hidden="1" x14ac:dyDescent="0.35">
      <c r="A1027" s="7"/>
    </row>
    <row r="1028" spans="1:1" ht="13.15" hidden="1" x14ac:dyDescent="0.35">
      <c r="A1028" s="7"/>
    </row>
    <row r="1029" spans="1:1" ht="13.15" hidden="1" x14ac:dyDescent="0.35">
      <c r="A1029" s="7"/>
    </row>
    <row r="1030" spans="1:1" ht="13.15" hidden="1" x14ac:dyDescent="0.35">
      <c r="A1030" s="7"/>
    </row>
    <row r="1031" spans="1:1" ht="13.15" hidden="1" x14ac:dyDescent="0.35">
      <c r="A1031" s="7"/>
    </row>
    <row r="1032" spans="1:1" ht="13.15" hidden="1" x14ac:dyDescent="0.35">
      <c r="A1032" s="7"/>
    </row>
    <row r="1033" spans="1:1" ht="13.15" hidden="1" x14ac:dyDescent="0.35">
      <c r="A1033" s="7"/>
    </row>
    <row r="1034" spans="1:1" ht="13.15" hidden="1" x14ac:dyDescent="0.35">
      <c r="A1034" s="7"/>
    </row>
    <row r="1035" spans="1:1" ht="13.15" hidden="1" x14ac:dyDescent="0.35">
      <c r="A1035" s="7"/>
    </row>
    <row r="1036" spans="1:1" ht="13.15" hidden="1" x14ac:dyDescent="0.35">
      <c r="A1036" s="7"/>
    </row>
    <row r="1037" spans="1:1" ht="13.15" hidden="1" x14ac:dyDescent="0.35">
      <c r="A1037" s="7"/>
    </row>
    <row r="1038" spans="1:1" ht="13.15" hidden="1" x14ac:dyDescent="0.35">
      <c r="A1038" s="7"/>
    </row>
    <row r="1039" spans="1:1" ht="13.15" hidden="1" x14ac:dyDescent="0.35">
      <c r="A1039" s="7"/>
    </row>
    <row r="1040" spans="1:1" ht="13.15" hidden="1" x14ac:dyDescent="0.35">
      <c r="A1040" s="7"/>
    </row>
    <row r="1041" spans="1:1" ht="13.15" hidden="1" x14ac:dyDescent="0.35">
      <c r="A1041" s="7"/>
    </row>
    <row r="1042" spans="1:1" ht="13.15" hidden="1" x14ac:dyDescent="0.35">
      <c r="A1042" s="7"/>
    </row>
    <row r="1043" spans="1:1" ht="13.15" hidden="1" x14ac:dyDescent="0.35">
      <c r="A1043" s="7"/>
    </row>
    <row r="1044" spans="1:1" ht="13.15" hidden="1" x14ac:dyDescent="0.35">
      <c r="A1044" s="7"/>
    </row>
    <row r="1045" spans="1:1" ht="13.15" hidden="1" x14ac:dyDescent="0.35">
      <c r="A1045" s="7"/>
    </row>
    <row r="1046" spans="1:1" ht="13.15" hidden="1" x14ac:dyDescent="0.35">
      <c r="A1046" s="7"/>
    </row>
    <row r="1047" spans="1:1" ht="13.15" hidden="1" x14ac:dyDescent="0.35">
      <c r="A1047" s="7"/>
    </row>
    <row r="1048" spans="1:1" ht="13.15" hidden="1" x14ac:dyDescent="0.35">
      <c r="A1048" s="7"/>
    </row>
    <row r="1049" spans="1:1" ht="13.15" hidden="1" x14ac:dyDescent="0.35">
      <c r="A1049" s="7"/>
    </row>
    <row r="1050" spans="1:1" ht="13.15" hidden="1" x14ac:dyDescent="0.35">
      <c r="A1050" s="7"/>
    </row>
    <row r="1051" spans="1:1" ht="13.15" hidden="1" x14ac:dyDescent="0.35">
      <c r="A1051" s="7"/>
    </row>
    <row r="1052" spans="1:1" ht="13.15" hidden="1" x14ac:dyDescent="0.35">
      <c r="A1052" s="7"/>
    </row>
    <row r="1053" spans="1:1" ht="13.15" hidden="1" x14ac:dyDescent="0.35">
      <c r="A1053" s="7"/>
    </row>
    <row r="1054" spans="1:1" ht="13.15" hidden="1" x14ac:dyDescent="0.35">
      <c r="A1054" s="7"/>
    </row>
    <row r="1055" spans="1:1" ht="13.15" hidden="1" x14ac:dyDescent="0.35">
      <c r="A1055" s="7"/>
    </row>
    <row r="1056" spans="1:1" ht="13.15" hidden="1" x14ac:dyDescent="0.35">
      <c r="A1056" s="7"/>
    </row>
    <row r="1057" spans="1:1" ht="13.15" hidden="1" x14ac:dyDescent="0.35">
      <c r="A1057" s="7"/>
    </row>
    <row r="1058" spans="1:1" ht="13.15" hidden="1" x14ac:dyDescent="0.35">
      <c r="A1058" s="7"/>
    </row>
    <row r="1059" spans="1:1" ht="13.15" hidden="1" x14ac:dyDescent="0.35">
      <c r="A1059" s="7"/>
    </row>
    <row r="1060" spans="1:1" ht="13.15" hidden="1" x14ac:dyDescent="0.35">
      <c r="A1060" s="7"/>
    </row>
    <row r="1061" spans="1:1" ht="13.15" hidden="1" x14ac:dyDescent="0.35">
      <c r="A1061" s="7"/>
    </row>
    <row r="1062" spans="1:1" ht="13.15" hidden="1" x14ac:dyDescent="0.35">
      <c r="A1062" s="7"/>
    </row>
    <row r="1063" spans="1:1" ht="13.15" hidden="1" x14ac:dyDescent="0.35">
      <c r="A1063" s="7"/>
    </row>
    <row r="1064" spans="1:1" ht="13.15" hidden="1" x14ac:dyDescent="0.35">
      <c r="A1064" s="7"/>
    </row>
    <row r="1065" spans="1:1" ht="13.15" hidden="1" x14ac:dyDescent="0.35">
      <c r="A1065" s="7"/>
    </row>
    <row r="1066" spans="1:1" ht="13.15" hidden="1" x14ac:dyDescent="0.35">
      <c r="A1066" s="7"/>
    </row>
    <row r="1067" spans="1:1" ht="13.15" hidden="1" x14ac:dyDescent="0.35">
      <c r="A1067" s="7"/>
    </row>
    <row r="1068" spans="1:1" ht="13.15" hidden="1" x14ac:dyDescent="0.35">
      <c r="A1068" s="7"/>
    </row>
    <row r="1069" spans="1:1" ht="13.15" hidden="1" x14ac:dyDescent="0.35">
      <c r="A1069" s="7"/>
    </row>
    <row r="1070" spans="1:1" ht="13.15" hidden="1" x14ac:dyDescent="0.35">
      <c r="A1070" s="7"/>
    </row>
    <row r="1071" spans="1:1" ht="13.15" hidden="1" x14ac:dyDescent="0.35">
      <c r="A1071" s="7"/>
    </row>
    <row r="1072" spans="1:1" ht="13.15" hidden="1" x14ac:dyDescent="0.35">
      <c r="A1072" s="7"/>
    </row>
    <row r="1073" spans="1:1" ht="13.15" hidden="1" x14ac:dyDescent="0.35">
      <c r="A1073" s="7"/>
    </row>
    <row r="1074" spans="1:1" ht="13.15" hidden="1" x14ac:dyDescent="0.35">
      <c r="A1074" s="7"/>
    </row>
    <row r="1075" spans="1:1" ht="13.15" hidden="1" x14ac:dyDescent="0.35">
      <c r="A1075" s="7"/>
    </row>
    <row r="1076" spans="1:1" ht="13.15" hidden="1" x14ac:dyDescent="0.35">
      <c r="A1076" s="7"/>
    </row>
    <row r="1077" spans="1:1" ht="13.15" hidden="1" x14ac:dyDescent="0.35">
      <c r="A1077" s="7"/>
    </row>
    <row r="1078" spans="1:1" ht="13.15" hidden="1" x14ac:dyDescent="0.35">
      <c r="A1078" s="7"/>
    </row>
    <row r="1079" spans="1:1" ht="13.15" hidden="1" x14ac:dyDescent="0.35">
      <c r="A1079" s="7"/>
    </row>
    <row r="1080" spans="1:1" ht="13.15" hidden="1" x14ac:dyDescent="0.35">
      <c r="A1080" s="7"/>
    </row>
    <row r="1081" spans="1:1" ht="13.15" hidden="1" x14ac:dyDescent="0.35">
      <c r="A1081" s="7"/>
    </row>
    <row r="1082" spans="1:1" ht="13.15" hidden="1" x14ac:dyDescent="0.35">
      <c r="A1082" s="7"/>
    </row>
    <row r="1083" spans="1:1" ht="13.15" hidden="1" x14ac:dyDescent="0.35">
      <c r="A1083" s="7"/>
    </row>
    <row r="1084" spans="1:1" ht="13.15" hidden="1" x14ac:dyDescent="0.35">
      <c r="A1084" s="7"/>
    </row>
    <row r="1085" spans="1:1" ht="13.15" hidden="1" x14ac:dyDescent="0.35">
      <c r="A1085" s="7"/>
    </row>
    <row r="1086" spans="1:1" ht="13.15" hidden="1" x14ac:dyDescent="0.35">
      <c r="A1086" s="7"/>
    </row>
    <row r="1087" spans="1:1" ht="13.15" hidden="1" x14ac:dyDescent="0.35">
      <c r="A1087" s="7"/>
    </row>
    <row r="1088" spans="1:1" ht="13.15" hidden="1" x14ac:dyDescent="0.35">
      <c r="A1088" s="7"/>
    </row>
    <row r="1089" spans="1:1" ht="13.15" hidden="1" x14ac:dyDescent="0.35">
      <c r="A1089" s="7"/>
    </row>
    <row r="1090" spans="1:1" ht="13.15" hidden="1" x14ac:dyDescent="0.35">
      <c r="A1090" s="7"/>
    </row>
    <row r="1091" spans="1:1" ht="13.15" hidden="1" x14ac:dyDescent="0.35">
      <c r="A1091" s="7"/>
    </row>
    <row r="1092" spans="1:1" ht="13.15" hidden="1" x14ac:dyDescent="0.35">
      <c r="A1092" s="7"/>
    </row>
    <row r="1093" spans="1:1" ht="13.15" hidden="1" x14ac:dyDescent="0.35">
      <c r="A1093" s="7"/>
    </row>
    <row r="1094" spans="1:1" ht="13.15" hidden="1" x14ac:dyDescent="0.35">
      <c r="A1094" s="7"/>
    </row>
    <row r="1095" spans="1:1" ht="13.15" hidden="1" x14ac:dyDescent="0.35">
      <c r="A1095" s="7"/>
    </row>
    <row r="1096" spans="1:1" ht="13.15" hidden="1" x14ac:dyDescent="0.35">
      <c r="A1096" s="7"/>
    </row>
    <row r="1097" spans="1:1" ht="13.15" hidden="1" x14ac:dyDescent="0.35">
      <c r="A1097" s="7"/>
    </row>
    <row r="1098" spans="1:1" ht="13.15" hidden="1" x14ac:dyDescent="0.35">
      <c r="A1098" s="7"/>
    </row>
    <row r="1099" spans="1:1" ht="13.15" hidden="1" x14ac:dyDescent="0.35">
      <c r="A1099" s="7"/>
    </row>
    <row r="1100" spans="1:1" ht="13.15" hidden="1" x14ac:dyDescent="0.35">
      <c r="A1100" s="7"/>
    </row>
    <row r="1101" spans="1:1" ht="13.15" hidden="1" x14ac:dyDescent="0.35">
      <c r="A1101" s="7"/>
    </row>
    <row r="1102" spans="1:1" ht="13.15" hidden="1" x14ac:dyDescent="0.35">
      <c r="A1102" s="7"/>
    </row>
    <row r="1103" spans="1:1" ht="13.15" hidden="1" x14ac:dyDescent="0.35">
      <c r="A1103" s="7"/>
    </row>
    <row r="1104" spans="1:1" ht="13.15" hidden="1" x14ac:dyDescent="0.35">
      <c r="A1104" s="7"/>
    </row>
    <row r="1105" spans="1:1" ht="13.15" hidden="1" x14ac:dyDescent="0.35">
      <c r="A1105" s="7"/>
    </row>
    <row r="1106" spans="1:1" ht="13.15" hidden="1" x14ac:dyDescent="0.35">
      <c r="A1106" s="7"/>
    </row>
    <row r="1107" spans="1:1" ht="13.15" hidden="1" x14ac:dyDescent="0.35">
      <c r="A1107" s="7"/>
    </row>
    <row r="1108" spans="1:1" ht="13.15" hidden="1" x14ac:dyDescent="0.35">
      <c r="A1108" s="7"/>
    </row>
    <row r="1109" spans="1:1" ht="13.15" hidden="1" x14ac:dyDescent="0.35">
      <c r="A1109" s="7"/>
    </row>
    <row r="1110" spans="1:1" ht="13.15" hidden="1" x14ac:dyDescent="0.35">
      <c r="A1110" s="7"/>
    </row>
    <row r="1111" spans="1:1" ht="13.15" hidden="1" x14ac:dyDescent="0.35">
      <c r="A1111" s="7"/>
    </row>
    <row r="1112" spans="1:1" ht="13.15" hidden="1" x14ac:dyDescent="0.35">
      <c r="A1112" s="7"/>
    </row>
    <row r="1113" spans="1:1" ht="13.15" hidden="1" x14ac:dyDescent="0.35">
      <c r="A1113" s="7"/>
    </row>
    <row r="1114" spans="1:1" ht="13.15" hidden="1" x14ac:dyDescent="0.35">
      <c r="A1114" s="7"/>
    </row>
    <row r="1115" spans="1:1" ht="13.15" hidden="1" x14ac:dyDescent="0.35">
      <c r="A1115" s="7"/>
    </row>
    <row r="1116" spans="1:1" ht="13.15" hidden="1" x14ac:dyDescent="0.35">
      <c r="A1116" s="7"/>
    </row>
    <row r="1117" spans="1:1" ht="13.15" hidden="1" x14ac:dyDescent="0.35">
      <c r="A1117" s="7"/>
    </row>
    <row r="1118" spans="1:1" ht="13.15" hidden="1" x14ac:dyDescent="0.35">
      <c r="A1118" s="7"/>
    </row>
    <row r="1119" spans="1:1" ht="13.15" hidden="1" x14ac:dyDescent="0.35">
      <c r="A1119" s="7"/>
    </row>
    <row r="1120" spans="1:1" ht="13.15" hidden="1" x14ac:dyDescent="0.35">
      <c r="A1120" s="7"/>
    </row>
    <row r="1121" spans="1:1" ht="13.15" hidden="1" x14ac:dyDescent="0.35">
      <c r="A1121" s="7"/>
    </row>
    <row r="1122" spans="1:1" ht="13.15" hidden="1" x14ac:dyDescent="0.35">
      <c r="A1122" s="7"/>
    </row>
    <row r="1123" spans="1:1" ht="13.15" hidden="1" x14ac:dyDescent="0.35">
      <c r="A1123" s="7"/>
    </row>
    <row r="1124" spans="1:1" ht="13.15" hidden="1" x14ac:dyDescent="0.35">
      <c r="A1124" s="7"/>
    </row>
    <row r="1125" spans="1:1" ht="13.15" hidden="1" x14ac:dyDescent="0.35">
      <c r="A1125" s="7"/>
    </row>
    <row r="1126" spans="1:1" ht="13.15" hidden="1" x14ac:dyDescent="0.35">
      <c r="A1126" s="7"/>
    </row>
    <row r="1127" spans="1:1" ht="13.15" hidden="1" x14ac:dyDescent="0.35">
      <c r="A1127" s="7"/>
    </row>
    <row r="1128" spans="1:1" ht="13.15" hidden="1" x14ac:dyDescent="0.35">
      <c r="A1128" s="7"/>
    </row>
    <row r="1129" spans="1:1" ht="13.15" hidden="1" x14ac:dyDescent="0.35">
      <c r="A1129" s="7"/>
    </row>
    <row r="1130" spans="1:1" ht="13.15" hidden="1" x14ac:dyDescent="0.35">
      <c r="A1130" s="7"/>
    </row>
    <row r="1131" spans="1:1" ht="13.15" hidden="1" x14ac:dyDescent="0.35">
      <c r="A1131" s="7"/>
    </row>
    <row r="1132" spans="1:1" ht="13.15" hidden="1" x14ac:dyDescent="0.35">
      <c r="A1132" s="7"/>
    </row>
    <row r="1133" spans="1:1" ht="13.15" hidden="1" x14ac:dyDescent="0.35">
      <c r="A1133" s="7"/>
    </row>
    <row r="1134" spans="1:1" ht="13.15" hidden="1" x14ac:dyDescent="0.35">
      <c r="A1134" s="7"/>
    </row>
    <row r="1135" spans="1:1" ht="13.15" hidden="1" x14ac:dyDescent="0.35">
      <c r="A1135" s="7"/>
    </row>
    <row r="1136" spans="1:1" ht="13.15" hidden="1" x14ac:dyDescent="0.35">
      <c r="A1136" s="7"/>
    </row>
    <row r="1137" spans="1:1" ht="13.15" hidden="1" x14ac:dyDescent="0.35">
      <c r="A1137" s="7"/>
    </row>
    <row r="1138" spans="1:1" ht="13.15" hidden="1" x14ac:dyDescent="0.35">
      <c r="A1138" s="7"/>
    </row>
    <row r="1139" spans="1:1" ht="13.15" hidden="1" x14ac:dyDescent="0.35">
      <c r="A1139" s="7"/>
    </row>
    <row r="1140" spans="1:1" ht="13.15" hidden="1" x14ac:dyDescent="0.35">
      <c r="A1140" s="7"/>
    </row>
    <row r="1141" spans="1:1" ht="13.15" hidden="1" x14ac:dyDescent="0.35">
      <c r="A1141" s="7"/>
    </row>
    <row r="1142" spans="1:1" ht="13.15" hidden="1" x14ac:dyDescent="0.35">
      <c r="A1142" s="7"/>
    </row>
    <row r="1143" spans="1:1" ht="13.15" hidden="1" x14ac:dyDescent="0.35">
      <c r="A1143" s="7"/>
    </row>
    <row r="1144" spans="1:1" ht="13.15" hidden="1" x14ac:dyDescent="0.35">
      <c r="A1144" s="7"/>
    </row>
    <row r="1145" spans="1:1" ht="13.15" hidden="1" x14ac:dyDescent="0.35">
      <c r="A1145" s="7"/>
    </row>
    <row r="1146" spans="1:1" ht="13.15" hidden="1" x14ac:dyDescent="0.35">
      <c r="A1146" s="7"/>
    </row>
    <row r="1147" spans="1:1" ht="13.15" hidden="1" x14ac:dyDescent="0.35">
      <c r="A1147" s="7"/>
    </row>
    <row r="1148" spans="1:1" ht="13.15" hidden="1" x14ac:dyDescent="0.35">
      <c r="A1148" s="7"/>
    </row>
    <row r="1149" spans="1:1" ht="13.15" hidden="1" x14ac:dyDescent="0.35">
      <c r="A1149" s="7"/>
    </row>
    <row r="1150" spans="1:1" ht="13.15" hidden="1" x14ac:dyDescent="0.35">
      <c r="A1150" s="7"/>
    </row>
    <row r="1151" spans="1:1" ht="13.15" hidden="1" x14ac:dyDescent="0.35">
      <c r="A1151" s="7"/>
    </row>
    <row r="1152" spans="1:1" ht="13.15" hidden="1" x14ac:dyDescent="0.35">
      <c r="A1152" s="7"/>
    </row>
    <row r="1153" spans="1:1" ht="13.15" hidden="1" x14ac:dyDescent="0.35">
      <c r="A1153" s="7"/>
    </row>
    <row r="1154" spans="1:1" ht="13.15" hidden="1" x14ac:dyDescent="0.35">
      <c r="A1154" s="7"/>
    </row>
    <row r="1155" spans="1:1" ht="13.15" hidden="1" x14ac:dyDescent="0.35">
      <c r="A1155" s="7"/>
    </row>
    <row r="1156" spans="1:1" ht="13.15" hidden="1" x14ac:dyDescent="0.35">
      <c r="A1156" s="7"/>
    </row>
    <row r="1157" spans="1:1" ht="13.15" hidden="1" x14ac:dyDescent="0.35">
      <c r="A1157" s="7"/>
    </row>
    <row r="1158" spans="1:1" ht="13.15" hidden="1" x14ac:dyDescent="0.35">
      <c r="A1158" s="7"/>
    </row>
    <row r="1159" spans="1:1" ht="13.15" hidden="1" x14ac:dyDescent="0.35">
      <c r="A1159" s="7"/>
    </row>
    <row r="1160" spans="1:1" ht="13.15" hidden="1" x14ac:dyDescent="0.35">
      <c r="A1160" s="7"/>
    </row>
    <row r="1161" spans="1:1" ht="13.15" hidden="1" x14ac:dyDescent="0.35">
      <c r="A1161" s="7"/>
    </row>
    <row r="1162" spans="1:1" ht="13.15" hidden="1" x14ac:dyDescent="0.35">
      <c r="A1162" s="7"/>
    </row>
    <row r="1163" spans="1:1" ht="13.15" hidden="1" x14ac:dyDescent="0.35">
      <c r="A1163" s="7"/>
    </row>
    <row r="1164" spans="1:1" ht="13.15" hidden="1" x14ac:dyDescent="0.35">
      <c r="A1164" s="7"/>
    </row>
    <row r="1165" spans="1:1" ht="13.15" hidden="1" x14ac:dyDescent="0.35">
      <c r="A1165" s="7"/>
    </row>
    <row r="1166" spans="1:1" ht="13.15" hidden="1" x14ac:dyDescent="0.35">
      <c r="A1166" s="7"/>
    </row>
    <row r="1167" spans="1:1" ht="13.15" hidden="1" x14ac:dyDescent="0.35">
      <c r="A1167" s="7"/>
    </row>
    <row r="1168" spans="1:1" ht="13.15" hidden="1" x14ac:dyDescent="0.35">
      <c r="A1168" s="7"/>
    </row>
    <row r="1169" spans="1:1" ht="13.15" hidden="1" x14ac:dyDescent="0.35">
      <c r="A1169" s="7"/>
    </row>
    <row r="1170" spans="1:1" ht="13.15" hidden="1" x14ac:dyDescent="0.35">
      <c r="A1170" s="7"/>
    </row>
    <row r="1171" spans="1:1" ht="13.15" hidden="1" x14ac:dyDescent="0.35">
      <c r="A1171" s="7"/>
    </row>
    <row r="1172" spans="1:1" ht="13.15" hidden="1" x14ac:dyDescent="0.35">
      <c r="A1172" s="7"/>
    </row>
    <row r="1173" spans="1:1" ht="13.15" hidden="1" x14ac:dyDescent="0.35">
      <c r="A1173" s="7"/>
    </row>
    <row r="1174" spans="1:1" ht="13.15" hidden="1" x14ac:dyDescent="0.35">
      <c r="A1174" s="7"/>
    </row>
    <row r="1175" spans="1:1" ht="13.15" hidden="1" x14ac:dyDescent="0.35">
      <c r="A1175" s="7"/>
    </row>
    <row r="1176" spans="1:1" ht="13.15" hidden="1" x14ac:dyDescent="0.35">
      <c r="A1176" s="7"/>
    </row>
    <row r="1177" spans="1:1" ht="13.15" hidden="1" x14ac:dyDescent="0.35">
      <c r="A1177" s="7"/>
    </row>
    <row r="1178" spans="1:1" ht="13.15" hidden="1" x14ac:dyDescent="0.35">
      <c r="A1178" s="7"/>
    </row>
    <row r="1179" spans="1:1" ht="13.15" hidden="1" x14ac:dyDescent="0.35">
      <c r="A1179" s="7"/>
    </row>
    <row r="1180" spans="1:1" ht="13.15" hidden="1" x14ac:dyDescent="0.35">
      <c r="A1180" s="7"/>
    </row>
    <row r="1181" spans="1:1" ht="13.15" hidden="1" x14ac:dyDescent="0.35">
      <c r="A1181" s="7"/>
    </row>
    <row r="1182" spans="1:1" ht="13.15" hidden="1" x14ac:dyDescent="0.35">
      <c r="A1182" s="7"/>
    </row>
    <row r="1183" spans="1:1" ht="13.15" hidden="1" x14ac:dyDescent="0.35">
      <c r="A1183" s="7"/>
    </row>
    <row r="1184" spans="1:1" ht="13.15" hidden="1" x14ac:dyDescent="0.35">
      <c r="A1184" s="7"/>
    </row>
    <row r="1185" spans="1:1" ht="13.15" hidden="1" x14ac:dyDescent="0.35">
      <c r="A1185" s="7"/>
    </row>
    <row r="1186" spans="1:1" ht="13.15" hidden="1" x14ac:dyDescent="0.35">
      <c r="A1186" s="7"/>
    </row>
    <row r="1187" spans="1:1" ht="13.15" hidden="1" x14ac:dyDescent="0.35">
      <c r="A1187" s="7"/>
    </row>
    <row r="1188" spans="1:1" ht="13.15" hidden="1" x14ac:dyDescent="0.35">
      <c r="A1188" s="7"/>
    </row>
    <row r="1189" spans="1:1" ht="13.15" hidden="1" x14ac:dyDescent="0.35">
      <c r="A1189" s="7"/>
    </row>
    <row r="1190" spans="1:1" ht="13.15" hidden="1" x14ac:dyDescent="0.35">
      <c r="A1190" s="7"/>
    </row>
    <row r="1191" spans="1:1" ht="13.15" hidden="1" x14ac:dyDescent="0.35">
      <c r="A1191" s="7"/>
    </row>
    <row r="1192" spans="1:1" ht="13.15" hidden="1" x14ac:dyDescent="0.35">
      <c r="A1192" s="7"/>
    </row>
    <row r="1193" spans="1:1" ht="13.15" hidden="1" x14ac:dyDescent="0.35">
      <c r="A1193" s="7"/>
    </row>
    <row r="1194" spans="1:1" ht="13.15" hidden="1" x14ac:dyDescent="0.35">
      <c r="A1194" s="7"/>
    </row>
    <row r="1195" spans="1:1" ht="13.15" hidden="1" x14ac:dyDescent="0.35">
      <c r="A1195" s="7"/>
    </row>
    <row r="1196" spans="1:1" ht="13.15" hidden="1" x14ac:dyDescent="0.35">
      <c r="A1196" s="7"/>
    </row>
    <row r="1197" spans="1:1" ht="13.15" hidden="1" x14ac:dyDescent="0.35">
      <c r="A1197" s="7"/>
    </row>
    <row r="1198" spans="1:1" ht="13.15" hidden="1" x14ac:dyDescent="0.35">
      <c r="A1198" s="7"/>
    </row>
    <row r="1199" spans="1:1" ht="13.15" hidden="1" x14ac:dyDescent="0.35">
      <c r="A1199" s="7"/>
    </row>
    <row r="1200" spans="1:1" ht="13.15" hidden="1" x14ac:dyDescent="0.35">
      <c r="A1200" s="7"/>
    </row>
    <row r="1201" spans="1:1" ht="13.15" hidden="1" x14ac:dyDescent="0.35">
      <c r="A1201" s="7"/>
    </row>
    <row r="1202" spans="1:1" ht="13.15" hidden="1" x14ac:dyDescent="0.35">
      <c r="A1202" s="7"/>
    </row>
    <row r="1203" spans="1:1" ht="13.15" hidden="1" x14ac:dyDescent="0.35">
      <c r="A1203" s="7"/>
    </row>
    <row r="1204" spans="1:1" ht="13.15" hidden="1" x14ac:dyDescent="0.35">
      <c r="A1204" s="7"/>
    </row>
    <row r="1205" spans="1:1" ht="13.15" hidden="1" x14ac:dyDescent="0.35">
      <c r="A1205" s="7"/>
    </row>
    <row r="1206" spans="1:1" ht="13.15" hidden="1" x14ac:dyDescent="0.35">
      <c r="A1206" s="7"/>
    </row>
    <row r="1207" spans="1:1" ht="13.15" hidden="1" x14ac:dyDescent="0.35">
      <c r="A1207" s="7"/>
    </row>
    <row r="1208" spans="1:1" ht="13.15" hidden="1" x14ac:dyDescent="0.35">
      <c r="A1208" s="7"/>
    </row>
    <row r="1209" spans="1:1" ht="13.15" hidden="1" x14ac:dyDescent="0.35">
      <c r="A1209" s="7"/>
    </row>
    <row r="1210" spans="1:1" ht="13.15" hidden="1" x14ac:dyDescent="0.35">
      <c r="A1210" s="7"/>
    </row>
    <row r="1211" spans="1:1" ht="13.15" hidden="1" x14ac:dyDescent="0.35">
      <c r="A1211" s="7"/>
    </row>
    <row r="1212" spans="1:1" ht="13.15" hidden="1" x14ac:dyDescent="0.35">
      <c r="A1212" s="7"/>
    </row>
    <row r="1213" spans="1:1" ht="13.15" hidden="1" x14ac:dyDescent="0.35">
      <c r="A1213" s="7"/>
    </row>
    <row r="1214" spans="1:1" ht="13.15" hidden="1" x14ac:dyDescent="0.35">
      <c r="A1214" s="7"/>
    </row>
    <row r="1215" spans="1:1" ht="13.15" hidden="1" x14ac:dyDescent="0.35">
      <c r="A1215" s="7"/>
    </row>
    <row r="1216" spans="1:1" ht="13.15" hidden="1" x14ac:dyDescent="0.35">
      <c r="A1216" s="7"/>
    </row>
    <row r="1217" spans="1:1" ht="13.15" hidden="1" x14ac:dyDescent="0.35">
      <c r="A1217" s="7"/>
    </row>
    <row r="1218" spans="1:1" ht="13.15" hidden="1" x14ac:dyDescent="0.35">
      <c r="A1218" s="7"/>
    </row>
    <row r="1219" spans="1:1" ht="13.15" hidden="1" x14ac:dyDescent="0.35">
      <c r="A1219" s="7"/>
    </row>
    <row r="1220" spans="1:1" ht="13.15" hidden="1" x14ac:dyDescent="0.35">
      <c r="A1220" s="7"/>
    </row>
    <row r="1221" spans="1:1" ht="13.15" hidden="1" x14ac:dyDescent="0.35">
      <c r="A1221" s="7"/>
    </row>
    <row r="1222" spans="1:1" ht="13.15" hidden="1" x14ac:dyDescent="0.35">
      <c r="A1222" s="7"/>
    </row>
    <row r="1223" spans="1:1" ht="13.15" hidden="1" x14ac:dyDescent="0.35">
      <c r="A1223" s="7"/>
    </row>
    <row r="1224" spans="1:1" ht="13.15" hidden="1" x14ac:dyDescent="0.35">
      <c r="A1224" s="7"/>
    </row>
    <row r="1225" spans="1:1" ht="13.15" hidden="1" x14ac:dyDescent="0.35">
      <c r="A1225" s="7"/>
    </row>
    <row r="1226" spans="1:1" ht="13.15" hidden="1" x14ac:dyDescent="0.35">
      <c r="A1226" s="7"/>
    </row>
    <row r="1227" spans="1:1" ht="13.15" hidden="1" x14ac:dyDescent="0.35">
      <c r="A1227" s="7"/>
    </row>
    <row r="1228" spans="1:1" ht="13.15" hidden="1" x14ac:dyDescent="0.35">
      <c r="A1228" s="7"/>
    </row>
    <row r="1229" spans="1:1" ht="13.15" hidden="1" x14ac:dyDescent="0.35">
      <c r="A1229" s="7"/>
    </row>
    <row r="1230" spans="1:1" ht="13.15" hidden="1" x14ac:dyDescent="0.35">
      <c r="A1230" s="7"/>
    </row>
    <row r="1231" spans="1:1" ht="13.15" hidden="1" x14ac:dyDescent="0.35">
      <c r="A1231" s="7"/>
    </row>
    <row r="1232" spans="1:1" ht="13.15" hidden="1" x14ac:dyDescent="0.35">
      <c r="A1232" s="7"/>
    </row>
    <row r="1233" spans="1:1" ht="13.15" hidden="1" x14ac:dyDescent="0.35">
      <c r="A1233" s="7"/>
    </row>
    <row r="1234" spans="1:1" ht="13.15" hidden="1" x14ac:dyDescent="0.35">
      <c r="A1234" s="7"/>
    </row>
    <row r="1235" spans="1:1" ht="13.15" hidden="1" x14ac:dyDescent="0.35">
      <c r="A1235" s="7"/>
    </row>
    <row r="1236" spans="1:1" ht="13.15" hidden="1" x14ac:dyDescent="0.35">
      <c r="A1236" s="7"/>
    </row>
    <row r="1237" spans="1:1" ht="13.15" hidden="1" x14ac:dyDescent="0.35">
      <c r="A1237" s="7"/>
    </row>
    <row r="1238" spans="1:1" ht="13.15" hidden="1" x14ac:dyDescent="0.35">
      <c r="A1238" s="7"/>
    </row>
    <row r="1239" spans="1:1" ht="13.15" hidden="1" x14ac:dyDescent="0.35">
      <c r="A1239" s="7"/>
    </row>
    <row r="1240" spans="1:1" ht="13.15" hidden="1" x14ac:dyDescent="0.35">
      <c r="A1240" s="7"/>
    </row>
    <row r="1241" spans="1:1" ht="13.15" hidden="1" x14ac:dyDescent="0.35">
      <c r="A1241" s="7"/>
    </row>
    <row r="1242" spans="1:1" ht="13.15" hidden="1" x14ac:dyDescent="0.35">
      <c r="A1242" s="7"/>
    </row>
    <row r="1243" spans="1:1" ht="13.15" hidden="1" x14ac:dyDescent="0.35">
      <c r="A1243" s="7"/>
    </row>
    <row r="1244" spans="1:1" ht="13.15" hidden="1" x14ac:dyDescent="0.35">
      <c r="A1244" s="7"/>
    </row>
    <row r="1245" spans="1:1" ht="13.15" hidden="1" x14ac:dyDescent="0.35">
      <c r="A1245" s="7"/>
    </row>
    <row r="1246" spans="1:1" ht="13.15" hidden="1" x14ac:dyDescent="0.35">
      <c r="A1246" s="7"/>
    </row>
    <row r="1247" spans="1:1" ht="13.15" hidden="1" x14ac:dyDescent="0.35">
      <c r="A1247" s="7"/>
    </row>
    <row r="1248" spans="1:1" ht="13.15" hidden="1" x14ac:dyDescent="0.35">
      <c r="A1248" s="7"/>
    </row>
    <row r="1249" spans="1:1" ht="13.15" hidden="1" x14ac:dyDescent="0.35">
      <c r="A1249" s="7"/>
    </row>
    <row r="1250" spans="1:1" ht="13.15" hidden="1" x14ac:dyDescent="0.35">
      <c r="A1250" s="7"/>
    </row>
    <row r="1251" spans="1:1" ht="13.15" hidden="1" x14ac:dyDescent="0.35">
      <c r="A1251" s="7"/>
    </row>
    <row r="1252" spans="1:1" ht="13.15" hidden="1" x14ac:dyDescent="0.35">
      <c r="A1252" s="7"/>
    </row>
    <row r="1253" spans="1:1" ht="13.15" hidden="1" x14ac:dyDescent="0.35">
      <c r="A1253" s="7"/>
    </row>
    <row r="1254" spans="1:1" ht="13.15" hidden="1" x14ac:dyDescent="0.35">
      <c r="A1254" s="7"/>
    </row>
    <row r="1255" spans="1:1" ht="13.15" hidden="1" x14ac:dyDescent="0.35">
      <c r="A1255" s="7"/>
    </row>
    <row r="1256" spans="1:1" ht="13.15" hidden="1" x14ac:dyDescent="0.35">
      <c r="A1256" s="7"/>
    </row>
    <row r="1257" spans="1:1" ht="13.15" hidden="1" x14ac:dyDescent="0.35">
      <c r="A1257" s="7"/>
    </row>
    <row r="1258" spans="1:1" ht="13.15" hidden="1" x14ac:dyDescent="0.35">
      <c r="A1258" s="7"/>
    </row>
    <row r="1259" spans="1:1" ht="13.15" hidden="1" x14ac:dyDescent="0.35">
      <c r="A1259" s="7"/>
    </row>
    <row r="1260" spans="1:1" ht="13.15" hidden="1" x14ac:dyDescent="0.35">
      <c r="A1260" s="7"/>
    </row>
    <row r="1261" spans="1:1" ht="13.15" hidden="1" x14ac:dyDescent="0.35">
      <c r="A1261" s="7"/>
    </row>
    <row r="1262" spans="1:1" ht="13.15" hidden="1" x14ac:dyDescent="0.35">
      <c r="A1262" s="7"/>
    </row>
    <row r="1263" spans="1:1" ht="13.15" hidden="1" x14ac:dyDescent="0.35">
      <c r="A1263" s="7"/>
    </row>
    <row r="1264" spans="1:1" ht="13.15" hidden="1" x14ac:dyDescent="0.35">
      <c r="A1264" s="7"/>
    </row>
    <row r="1265" spans="1:1" ht="13.15" hidden="1" x14ac:dyDescent="0.35">
      <c r="A1265" s="7"/>
    </row>
    <row r="1266" spans="1:1" ht="13.15" hidden="1" x14ac:dyDescent="0.35">
      <c r="A1266" s="7"/>
    </row>
    <row r="1267" spans="1:1" ht="13.15" hidden="1" x14ac:dyDescent="0.35">
      <c r="A1267" s="7"/>
    </row>
    <row r="1268" spans="1:1" ht="13.15" hidden="1" x14ac:dyDescent="0.35">
      <c r="A1268" s="7"/>
    </row>
    <row r="1269" spans="1:1" ht="13.15" hidden="1" x14ac:dyDescent="0.35">
      <c r="A1269" s="7"/>
    </row>
    <row r="1270" spans="1:1" ht="13.15" hidden="1" x14ac:dyDescent="0.35">
      <c r="A1270" s="7"/>
    </row>
    <row r="1271" spans="1:1" ht="13.15" hidden="1" x14ac:dyDescent="0.35">
      <c r="A1271" s="7"/>
    </row>
    <row r="1272" spans="1:1" ht="13.15" hidden="1" x14ac:dyDescent="0.35">
      <c r="A1272" s="7"/>
    </row>
    <row r="1273" spans="1:1" ht="13.15" hidden="1" x14ac:dyDescent="0.35">
      <c r="A1273" s="7"/>
    </row>
    <row r="1274" spans="1:1" ht="13.15" hidden="1" x14ac:dyDescent="0.35">
      <c r="A1274" s="7"/>
    </row>
    <row r="1275" spans="1:1" ht="13.15" hidden="1" x14ac:dyDescent="0.35">
      <c r="A1275" s="7"/>
    </row>
    <row r="1276" spans="1:1" ht="13.15" hidden="1" x14ac:dyDescent="0.35">
      <c r="A1276" s="7"/>
    </row>
    <row r="1277" spans="1:1" ht="13.15" hidden="1" x14ac:dyDescent="0.35">
      <c r="A1277" s="7"/>
    </row>
    <row r="1278" spans="1:1" ht="13.15" hidden="1" x14ac:dyDescent="0.35">
      <c r="A1278" s="7"/>
    </row>
    <row r="1279" spans="1:1" ht="13.15" hidden="1" x14ac:dyDescent="0.35">
      <c r="A1279" s="7"/>
    </row>
    <row r="1280" spans="1:1" ht="13.15" hidden="1" x14ac:dyDescent="0.35">
      <c r="A1280" s="7"/>
    </row>
    <row r="1281" spans="1:1" ht="13.15" hidden="1" x14ac:dyDescent="0.35">
      <c r="A1281" s="7"/>
    </row>
    <row r="1282" spans="1:1" ht="13.15" hidden="1" x14ac:dyDescent="0.35">
      <c r="A1282" s="7"/>
    </row>
    <row r="1283" spans="1:1" ht="13.15" hidden="1" x14ac:dyDescent="0.35">
      <c r="A1283" s="7"/>
    </row>
    <row r="1284" spans="1:1" ht="13.15" hidden="1" x14ac:dyDescent="0.35">
      <c r="A1284" s="7"/>
    </row>
    <row r="1285" spans="1:1" ht="13.15" hidden="1" x14ac:dyDescent="0.35">
      <c r="A1285" s="7"/>
    </row>
    <row r="1286" spans="1:1" ht="13.15" hidden="1" x14ac:dyDescent="0.35">
      <c r="A1286" s="7"/>
    </row>
    <row r="1287" spans="1:1" ht="13.15" hidden="1" x14ac:dyDescent="0.35">
      <c r="A1287" s="7"/>
    </row>
    <row r="1288" spans="1:1" ht="13.15" hidden="1" x14ac:dyDescent="0.35">
      <c r="A1288" s="7"/>
    </row>
    <row r="1289" spans="1:1" ht="13.15" hidden="1" x14ac:dyDescent="0.35">
      <c r="A1289" s="7"/>
    </row>
    <row r="1290" spans="1:1" ht="13.15" hidden="1" x14ac:dyDescent="0.35">
      <c r="A1290" s="7"/>
    </row>
    <row r="1291" spans="1:1" ht="13.15" hidden="1" x14ac:dyDescent="0.35">
      <c r="A1291" s="7"/>
    </row>
    <row r="1292" spans="1:1" ht="13.15" hidden="1" x14ac:dyDescent="0.35">
      <c r="A1292" s="7"/>
    </row>
    <row r="1293" spans="1:1" ht="13.15" hidden="1" x14ac:dyDescent="0.35">
      <c r="A1293" s="7"/>
    </row>
    <row r="1294" spans="1:1" ht="13.15" hidden="1" x14ac:dyDescent="0.35">
      <c r="A1294" s="7"/>
    </row>
    <row r="1295" spans="1:1" ht="13.15" hidden="1" x14ac:dyDescent="0.35">
      <c r="A1295" s="7"/>
    </row>
    <row r="1296" spans="1:1" ht="13.15" hidden="1" x14ac:dyDescent="0.35">
      <c r="A1296" s="7"/>
    </row>
    <row r="1297" spans="1:1" ht="13.15" hidden="1" x14ac:dyDescent="0.35">
      <c r="A1297" s="7"/>
    </row>
    <row r="1298" spans="1:1" ht="13.15" hidden="1" x14ac:dyDescent="0.35">
      <c r="A1298" s="7"/>
    </row>
    <row r="1299" spans="1:1" ht="13.15" hidden="1" x14ac:dyDescent="0.35">
      <c r="A1299" s="7"/>
    </row>
    <row r="1300" spans="1:1" ht="13.15" hidden="1" x14ac:dyDescent="0.35">
      <c r="A1300" s="7"/>
    </row>
    <row r="1301" spans="1:1" ht="13.15" hidden="1" x14ac:dyDescent="0.35">
      <c r="A1301" s="7"/>
    </row>
    <row r="1302" spans="1:1" ht="13.15" hidden="1" x14ac:dyDescent="0.35">
      <c r="A1302" s="7"/>
    </row>
    <row r="1303" spans="1:1" ht="13.15" hidden="1" x14ac:dyDescent="0.35">
      <c r="A1303" s="7"/>
    </row>
    <row r="1304" spans="1:1" ht="13.15" hidden="1" x14ac:dyDescent="0.35">
      <c r="A1304" s="7"/>
    </row>
    <row r="1305" spans="1:1" ht="13.15" hidden="1" x14ac:dyDescent="0.35">
      <c r="A1305" s="7"/>
    </row>
    <row r="1306" spans="1:1" ht="13.15" hidden="1" x14ac:dyDescent="0.35">
      <c r="A1306" s="7"/>
    </row>
    <row r="1307" spans="1:1" ht="13.15" hidden="1" x14ac:dyDescent="0.35">
      <c r="A1307" s="7"/>
    </row>
    <row r="1308" spans="1:1" ht="13.15" hidden="1" x14ac:dyDescent="0.35">
      <c r="A1308" s="7"/>
    </row>
    <row r="1309" spans="1:1" ht="13.15" hidden="1" x14ac:dyDescent="0.35">
      <c r="A1309" s="7"/>
    </row>
    <row r="1310" spans="1:1" ht="13.15" hidden="1" x14ac:dyDescent="0.35">
      <c r="A1310" s="7"/>
    </row>
    <row r="1311" spans="1:1" ht="13.15" hidden="1" x14ac:dyDescent="0.35">
      <c r="A1311" s="7"/>
    </row>
    <row r="1312" spans="1:1" ht="13.15" hidden="1" x14ac:dyDescent="0.35">
      <c r="A1312" s="7"/>
    </row>
    <row r="1313" spans="1:1" ht="13.15" hidden="1" x14ac:dyDescent="0.35">
      <c r="A1313" s="7"/>
    </row>
    <row r="1314" spans="1:1" ht="13.15" hidden="1" x14ac:dyDescent="0.35">
      <c r="A1314" s="7"/>
    </row>
    <row r="1315" spans="1:1" ht="13.15" hidden="1" x14ac:dyDescent="0.35">
      <c r="A1315" s="7"/>
    </row>
    <row r="1316" spans="1:1" ht="13.15" hidden="1" x14ac:dyDescent="0.35">
      <c r="A1316" s="7"/>
    </row>
    <row r="1317" spans="1:1" ht="13.15" hidden="1" x14ac:dyDescent="0.35">
      <c r="A1317" s="7"/>
    </row>
    <row r="1318" spans="1:1" ht="13.15" hidden="1" x14ac:dyDescent="0.35">
      <c r="A1318" s="7"/>
    </row>
    <row r="1319" spans="1:1" ht="13.15" hidden="1" x14ac:dyDescent="0.35">
      <c r="A1319" s="7"/>
    </row>
    <row r="1320" spans="1:1" ht="13.15" hidden="1" x14ac:dyDescent="0.35">
      <c r="A1320" s="7"/>
    </row>
    <row r="1321" spans="1:1" ht="13.15" hidden="1" x14ac:dyDescent="0.35">
      <c r="A1321" s="7"/>
    </row>
    <row r="1322" spans="1:1" ht="13.15" hidden="1" x14ac:dyDescent="0.35">
      <c r="A1322" s="7"/>
    </row>
    <row r="1323" spans="1:1" ht="13.15" hidden="1" x14ac:dyDescent="0.35">
      <c r="A1323" s="7"/>
    </row>
    <row r="1324" spans="1:1" ht="13.15" hidden="1" x14ac:dyDescent="0.35">
      <c r="A1324" s="7"/>
    </row>
    <row r="1325" spans="1:1" ht="13.15" hidden="1" x14ac:dyDescent="0.35">
      <c r="A1325" s="7"/>
    </row>
    <row r="1326" spans="1:1" ht="13.15" hidden="1" x14ac:dyDescent="0.35">
      <c r="A1326" s="7"/>
    </row>
    <row r="1327" spans="1:1" ht="13.15" hidden="1" x14ac:dyDescent="0.35">
      <c r="A1327" s="7"/>
    </row>
    <row r="1328" spans="1:1" ht="13.15" hidden="1" x14ac:dyDescent="0.35">
      <c r="A1328" s="7"/>
    </row>
    <row r="1329" spans="1:1" ht="13.15" hidden="1" x14ac:dyDescent="0.35">
      <c r="A1329" s="7"/>
    </row>
    <row r="1330" spans="1:1" ht="13.15" hidden="1" x14ac:dyDescent="0.35">
      <c r="A1330" s="7"/>
    </row>
    <row r="1331" spans="1:1" ht="13.15" hidden="1" x14ac:dyDescent="0.35">
      <c r="A1331" s="7"/>
    </row>
    <row r="1332" spans="1:1" ht="13.15" hidden="1" x14ac:dyDescent="0.35">
      <c r="A1332" s="7"/>
    </row>
    <row r="1333" spans="1:1" ht="13.15" hidden="1" x14ac:dyDescent="0.35">
      <c r="A1333" s="7"/>
    </row>
    <row r="1334" spans="1:1" ht="13.15" hidden="1" x14ac:dyDescent="0.35">
      <c r="A1334" s="7"/>
    </row>
    <row r="1335" spans="1:1" ht="13.15" hidden="1" x14ac:dyDescent="0.35">
      <c r="A1335" s="7"/>
    </row>
    <row r="1336" spans="1:1" ht="13.15" hidden="1" x14ac:dyDescent="0.35">
      <c r="A1336" s="7"/>
    </row>
    <row r="1337" spans="1:1" ht="13.15" hidden="1" x14ac:dyDescent="0.35">
      <c r="A1337" s="7"/>
    </row>
    <row r="1338" spans="1:1" ht="13.15" hidden="1" x14ac:dyDescent="0.35">
      <c r="A1338" s="7"/>
    </row>
    <row r="1339" spans="1:1" ht="13.15" hidden="1" x14ac:dyDescent="0.35">
      <c r="A1339" s="7"/>
    </row>
    <row r="1340" spans="1:1" ht="13.15" hidden="1" x14ac:dyDescent="0.35">
      <c r="A1340" s="7"/>
    </row>
    <row r="1341" spans="1:1" ht="13.15" hidden="1" x14ac:dyDescent="0.35">
      <c r="A1341" s="7"/>
    </row>
    <row r="1342" spans="1:1" ht="13.15" hidden="1" x14ac:dyDescent="0.35">
      <c r="A1342" s="7"/>
    </row>
    <row r="1343" spans="1:1" ht="13.15" hidden="1" x14ac:dyDescent="0.35">
      <c r="A1343" s="7"/>
    </row>
    <row r="1344" spans="1:1" ht="13.15" hidden="1" x14ac:dyDescent="0.35">
      <c r="A1344" s="7"/>
    </row>
    <row r="1345" spans="1:1" ht="13.15" hidden="1" x14ac:dyDescent="0.35">
      <c r="A1345" s="7"/>
    </row>
    <row r="1346" spans="1:1" ht="13.15" hidden="1" x14ac:dyDescent="0.35">
      <c r="A1346" s="7"/>
    </row>
    <row r="1347" spans="1:1" ht="13.15" hidden="1" x14ac:dyDescent="0.35">
      <c r="A1347" s="7"/>
    </row>
    <row r="1348" spans="1:1" ht="13.15" hidden="1" x14ac:dyDescent="0.35">
      <c r="A1348" s="7"/>
    </row>
    <row r="1349" spans="1:1" ht="13.15" hidden="1" x14ac:dyDescent="0.35">
      <c r="A1349" s="7"/>
    </row>
    <row r="1350" spans="1:1" ht="13.15" hidden="1" x14ac:dyDescent="0.35">
      <c r="A1350" s="7"/>
    </row>
    <row r="1351" spans="1:1" ht="13.15" hidden="1" x14ac:dyDescent="0.35">
      <c r="A1351" s="7"/>
    </row>
    <row r="1352" spans="1:1" ht="13.15" hidden="1" x14ac:dyDescent="0.35">
      <c r="A1352" s="7"/>
    </row>
    <row r="1353" spans="1:1" ht="13.15" hidden="1" x14ac:dyDescent="0.35">
      <c r="A1353" s="7"/>
    </row>
    <row r="1354" spans="1:1" ht="13.15" hidden="1" x14ac:dyDescent="0.35">
      <c r="A1354" s="7"/>
    </row>
    <row r="1355" spans="1:1" ht="13.15" hidden="1" x14ac:dyDescent="0.35">
      <c r="A1355" s="7"/>
    </row>
    <row r="1356" spans="1:1" ht="13.15" hidden="1" x14ac:dyDescent="0.35">
      <c r="A1356" s="7"/>
    </row>
    <row r="1357" spans="1:1" ht="13.15" hidden="1" x14ac:dyDescent="0.35">
      <c r="A1357" s="7"/>
    </row>
    <row r="1358" spans="1:1" ht="13.15" hidden="1" x14ac:dyDescent="0.35">
      <c r="A1358" s="7"/>
    </row>
    <row r="1359" spans="1:1" ht="13.15" hidden="1" x14ac:dyDescent="0.35">
      <c r="A1359" s="7"/>
    </row>
    <row r="1360" spans="1:1" ht="13.15" hidden="1" x14ac:dyDescent="0.35">
      <c r="A1360" s="7"/>
    </row>
    <row r="1361" spans="1:1" ht="13.15" hidden="1" x14ac:dyDescent="0.35">
      <c r="A1361" s="7"/>
    </row>
    <row r="1362" spans="1:1" ht="13.15" hidden="1" x14ac:dyDescent="0.35">
      <c r="A1362" s="7"/>
    </row>
    <row r="1363" spans="1:1" ht="13.15" hidden="1" x14ac:dyDescent="0.35">
      <c r="A1363" s="7"/>
    </row>
    <row r="1364" spans="1:1" ht="13.15" hidden="1" x14ac:dyDescent="0.35">
      <c r="A1364" s="7"/>
    </row>
    <row r="1365" spans="1:1" ht="13.15" hidden="1" x14ac:dyDescent="0.35">
      <c r="A1365" s="7"/>
    </row>
    <row r="1366" spans="1:1" ht="13.15" hidden="1" x14ac:dyDescent="0.35">
      <c r="A1366" s="7"/>
    </row>
    <row r="1367" spans="1:1" ht="13.15" hidden="1" x14ac:dyDescent="0.35">
      <c r="A1367" s="7"/>
    </row>
    <row r="1368" spans="1:1" ht="13.15" hidden="1" x14ac:dyDescent="0.35">
      <c r="A1368" s="7"/>
    </row>
    <row r="1369" spans="1:1" ht="13.15" hidden="1" x14ac:dyDescent="0.35">
      <c r="A1369" s="7"/>
    </row>
    <row r="1370" spans="1:1" ht="13.15" hidden="1" x14ac:dyDescent="0.35">
      <c r="A1370" s="7"/>
    </row>
    <row r="1371" spans="1:1" ht="13.15" hidden="1" x14ac:dyDescent="0.35">
      <c r="A1371" s="7"/>
    </row>
    <row r="1372" spans="1:1" ht="13.15" hidden="1" x14ac:dyDescent="0.35">
      <c r="A1372" s="7"/>
    </row>
    <row r="1373" spans="1:1" ht="13.15" hidden="1" x14ac:dyDescent="0.35">
      <c r="A1373" s="7"/>
    </row>
    <row r="1374" spans="1:1" ht="13.15" hidden="1" x14ac:dyDescent="0.35">
      <c r="A1374" s="7"/>
    </row>
    <row r="1375" spans="1:1" ht="13.15" hidden="1" x14ac:dyDescent="0.35">
      <c r="A1375" s="7"/>
    </row>
    <row r="1376" spans="1:1" ht="13.15" hidden="1" x14ac:dyDescent="0.35">
      <c r="A1376" s="7"/>
    </row>
    <row r="1377" spans="1:1" ht="13.15" hidden="1" x14ac:dyDescent="0.35">
      <c r="A1377" s="7"/>
    </row>
    <row r="1378" spans="1:1" ht="13.15" hidden="1" x14ac:dyDescent="0.35">
      <c r="A1378" s="7"/>
    </row>
    <row r="1379" spans="1:1" ht="13.15" hidden="1" x14ac:dyDescent="0.35">
      <c r="A1379" s="7"/>
    </row>
    <row r="1380" spans="1:1" ht="13.15" hidden="1" x14ac:dyDescent="0.35">
      <c r="A1380" s="7"/>
    </row>
    <row r="1381" spans="1:1" ht="13.15" hidden="1" x14ac:dyDescent="0.35">
      <c r="A1381" s="7"/>
    </row>
    <row r="1382" spans="1:1" ht="13.15" hidden="1" x14ac:dyDescent="0.35">
      <c r="A1382" s="7"/>
    </row>
    <row r="1383" spans="1:1" ht="13.15" hidden="1" x14ac:dyDescent="0.35">
      <c r="A1383" s="7"/>
    </row>
    <row r="1384" spans="1:1" ht="13.15" hidden="1" x14ac:dyDescent="0.35">
      <c r="A1384" s="7"/>
    </row>
    <row r="1385" spans="1:1" ht="13.15" hidden="1" x14ac:dyDescent="0.35">
      <c r="A1385" s="7"/>
    </row>
    <row r="1386" spans="1:1" ht="13.15" hidden="1" x14ac:dyDescent="0.35">
      <c r="A1386" s="7"/>
    </row>
    <row r="1387" spans="1:1" ht="13.15" hidden="1" x14ac:dyDescent="0.35">
      <c r="A1387" s="7"/>
    </row>
    <row r="1388" spans="1:1" ht="13.15" hidden="1" x14ac:dyDescent="0.35">
      <c r="A1388" s="7"/>
    </row>
    <row r="1389" spans="1:1" ht="13.15" hidden="1" x14ac:dyDescent="0.35">
      <c r="A1389" s="7"/>
    </row>
    <row r="1390" spans="1:1" ht="13.15" hidden="1" x14ac:dyDescent="0.35">
      <c r="A1390" s="7"/>
    </row>
    <row r="1391" spans="1:1" ht="13.15" hidden="1" x14ac:dyDescent="0.35">
      <c r="A1391" s="7"/>
    </row>
    <row r="1392" spans="1:1" ht="13.15" hidden="1" x14ac:dyDescent="0.35">
      <c r="A1392" s="7"/>
    </row>
    <row r="1393" spans="1:1" ht="13.15" hidden="1" x14ac:dyDescent="0.35">
      <c r="A1393" s="7"/>
    </row>
    <row r="1394" spans="1:1" ht="13.15" hidden="1" x14ac:dyDescent="0.35">
      <c r="A1394" s="7"/>
    </row>
    <row r="1395" spans="1:1" ht="13.15" hidden="1" x14ac:dyDescent="0.35">
      <c r="A1395" s="7"/>
    </row>
    <row r="1396" spans="1:1" ht="13.15" hidden="1" x14ac:dyDescent="0.35">
      <c r="A1396" s="7"/>
    </row>
    <row r="1397" spans="1:1" ht="13.15" hidden="1" x14ac:dyDescent="0.35">
      <c r="A1397" s="7"/>
    </row>
    <row r="1398" spans="1:1" ht="13.15" hidden="1" x14ac:dyDescent="0.35">
      <c r="A1398" s="7"/>
    </row>
    <row r="1399" spans="1:1" ht="13.15" hidden="1" x14ac:dyDescent="0.35">
      <c r="A1399" s="7"/>
    </row>
    <row r="1400" spans="1:1" ht="13.15" hidden="1" x14ac:dyDescent="0.35">
      <c r="A1400" s="7"/>
    </row>
    <row r="1401" spans="1:1" ht="13.15" hidden="1" x14ac:dyDescent="0.35">
      <c r="A1401" s="7"/>
    </row>
    <row r="1402" spans="1:1" ht="13.15" hidden="1" x14ac:dyDescent="0.35">
      <c r="A1402" s="7"/>
    </row>
    <row r="1403" spans="1:1" ht="13.15" hidden="1" x14ac:dyDescent="0.35">
      <c r="A1403" s="7"/>
    </row>
    <row r="1404" spans="1:1" ht="13.15" hidden="1" x14ac:dyDescent="0.35">
      <c r="A1404" s="7"/>
    </row>
    <row r="1405" spans="1:1" ht="13.15" hidden="1" x14ac:dyDescent="0.35">
      <c r="A1405" s="7"/>
    </row>
    <row r="1406" spans="1:1" ht="13.15" hidden="1" x14ac:dyDescent="0.35">
      <c r="A1406" s="7"/>
    </row>
    <row r="1407" spans="1:1" ht="13.15" hidden="1" x14ac:dyDescent="0.35">
      <c r="A1407" s="7"/>
    </row>
    <row r="1408" spans="1:1" ht="13.15" hidden="1" x14ac:dyDescent="0.35">
      <c r="A1408" s="7"/>
    </row>
    <row r="1409" spans="1:1" ht="13.15" hidden="1" x14ac:dyDescent="0.35">
      <c r="A1409" s="7"/>
    </row>
    <row r="1410" spans="1:1" ht="13.15" hidden="1" x14ac:dyDescent="0.35">
      <c r="A1410" s="7"/>
    </row>
    <row r="1411" spans="1:1" ht="13.15" hidden="1" x14ac:dyDescent="0.35">
      <c r="A1411" s="7"/>
    </row>
    <row r="1412" spans="1:1" ht="13.15" hidden="1" x14ac:dyDescent="0.35">
      <c r="A1412" s="7"/>
    </row>
    <row r="1413" spans="1:1" ht="13.15" hidden="1" x14ac:dyDescent="0.35">
      <c r="A1413" s="7"/>
    </row>
    <row r="1414" spans="1:1" ht="13.15" hidden="1" x14ac:dyDescent="0.35">
      <c r="A1414" s="7"/>
    </row>
    <row r="1415" spans="1:1" ht="13.15" hidden="1" x14ac:dyDescent="0.35">
      <c r="A1415" s="7"/>
    </row>
    <row r="1416" spans="1:1" ht="13.15" hidden="1" x14ac:dyDescent="0.35">
      <c r="A1416" s="7"/>
    </row>
    <row r="1417" spans="1:1" ht="13.15" hidden="1" x14ac:dyDescent="0.35">
      <c r="A1417" s="7"/>
    </row>
    <row r="1418" spans="1:1" ht="13.15" hidden="1" x14ac:dyDescent="0.35">
      <c r="A1418" s="7"/>
    </row>
    <row r="1419" spans="1:1" ht="13.15" hidden="1" x14ac:dyDescent="0.35">
      <c r="A1419" s="7"/>
    </row>
    <row r="1420" spans="1:1" ht="13.15" hidden="1" x14ac:dyDescent="0.35">
      <c r="A1420" s="7"/>
    </row>
    <row r="1421" spans="1:1" ht="13.15" hidden="1" x14ac:dyDescent="0.35">
      <c r="A1421" s="7"/>
    </row>
    <row r="1422" spans="1:1" ht="13.15" hidden="1" x14ac:dyDescent="0.35">
      <c r="A1422" s="7"/>
    </row>
    <row r="1423" spans="1:1" ht="13.15" hidden="1" x14ac:dyDescent="0.35">
      <c r="A1423" s="7"/>
    </row>
    <row r="1424" spans="1:1" ht="13.15" hidden="1" x14ac:dyDescent="0.35">
      <c r="A1424" s="7"/>
    </row>
    <row r="1425" spans="1:1" ht="13.15" hidden="1" x14ac:dyDescent="0.35">
      <c r="A1425" s="7"/>
    </row>
    <row r="1426" spans="1:1" ht="13.15" hidden="1" x14ac:dyDescent="0.35">
      <c r="A1426" s="7"/>
    </row>
    <row r="1427" spans="1:1" ht="13.15" hidden="1" x14ac:dyDescent="0.35">
      <c r="A1427" s="7"/>
    </row>
    <row r="1428" spans="1:1" ht="13.15" hidden="1" x14ac:dyDescent="0.35">
      <c r="A1428" s="7"/>
    </row>
    <row r="1429" spans="1:1" ht="13.15" hidden="1" x14ac:dyDescent="0.35">
      <c r="A1429" s="7"/>
    </row>
    <row r="1430" spans="1:1" ht="13.15" hidden="1" x14ac:dyDescent="0.35">
      <c r="A1430" s="7"/>
    </row>
    <row r="1431" spans="1:1" ht="13.15" hidden="1" x14ac:dyDescent="0.35">
      <c r="A1431" s="7"/>
    </row>
    <row r="1432" spans="1:1" ht="13.15" hidden="1" x14ac:dyDescent="0.35">
      <c r="A1432" s="7"/>
    </row>
    <row r="1433" spans="1:1" ht="13.15" hidden="1" x14ac:dyDescent="0.35">
      <c r="A1433" s="7"/>
    </row>
    <row r="1434" spans="1:1" ht="13.15" hidden="1" x14ac:dyDescent="0.35">
      <c r="A1434" s="7"/>
    </row>
    <row r="1435" spans="1:1" ht="13.15" hidden="1" x14ac:dyDescent="0.35">
      <c r="A1435" s="7"/>
    </row>
    <row r="1436" spans="1:1" ht="13.15" hidden="1" x14ac:dyDescent="0.35">
      <c r="A1436" s="7"/>
    </row>
    <row r="1437" spans="1:1" ht="13.15" hidden="1" x14ac:dyDescent="0.35">
      <c r="A1437" s="7"/>
    </row>
    <row r="1438" spans="1:1" ht="13.15" hidden="1" x14ac:dyDescent="0.35">
      <c r="A1438" s="7"/>
    </row>
    <row r="1439" spans="1:1" ht="13.15" hidden="1" x14ac:dyDescent="0.35">
      <c r="A1439" s="7"/>
    </row>
    <row r="1440" spans="1:1" ht="13.15" hidden="1" x14ac:dyDescent="0.35">
      <c r="A1440" s="7"/>
    </row>
    <row r="1441" spans="1:1" ht="13.15" hidden="1" x14ac:dyDescent="0.35">
      <c r="A1441" s="7"/>
    </row>
    <row r="1442" spans="1:1" ht="13.15" hidden="1" x14ac:dyDescent="0.35">
      <c r="A1442" s="7"/>
    </row>
    <row r="1443" spans="1:1" ht="13.15" hidden="1" x14ac:dyDescent="0.35">
      <c r="A1443" s="7"/>
    </row>
    <row r="1444" spans="1:1" ht="13.15" hidden="1" x14ac:dyDescent="0.35">
      <c r="A1444" s="7"/>
    </row>
    <row r="1445" spans="1:1" ht="13.15" hidden="1" x14ac:dyDescent="0.35">
      <c r="A1445" s="7"/>
    </row>
    <row r="1446" spans="1:1" ht="13.15" hidden="1" x14ac:dyDescent="0.35">
      <c r="A1446" s="7"/>
    </row>
    <row r="1447" spans="1:1" ht="13.15" hidden="1" x14ac:dyDescent="0.35">
      <c r="A1447" s="7"/>
    </row>
    <row r="1448" spans="1:1" ht="13.15" hidden="1" x14ac:dyDescent="0.35">
      <c r="A1448" s="7"/>
    </row>
    <row r="1449" spans="1:1" ht="13.15" hidden="1" x14ac:dyDescent="0.35">
      <c r="A1449" s="7"/>
    </row>
    <row r="1450" spans="1:1" ht="13.15" hidden="1" x14ac:dyDescent="0.35">
      <c r="A1450" s="7"/>
    </row>
    <row r="1451" spans="1:1" ht="13.15" hidden="1" x14ac:dyDescent="0.35">
      <c r="A1451" s="7"/>
    </row>
    <row r="1452" spans="1:1" ht="13.15" hidden="1" x14ac:dyDescent="0.35">
      <c r="A1452" s="7"/>
    </row>
    <row r="1453" spans="1:1" ht="13.15" hidden="1" x14ac:dyDescent="0.35">
      <c r="A1453" s="7"/>
    </row>
    <row r="1454" spans="1:1" ht="13.15" hidden="1" x14ac:dyDescent="0.35">
      <c r="A1454" s="7"/>
    </row>
    <row r="1455" spans="1:1" ht="13.15" hidden="1" x14ac:dyDescent="0.35">
      <c r="A1455" s="7"/>
    </row>
    <row r="1456" spans="1:1" ht="13.15" hidden="1" x14ac:dyDescent="0.35">
      <c r="A1456" s="7"/>
    </row>
    <row r="1457" spans="1:1" ht="13.15" hidden="1" x14ac:dyDescent="0.35">
      <c r="A1457" s="7"/>
    </row>
    <row r="1458" spans="1:1" ht="13.15" hidden="1" x14ac:dyDescent="0.35">
      <c r="A1458" s="7"/>
    </row>
    <row r="1459" spans="1:1" ht="13.15" hidden="1" x14ac:dyDescent="0.35">
      <c r="A1459" s="7"/>
    </row>
    <row r="1460" spans="1:1" ht="13.15" hidden="1" x14ac:dyDescent="0.35">
      <c r="A1460" s="7"/>
    </row>
    <row r="1461" spans="1:1" ht="13.15" hidden="1" x14ac:dyDescent="0.35">
      <c r="A1461" s="7"/>
    </row>
    <row r="1462" spans="1:1" ht="13.15" hidden="1" x14ac:dyDescent="0.35">
      <c r="A1462" s="7"/>
    </row>
    <row r="1463" spans="1:1" ht="13.15" hidden="1" x14ac:dyDescent="0.35">
      <c r="A1463" s="7"/>
    </row>
    <row r="1464" spans="1:1" ht="13.15" hidden="1" x14ac:dyDescent="0.35">
      <c r="A1464" s="7"/>
    </row>
    <row r="1465" spans="1:1" ht="13.15" hidden="1" x14ac:dyDescent="0.35">
      <c r="A1465" s="7"/>
    </row>
    <row r="1466" spans="1:1" ht="13.15" hidden="1" x14ac:dyDescent="0.35">
      <c r="A1466" s="7"/>
    </row>
    <row r="1467" spans="1:1" ht="13.15" hidden="1" x14ac:dyDescent="0.35">
      <c r="A1467" s="7"/>
    </row>
    <row r="1468" spans="1:1" ht="13.15" hidden="1" x14ac:dyDescent="0.35">
      <c r="A1468" s="7"/>
    </row>
    <row r="1469" spans="1:1" ht="13.15" hidden="1" x14ac:dyDescent="0.35">
      <c r="A1469" s="7"/>
    </row>
    <row r="1470" spans="1:1" ht="13.15" hidden="1" x14ac:dyDescent="0.35">
      <c r="A1470" s="7"/>
    </row>
    <row r="1471" spans="1:1" ht="13.15" hidden="1" x14ac:dyDescent="0.35">
      <c r="A1471" s="7"/>
    </row>
    <row r="1472" spans="1:1" ht="13.15" hidden="1" x14ac:dyDescent="0.35">
      <c r="A1472" s="7"/>
    </row>
    <row r="1473" spans="1:1" ht="13.15" hidden="1" x14ac:dyDescent="0.35">
      <c r="A1473" s="7"/>
    </row>
    <row r="1474" spans="1:1" ht="13.15" hidden="1" x14ac:dyDescent="0.35">
      <c r="A1474" s="7"/>
    </row>
    <row r="1475" spans="1:1" ht="13.15" hidden="1" x14ac:dyDescent="0.35">
      <c r="A1475" s="7"/>
    </row>
    <row r="1476" spans="1:1" ht="13.15" hidden="1" x14ac:dyDescent="0.35">
      <c r="A1476" s="7"/>
    </row>
    <row r="1477" spans="1:1" ht="13.15" hidden="1" x14ac:dyDescent="0.35">
      <c r="A1477" s="7"/>
    </row>
    <row r="1478" spans="1:1" ht="13.15" hidden="1" x14ac:dyDescent="0.35">
      <c r="A1478" s="7"/>
    </row>
    <row r="1479" spans="1:1" ht="13.15" hidden="1" x14ac:dyDescent="0.35">
      <c r="A1479" s="7"/>
    </row>
    <row r="1480" spans="1:1" ht="13.15" hidden="1" x14ac:dyDescent="0.35">
      <c r="A1480" s="7"/>
    </row>
    <row r="1481" spans="1:1" ht="13.15" hidden="1" x14ac:dyDescent="0.35">
      <c r="A1481" s="7"/>
    </row>
    <row r="1482" spans="1:1" ht="13.15" hidden="1" x14ac:dyDescent="0.35">
      <c r="A1482" s="7"/>
    </row>
    <row r="1483" spans="1:1" ht="13.15" hidden="1" x14ac:dyDescent="0.35">
      <c r="A1483" s="7"/>
    </row>
    <row r="1484" spans="1:1" ht="13.15" hidden="1" x14ac:dyDescent="0.35">
      <c r="A1484" s="7"/>
    </row>
    <row r="1485" spans="1:1" ht="13.15" hidden="1" x14ac:dyDescent="0.35">
      <c r="A1485" s="7"/>
    </row>
    <row r="1486" spans="1:1" ht="13.15" hidden="1" x14ac:dyDescent="0.35">
      <c r="A1486" s="7"/>
    </row>
    <row r="1487" spans="1:1" ht="13.15" hidden="1" x14ac:dyDescent="0.35">
      <c r="A1487" s="7"/>
    </row>
    <row r="1488" spans="1:1" ht="13.15" hidden="1" x14ac:dyDescent="0.35">
      <c r="A1488" s="7"/>
    </row>
    <row r="1489" spans="1:1" ht="13.15" hidden="1" x14ac:dyDescent="0.35">
      <c r="A1489" s="7"/>
    </row>
    <row r="1490" spans="1:1" ht="13.15" hidden="1" x14ac:dyDescent="0.35">
      <c r="A1490" s="7"/>
    </row>
    <row r="1491" spans="1:1" ht="13.15" hidden="1" x14ac:dyDescent="0.35">
      <c r="A1491" s="7"/>
    </row>
    <row r="1492" spans="1:1" ht="13.15" hidden="1" x14ac:dyDescent="0.35">
      <c r="A1492" s="7"/>
    </row>
    <row r="1493" spans="1:1" ht="13.15" hidden="1" x14ac:dyDescent="0.35">
      <c r="A1493" s="7"/>
    </row>
    <row r="1494" spans="1:1" ht="13.15" hidden="1" x14ac:dyDescent="0.35">
      <c r="A1494" s="7"/>
    </row>
    <row r="1495" spans="1:1" ht="13.15" hidden="1" x14ac:dyDescent="0.35">
      <c r="A1495" s="7"/>
    </row>
    <row r="1496" spans="1:1" ht="13.15" hidden="1" x14ac:dyDescent="0.35">
      <c r="A1496" s="7"/>
    </row>
    <row r="1497" spans="1:1" ht="13.15" hidden="1" x14ac:dyDescent="0.35">
      <c r="A1497" s="7"/>
    </row>
    <row r="1498" spans="1:1" ht="13.15" hidden="1" x14ac:dyDescent="0.35">
      <c r="A1498" s="7"/>
    </row>
    <row r="1499" spans="1:1" ht="13.15" hidden="1" x14ac:dyDescent="0.35">
      <c r="A1499" s="7"/>
    </row>
    <row r="1500" spans="1:1" ht="13.15" hidden="1" x14ac:dyDescent="0.35">
      <c r="A1500" s="7"/>
    </row>
    <row r="1501" spans="1:1" ht="13.15" hidden="1" x14ac:dyDescent="0.35">
      <c r="A1501" s="7"/>
    </row>
    <row r="1502" spans="1:1" ht="13.15" hidden="1" x14ac:dyDescent="0.35">
      <c r="A1502" s="7"/>
    </row>
    <row r="1503" spans="1:1" ht="13.15" hidden="1" x14ac:dyDescent="0.35">
      <c r="A1503" s="7"/>
    </row>
    <row r="1504" spans="1:1" ht="13.15" hidden="1" x14ac:dyDescent="0.35">
      <c r="A1504" s="7"/>
    </row>
    <row r="1505" spans="1:1" ht="13.15" hidden="1" x14ac:dyDescent="0.35">
      <c r="A1505" s="7"/>
    </row>
    <row r="1506" spans="1:1" ht="13.15" hidden="1" x14ac:dyDescent="0.35">
      <c r="A1506" s="7"/>
    </row>
    <row r="1507" spans="1:1" ht="13.15" hidden="1" x14ac:dyDescent="0.35">
      <c r="A1507" s="7"/>
    </row>
    <row r="1508" spans="1:1" ht="13.15" hidden="1" x14ac:dyDescent="0.35">
      <c r="A1508" s="7"/>
    </row>
    <row r="1509" spans="1:1" ht="13.15" hidden="1" x14ac:dyDescent="0.35">
      <c r="A1509" s="7"/>
    </row>
    <row r="1510" spans="1:1" ht="13.15" hidden="1" x14ac:dyDescent="0.35">
      <c r="A1510" s="7"/>
    </row>
    <row r="1511" spans="1:1" ht="13.15" hidden="1" x14ac:dyDescent="0.35">
      <c r="A1511" s="7"/>
    </row>
    <row r="1512" spans="1:1" ht="13.15" hidden="1" x14ac:dyDescent="0.35">
      <c r="A1512" s="7"/>
    </row>
    <row r="1513" spans="1:1" ht="13.15" hidden="1" x14ac:dyDescent="0.35">
      <c r="A1513" s="7"/>
    </row>
    <row r="1514" spans="1:1" ht="13.15" hidden="1" x14ac:dyDescent="0.35">
      <c r="A1514" s="7"/>
    </row>
    <row r="1515" spans="1:1" ht="13.15" hidden="1" x14ac:dyDescent="0.35">
      <c r="A1515" s="7"/>
    </row>
    <row r="1516" spans="1:1" ht="13.15" hidden="1" x14ac:dyDescent="0.35">
      <c r="A1516" s="7"/>
    </row>
    <row r="1517" spans="1:1" ht="13.15" hidden="1" x14ac:dyDescent="0.35">
      <c r="A1517" s="7"/>
    </row>
    <row r="1518" spans="1:1" ht="13.15" hidden="1" x14ac:dyDescent="0.35">
      <c r="A1518" s="7"/>
    </row>
    <row r="1519" spans="1:1" ht="13.15" hidden="1" x14ac:dyDescent="0.35">
      <c r="A1519" s="7"/>
    </row>
    <row r="1520" spans="1:1" ht="13.15" hidden="1" x14ac:dyDescent="0.35">
      <c r="A1520" s="7"/>
    </row>
    <row r="1521" spans="1:1" ht="13.15" hidden="1" x14ac:dyDescent="0.35">
      <c r="A1521" s="7"/>
    </row>
    <row r="1522" spans="1:1" ht="13.15" hidden="1" x14ac:dyDescent="0.35">
      <c r="A1522" s="7"/>
    </row>
    <row r="1523" spans="1:1" ht="13.15" hidden="1" x14ac:dyDescent="0.35">
      <c r="A1523" s="7"/>
    </row>
    <row r="1524" spans="1:1" ht="13.15" hidden="1" x14ac:dyDescent="0.35">
      <c r="A1524" s="7"/>
    </row>
    <row r="1525" spans="1:1" ht="13.15" hidden="1" x14ac:dyDescent="0.35">
      <c r="A1525" s="7"/>
    </row>
    <row r="1526" spans="1:1" ht="13.15" hidden="1" x14ac:dyDescent="0.35">
      <c r="A1526" s="7"/>
    </row>
    <row r="1527" spans="1:1" ht="13.15" hidden="1" x14ac:dyDescent="0.35">
      <c r="A1527" s="7"/>
    </row>
    <row r="1528" spans="1:1" ht="13.15" hidden="1" x14ac:dyDescent="0.35">
      <c r="A1528" s="7"/>
    </row>
    <row r="1529" spans="1:1" ht="13.15" hidden="1" x14ac:dyDescent="0.35">
      <c r="A1529" s="7"/>
    </row>
    <row r="1530" spans="1:1" ht="13.15" hidden="1" x14ac:dyDescent="0.35">
      <c r="A1530" s="7"/>
    </row>
    <row r="1531" spans="1:1" ht="13.15" hidden="1" x14ac:dyDescent="0.35">
      <c r="A1531" s="7"/>
    </row>
    <row r="1532" spans="1:1" ht="13.15" hidden="1" x14ac:dyDescent="0.35">
      <c r="A1532" s="7"/>
    </row>
    <row r="1533" spans="1:1" ht="13.15" hidden="1" x14ac:dyDescent="0.35">
      <c r="A1533" s="7"/>
    </row>
    <row r="1534" spans="1:1" ht="13.15" hidden="1" x14ac:dyDescent="0.35">
      <c r="A1534" s="7"/>
    </row>
    <row r="1535" spans="1:1" ht="13.15" hidden="1" x14ac:dyDescent="0.35">
      <c r="A1535" s="7"/>
    </row>
    <row r="1536" spans="1:1" ht="13.15" hidden="1" x14ac:dyDescent="0.35">
      <c r="A1536" s="7"/>
    </row>
    <row r="1537" spans="1:1" ht="13.15" hidden="1" x14ac:dyDescent="0.35">
      <c r="A1537" s="7"/>
    </row>
    <row r="1538" spans="1:1" ht="13.15" hidden="1" x14ac:dyDescent="0.35">
      <c r="A1538" s="7"/>
    </row>
    <row r="1539" spans="1:1" ht="13.15" hidden="1" x14ac:dyDescent="0.35">
      <c r="A1539" s="7"/>
    </row>
    <row r="1540" spans="1:1" ht="13.15" hidden="1" x14ac:dyDescent="0.35">
      <c r="A1540" s="7"/>
    </row>
    <row r="1541" spans="1:1" ht="13.15" hidden="1" x14ac:dyDescent="0.35">
      <c r="A1541" s="7"/>
    </row>
    <row r="1542" spans="1:1" ht="13.15" hidden="1" x14ac:dyDescent="0.35">
      <c r="A1542" s="7"/>
    </row>
    <row r="1543" spans="1:1" ht="13.15" hidden="1" x14ac:dyDescent="0.35">
      <c r="A1543" s="7"/>
    </row>
    <row r="1544" spans="1:1" ht="13.15" hidden="1" x14ac:dyDescent="0.35">
      <c r="A1544" s="7"/>
    </row>
    <row r="1545" spans="1:1" ht="13.15" hidden="1" x14ac:dyDescent="0.35">
      <c r="A1545" s="7"/>
    </row>
    <row r="1546" spans="1:1" ht="13.15" hidden="1" x14ac:dyDescent="0.35">
      <c r="A1546" s="7"/>
    </row>
    <row r="1547" spans="1:1" ht="13.15" hidden="1" x14ac:dyDescent="0.35">
      <c r="A1547" s="7"/>
    </row>
    <row r="1548" spans="1:1" ht="13.15" hidden="1" x14ac:dyDescent="0.35">
      <c r="A1548" s="7"/>
    </row>
    <row r="1549" spans="1:1" ht="13.15" hidden="1" x14ac:dyDescent="0.35">
      <c r="A1549" s="7"/>
    </row>
    <row r="1550" spans="1:1" ht="13.15" hidden="1" x14ac:dyDescent="0.35">
      <c r="A1550" s="7"/>
    </row>
    <row r="1551" spans="1:1" ht="13.15" hidden="1" x14ac:dyDescent="0.35">
      <c r="A1551" s="7"/>
    </row>
    <row r="1552" spans="1:1" ht="13.15" hidden="1" x14ac:dyDescent="0.35">
      <c r="A1552" s="7"/>
    </row>
    <row r="1553" spans="1:1" ht="13.15" hidden="1" x14ac:dyDescent="0.35">
      <c r="A1553" s="7"/>
    </row>
    <row r="1554" spans="1:1" ht="13.15" hidden="1" x14ac:dyDescent="0.35">
      <c r="A1554" s="7"/>
    </row>
    <row r="1555" spans="1:1" ht="13.15" hidden="1" x14ac:dyDescent="0.35">
      <c r="A1555" s="7"/>
    </row>
    <row r="1556" spans="1:1" ht="13.15" hidden="1" x14ac:dyDescent="0.35">
      <c r="A1556" s="7"/>
    </row>
    <row r="1557" spans="1:1" ht="13.15" hidden="1" x14ac:dyDescent="0.35">
      <c r="A1557" s="7"/>
    </row>
    <row r="1558" spans="1:1" ht="13.15" hidden="1" x14ac:dyDescent="0.35">
      <c r="A1558" s="7"/>
    </row>
    <row r="1559" spans="1:1" ht="13.15" hidden="1" x14ac:dyDescent="0.35">
      <c r="A1559" s="7"/>
    </row>
    <row r="1560" spans="1:1" ht="13.15" hidden="1" x14ac:dyDescent="0.35">
      <c r="A1560" s="7"/>
    </row>
    <row r="1561" spans="1:1" ht="13.15" hidden="1" x14ac:dyDescent="0.35">
      <c r="A1561" s="7"/>
    </row>
    <row r="1562" spans="1:1" ht="13.15" hidden="1" x14ac:dyDescent="0.35">
      <c r="A1562" s="7"/>
    </row>
    <row r="1563" spans="1:1" ht="13.15" hidden="1" x14ac:dyDescent="0.35">
      <c r="A1563" s="7"/>
    </row>
    <row r="1564" spans="1:1" ht="13.15" hidden="1" x14ac:dyDescent="0.35">
      <c r="A1564" s="7"/>
    </row>
    <row r="1565" spans="1:1" ht="13.15" hidden="1" x14ac:dyDescent="0.35">
      <c r="A1565" s="7"/>
    </row>
    <row r="1566" spans="1:1" ht="13.15" hidden="1" x14ac:dyDescent="0.35">
      <c r="A1566" s="7"/>
    </row>
    <row r="1567" spans="1:1" ht="13.15" hidden="1" x14ac:dyDescent="0.35">
      <c r="A1567" s="7"/>
    </row>
    <row r="1568" spans="1:1" ht="13.15" hidden="1" x14ac:dyDescent="0.35">
      <c r="A1568" s="7"/>
    </row>
    <row r="1569" spans="1:1" ht="13.15" hidden="1" x14ac:dyDescent="0.35">
      <c r="A1569" s="7"/>
    </row>
    <row r="1570" spans="1:1" ht="13.15" hidden="1" x14ac:dyDescent="0.35">
      <c r="A1570" s="7"/>
    </row>
    <row r="1571" spans="1:1" ht="13.15" hidden="1" x14ac:dyDescent="0.35">
      <c r="A1571" s="7"/>
    </row>
    <row r="1572" spans="1:1" ht="13.15" hidden="1" x14ac:dyDescent="0.35">
      <c r="A1572" s="7"/>
    </row>
    <row r="1573" spans="1:1" ht="13.15" hidden="1" x14ac:dyDescent="0.35">
      <c r="A1573" s="7"/>
    </row>
    <row r="1574" spans="1:1" ht="13.15" hidden="1" x14ac:dyDescent="0.35">
      <c r="A1574" s="7"/>
    </row>
    <row r="1575" spans="1:1" ht="13.15" hidden="1" x14ac:dyDescent="0.35">
      <c r="A1575" s="7"/>
    </row>
    <row r="1576" spans="1:1" ht="13.15" hidden="1" x14ac:dyDescent="0.35">
      <c r="A1576" s="7"/>
    </row>
    <row r="1577" spans="1:1" ht="13.15" hidden="1" x14ac:dyDescent="0.35">
      <c r="A1577" s="7"/>
    </row>
    <row r="1578" spans="1:1" ht="13.15" hidden="1" x14ac:dyDescent="0.35">
      <c r="A1578" s="7"/>
    </row>
    <row r="1579" spans="1:1" ht="13.15" hidden="1" x14ac:dyDescent="0.35">
      <c r="A1579" s="7"/>
    </row>
    <row r="1580" spans="1:1" ht="13.15" hidden="1" x14ac:dyDescent="0.35">
      <c r="A1580" s="7"/>
    </row>
    <row r="1581" spans="1:1" ht="13.15" hidden="1" x14ac:dyDescent="0.35">
      <c r="A1581" s="7"/>
    </row>
    <row r="1582" spans="1:1" ht="13.15" hidden="1" x14ac:dyDescent="0.35">
      <c r="A1582" s="7"/>
    </row>
    <row r="1583" spans="1:1" ht="13.15" hidden="1" x14ac:dyDescent="0.35">
      <c r="A1583" s="7"/>
    </row>
    <row r="1584" spans="1:1" ht="13.15" hidden="1" x14ac:dyDescent="0.35">
      <c r="A1584" s="7"/>
    </row>
    <row r="1585" spans="1:1" ht="13.15" hidden="1" x14ac:dyDescent="0.35">
      <c r="A1585" s="7"/>
    </row>
    <row r="1586" spans="1:1" ht="13.15" hidden="1" x14ac:dyDescent="0.35">
      <c r="A1586" s="7"/>
    </row>
    <row r="1587" spans="1:1" ht="13.15" hidden="1" x14ac:dyDescent="0.35">
      <c r="A1587" s="7"/>
    </row>
    <row r="1588" spans="1:1" ht="13.15" hidden="1" x14ac:dyDescent="0.35">
      <c r="A1588" s="7"/>
    </row>
    <row r="1589" spans="1:1" ht="13.15" hidden="1" x14ac:dyDescent="0.35">
      <c r="A1589" s="7"/>
    </row>
    <row r="1590" spans="1:1" ht="13.15" hidden="1" x14ac:dyDescent="0.35">
      <c r="A1590" s="7"/>
    </row>
    <row r="1591" spans="1:1" ht="13.15" hidden="1" x14ac:dyDescent="0.35">
      <c r="A1591" s="7"/>
    </row>
    <row r="1592" spans="1:1" ht="13.15" hidden="1" x14ac:dyDescent="0.35">
      <c r="A1592" s="7"/>
    </row>
    <row r="1593" spans="1:1" ht="13.15" hidden="1" x14ac:dyDescent="0.35">
      <c r="A1593" s="7"/>
    </row>
    <row r="1594" spans="1:1" ht="13.15" hidden="1" x14ac:dyDescent="0.35">
      <c r="A1594" s="7"/>
    </row>
    <row r="1595" spans="1:1" ht="13.15" hidden="1" x14ac:dyDescent="0.35">
      <c r="A1595" s="7"/>
    </row>
    <row r="1596" spans="1:1" ht="13.15" hidden="1" x14ac:dyDescent="0.35">
      <c r="A1596" s="7"/>
    </row>
    <row r="1597" spans="1:1" ht="13.15" hidden="1" x14ac:dyDescent="0.35">
      <c r="A1597" s="7"/>
    </row>
    <row r="1598" spans="1:1" ht="13.15" hidden="1" x14ac:dyDescent="0.35">
      <c r="A1598" s="7"/>
    </row>
    <row r="1599" spans="1:1" ht="13.15" hidden="1" x14ac:dyDescent="0.35">
      <c r="A1599" s="7"/>
    </row>
    <row r="1600" spans="1:1" ht="13.15" hidden="1" x14ac:dyDescent="0.35">
      <c r="A1600" s="7"/>
    </row>
    <row r="1601" spans="1:1" ht="13.15" hidden="1" x14ac:dyDescent="0.35">
      <c r="A1601" s="7"/>
    </row>
    <row r="1602" spans="1:1" ht="13.15" hidden="1" x14ac:dyDescent="0.35">
      <c r="A1602" s="7"/>
    </row>
    <row r="1603" spans="1:1" ht="13.15" hidden="1" x14ac:dyDescent="0.35">
      <c r="A1603" s="7"/>
    </row>
    <row r="1604" spans="1:1" ht="13.15" hidden="1" x14ac:dyDescent="0.35">
      <c r="A1604" s="7"/>
    </row>
    <row r="1605" spans="1:1" ht="13.15" hidden="1" x14ac:dyDescent="0.35">
      <c r="A1605" s="7"/>
    </row>
    <row r="1606" spans="1:1" ht="13.15" hidden="1" x14ac:dyDescent="0.35">
      <c r="A1606" s="7"/>
    </row>
    <row r="1607" spans="1:1" ht="13.15" hidden="1" x14ac:dyDescent="0.35">
      <c r="A1607" s="7"/>
    </row>
    <row r="1608" spans="1:1" ht="13.15" hidden="1" x14ac:dyDescent="0.35">
      <c r="A1608" s="7"/>
    </row>
    <row r="1609" spans="1:1" ht="13.15" hidden="1" x14ac:dyDescent="0.35">
      <c r="A1609" s="7"/>
    </row>
    <row r="1610" spans="1:1" ht="13.15" hidden="1" x14ac:dyDescent="0.35">
      <c r="A1610" s="7"/>
    </row>
    <row r="1611" spans="1:1" ht="13.15" hidden="1" x14ac:dyDescent="0.35">
      <c r="A1611" s="7"/>
    </row>
    <row r="1612" spans="1:1" ht="13.15" hidden="1" x14ac:dyDescent="0.35">
      <c r="A1612" s="7"/>
    </row>
    <row r="1613" spans="1:1" ht="13.15" hidden="1" x14ac:dyDescent="0.35">
      <c r="A1613" s="7"/>
    </row>
    <row r="1614" spans="1:1" ht="13.15" hidden="1" x14ac:dyDescent="0.35">
      <c r="A1614" s="7"/>
    </row>
    <row r="1615" spans="1:1" ht="13.15" hidden="1" x14ac:dyDescent="0.35">
      <c r="A1615" s="7"/>
    </row>
    <row r="1616" spans="1:1" ht="13.15" hidden="1" x14ac:dyDescent="0.35">
      <c r="A1616" s="7"/>
    </row>
    <row r="1617" spans="1:1" ht="13.15" hidden="1" x14ac:dyDescent="0.35">
      <c r="A1617" s="7"/>
    </row>
    <row r="1618" spans="1:1" ht="13.15" hidden="1" x14ac:dyDescent="0.35">
      <c r="A1618" s="7"/>
    </row>
    <row r="1619" spans="1:1" ht="13.15" hidden="1" x14ac:dyDescent="0.35">
      <c r="A1619" s="7"/>
    </row>
    <row r="1620" spans="1:1" ht="13.15" hidden="1" x14ac:dyDescent="0.35">
      <c r="A1620" s="7"/>
    </row>
    <row r="1621" spans="1:1" ht="13.15" hidden="1" x14ac:dyDescent="0.35">
      <c r="A1621" s="7"/>
    </row>
    <row r="1622" spans="1:1" ht="13.15" hidden="1" x14ac:dyDescent="0.35">
      <c r="A1622" s="7"/>
    </row>
    <row r="1623" spans="1:1" ht="13.15" hidden="1" x14ac:dyDescent="0.35">
      <c r="A1623" s="7"/>
    </row>
    <row r="1624" spans="1:1" ht="13.15" hidden="1" x14ac:dyDescent="0.35">
      <c r="A1624" s="7"/>
    </row>
    <row r="1625" spans="1:1" ht="13.15" hidden="1" x14ac:dyDescent="0.35">
      <c r="A1625" s="7"/>
    </row>
    <row r="1626" spans="1:1" ht="13.15" hidden="1" x14ac:dyDescent="0.35">
      <c r="A1626" s="7"/>
    </row>
    <row r="1627" spans="1:1" ht="13.15" hidden="1" x14ac:dyDescent="0.35">
      <c r="A1627" s="7"/>
    </row>
    <row r="1628" spans="1:1" ht="13.15" hidden="1" x14ac:dyDescent="0.35">
      <c r="A1628" s="7"/>
    </row>
    <row r="1629" spans="1:1" ht="13.15" hidden="1" x14ac:dyDescent="0.35">
      <c r="A1629" s="7"/>
    </row>
    <row r="1630" spans="1:1" ht="13.15" hidden="1" x14ac:dyDescent="0.35">
      <c r="A1630" s="7"/>
    </row>
    <row r="1631" spans="1:1" ht="13.15" hidden="1" x14ac:dyDescent="0.35">
      <c r="A1631" s="7"/>
    </row>
    <row r="1632" spans="1:1" ht="13.15" hidden="1" x14ac:dyDescent="0.35">
      <c r="A1632" s="7"/>
    </row>
    <row r="1633" spans="1:1" ht="13.15" hidden="1" x14ac:dyDescent="0.35">
      <c r="A1633" s="7"/>
    </row>
    <row r="1634" spans="1:1" ht="13.15" hidden="1" x14ac:dyDescent="0.35">
      <c r="A1634" s="7"/>
    </row>
    <row r="1635" spans="1:1" ht="13.15" hidden="1" x14ac:dyDescent="0.35">
      <c r="A1635" s="7"/>
    </row>
    <row r="1636" spans="1:1" ht="13.15" hidden="1" x14ac:dyDescent="0.35">
      <c r="A1636" s="7"/>
    </row>
    <row r="1637" spans="1:1" ht="13.15" hidden="1" x14ac:dyDescent="0.35">
      <c r="A1637" s="7"/>
    </row>
    <row r="1638" spans="1:1" ht="13.15" hidden="1" x14ac:dyDescent="0.35">
      <c r="A1638" s="7"/>
    </row>
    <row r="1639" spans="1:1" ht="13.15" hidden="1" x14ac:dyDescent="0.35">
      <c r="A1639" s="7"/>
    </row>
    <row r="1640" spans="1:1" ht="13.15" hidden="1" x14ac:dyDescent="0.35">
      <c r="A1640" s="7"/>
    </row>
    <row r="1641" spans="1:1" ht="13.15" hidden="1" x14ac:dyDescent="0.35">
      <c r="A1641" s="7"/>
    </row>
    <row r="1642" spans="1:1" ht="13.15" hidden="1" x14ac:dyDescent="0.35">
      <c r="A1642" s="7"/>
    </row>
    <row r="1643" spans="1:1" ht="13.15" hidden="1" x14ac:dyDescent="0.35">
      <c r="A1643" s="7"/>
    </row>
    <row r="1644" spans="1:1" ht="13.15" hidden="1" x14ac:dyDescent="0.35">
      <c r="A1644" s="7"/>
    </row>
    <row r="1645" spans="1:1" ht="13.15" hidden="1" x14ac:dyDescent="0.35">
      <c r="A1645" s="7"/>
    </row>
    <row r="1646" spans="1:1" ht="13.15" hidden="1" x14ac:dyDescent="0.35">
      <c r="A1646" s="7"/>
    </row>
    <row r="1647" spans="1:1" ht="13.15" hidden="1" x14ac:dyDescent="0.35">
      <c r="A1647" s="7"/>
    </row>
    <row r="1648" spans="1:1" ht="13.15" hidden="1" x14ac:dyDescent="0.35">
      <c r="A1648" s="7"/>
    </row>
    <row r="1649" spans="1:1" ht="13.15" hidden="1" x14ac:dyDescent="0.35">
      <c r="A1649" s="7"/>
    </row>
    <row r="1650" spans="1:1" ht="13.15" hidden="1" x14ac:dyDescent="0.35">
      <c r="A1650" s="7"/>
    </row>
    <row r="1651" spans="1:1" ht="13.15" hidden="1" x14ac:dyDescent="0.35">
      <c r="A1651" s="7"/>
    </row>
    <row r="1652" spans="1:1" ht="13.15" hidden="1" x14ac:dyDescent="0.35">
      <c r="A1652" s="7"/>
    </row>
    <row r="1653" spans="1:1" ht="13.15" hidden="1" x14ac:dyDescent="0.35">
      <c r="A1653" s="7"/>
    </row>
    <row r="1654" spans="1:1" ht="13.15" hidden="1" x14ac:dyDescent="0.35">
      <c r="A1654" s="7"/>
    </row>
    <row r="1655" spans="1:1" ht="13.15" hidden="1" x14ac:dyDescent="0.35">
      <c r="A1655" s="7"/>
    </row>
    <row r="1656" spans="1:1" ht="13.15" hidden="1" x14ac:dyDescent="0.35">
      <c r="A1656" s="7"/>
    </row>
    <row r="1657" spans="1:1" ht="13.15" hidden="1" x14ac:dyDescent="0.35">
      <c r="A1657" s="7"/>
    </row>
    <row r="1658" spans="1:1" ht="13.15" hidden="1" x14ac:dyDescent="0.35">
      <c r="A1658" s="7"/>
    </row>
    <row r="1659" spans="1:1" ht="13.15" hidden="1" x14ac:dyDescent="0.35">
      <c r="A1659" s="7"/>
    </row>
    <row r="1660" spans="1:1" ht="13.15" hidden="1" x14ac:dyDescent="0.35">
      <c r="A1660" s="7"/>
    </row>
    <row r="1661" spans="1:1" ht="13.15" hidden="1" x14ac:dyDescent="0.35">
      <c r="A1661" s="7"/>
    </row>
    <row r="1662" spans="1:1" ht="13.15" hidden="1" x14ac:dyDescent="0.35">
      <c r="A1662" s="7"/>
    </row>
    <row r="1663" spans="1:1" ht="13.15" hidden="1" x14ac:dyDescent="0.35">
      <c r="A1663" s="7"/>
    </row>
    <row r="1664" spans="1:1" ht="13.15" hidden="1" x14ac:dyDescent="0.35">
      <c r="A1664" s="7"/>
    </row>
    <row r="1665" spans="1:1" ht="13.15" hidden="1" x14ac:dyDescent="0.35">
      <c r="A1665" s="7"/>
    </row>
    <row r="1666" spans="1:1" ht="13.15" hidden="1" x14ac:dyDescent="0.35">
      <c r="A1666" s="7"/>
    </row>
    <row r="1667" spans="1:1" ht="13.15" hidden="1" x14ac:dyDescent="0.35">
      <c r="A1667" s="7"/>
    </row>
    <row r="1668" spans="1:1" ht="13.15" hidden="1" x14ac:dyDescent="0.35">
      <c r="A1668" s="7"/>
    </row>
    <row r="1669" spans="1:1" ht="13.15" hidden="1" x14ac:dyDescent="0.35">
      <c r="A1669" s="7"/>
    </row>
    <row r="1670" spans="1:1" ht="13.15" hidden="1" x14ac:dyDescent="0.35">
      <c r="A1670" s="7"/>
    </row>
    <row r="1671" spans="1:1" ht="13.15" hidden="1" x14ac:dyDescent="0.35">
      <c r="A1671" s="7"/>
    </row>
    <row r="1672" spans="1:1" ht="13.15" hidden="1" x14ac:dyDescent="0.35">
      <c r="A1672" s="7"/>
    </row>
    <row r="1673" spans="1:1" ht="13.15" hidden="1" x14ac:dyDescent="0.35">
      <c r="A1673" s="7"/>
    </row>
    <row r="1674" spans="1:1" ht="13.15" hidden="1" x14ac:dyDescent="0.35">
      <c r="A1674" s="7"/>
    </row>
    <row r="1675" spans="1:1" ht="13.15" hidden="1" x14ac:dyDescent="0.35">
      <c r="A1675" s="7"/>
    </row>
    <row r="1676" spans="1:1" ht="13.15" hidden="1" x14ac:dyDescent="0.35">
      <c r="A1676" s="7"/>
    </row>
    <row r="1677" spans="1:1" ht="13.15" hidden="1" x14ac:dyDescent="0.35">
      <c r="A1677" s="7"/>
    </row>
    <row r="1678" spans="1:1" ht="13.15" hidden="1" x14ac:dyDescent="0.35">
      <c r="A1678" s="7"/>
    </row>
    <row r="1679" spans="1:1" ht="13.15" hidden="1" x14ac:dyDescent="0.35">
      <c r="A1679" s="7"/>
    </row>
    <row r="1680" spans="1:1" ht="13.15" hidden="1" x14ac:dyDescent="0.35">
      <c r="A1680" s="7"/>
    </row>
    <row r="1681" spans="1:1" ht="13.15" hidden="1" x14ac:dyDescent="0.35">
      <c r="A1681" s="7"/>
    </row>
    <row r="1682" spans="1:1" ht="13.15" hidden="1" x14ac:dyDescent="0.35">
      <c r="A1682" s="7"/>
    </row>
    <row r="1683" spans="1:1" ht="13.15" hidden="1" x14ac:dyDescent="0.35">
      <c r="A1683" s="7"/>
    </row>
    <row r="1684" spans="1:1" ht="13.15" hidden="1" x14ac:dyDescent="0.35">
      <c r="A1684" s="7"/>
    </row>
    <row r="1685" spans="1:1" ht="13.15" hidden="1" x14ac:dyDescent="0.35">
      <c r="A1685" s="7"/>
    </row>
    <row r="1686" spans="1:1" ht="13.15" hidden="1" x14ac:dyDescent="0.35">
      <c r="A1686" s="7"/>
    </row>
    <row r="1687" spans="1:1" ht="13.15" hidden="1" x14ac:dyDescent="0.35">
      <c r="A1687" s="7"/>
    </row>
    <row r="1688" spans="1:1" ht="13.15" hidden="1" x14ac:dyDescent="0.35">
      <c r="A1688" s="7"/>
    </row>
    <row r="1689" spans="1:1" ht="13.15" hidden="1" x14ac:dyDescent="0.35">
      <c r="A1689" s="7"/>
    </row>
    <row r="1690" spans="1:1" ht="13.15" hidden="1" x14ac:dyDescent="0.35">
      <c r="A1690" s="7"/>
    </row>
    <row r="1691" spans="1:1" ht="13.15" hidden="1" x14ac:dyDescent="0.35">
      <c r="A1691" s="7"/>
    </row>
    <row r="1692" spans="1:1" ht="13.15" hidden="1" x14ac:dyDescent="0.35">
      <c r="A1692" s="7"/>
    </row>
    <row r="1693" spans="1:1" ht="13.15" hidden="1" x14ac:dyDescent="0.35">
      <c r="A1693" s="7"/>
    </row>
    <row r="1694" spans="1:1" ht="13.15" hidden="1" x14ac:dyDescent="0.35">
      <c r="A1694" s="7"/>
    </row>
    <row r="1695" spans="1:1" ht="13.15" hidden="1" x14ac:dyDescent="0.35">
      <c r="A1695" s="7"/>
    </row>
    <row r="1696" spans="1:1" ht="13.15" hidden="1" x14ac:dyDescent="0.35">
      <c r="A1696" s="7"/>
    </row>
    <row r="1697" spans="1:1" ht="13.15" hidden="1" x14ac:dyDescent="0.35">
      <c r="A1697" s="7"/>
    </row>
    <row r="1698" spans="1:1" ht="13.15" hidden="1" x14ac:dyDescent="0.35">
      <c r="A1698" s="7"/>
    </row>
    <row r="1699" spans="1:1" ht="13.15" hidden="1" x14ac:dyDescent="0.35">
      <c r="A1699" s="7"/>
    </row>
    <row r="1700" spans="1:1" ht="13.15" hidden="1" x14ac:dyDescent="0.35">
      <c r="A1700" s="7"/>
    </row>
    <row r="1701" spans="1:1" ht="13.15" hidden="1" x14ac:dyDescent="0.35">
      <c r="A1701" s="7"/>
    </row>
    <row r="1702" spans="1:1" ht="13.15" hidden="1" x14ac:dyDescent="0.35">
      <c r="A1702" s="7"/>
    </row>
    <row r="1703" spans="1:1" ht="13.15" hidden="1" x14ac:dyDescent="0.35">
      <c r="A1703" s="7"/>
    </row>
    <row r="1704" spans="1:1" ht="13.15" hidden="1" x14ac:dyDescent="0.35">
      <c r="A1704" s="7"/>
    </row>
    <row r="1705" spans="1:1" ht="13.15" hidden="1" x14ac:dyDescent="0.35">
      <c r="A1705" s="7"/>
    </row>
    <row r="1706" spans="1:1" ht="13.15" hidden="1" x14ac:dyDescent="0.35">
      <c r="A1706" s="7"/>
    </row>
    <row r="1707" spans="1:1" ht="13.15" hidden="1" x14ac:dyDescent="0.35">
      <c r="A1707" s="7"/>
    </row>
    <row r="1708" spans="1:1" ht="13.15" hidden="1" x14ac:dyDescent="0.35">
      <c r="A1708" s="7"/>
    </row>
    <row r="1709" spans="1:1" ht="13.15" hidden="1" x14ac:dyDescent="0.35">
      <c r="A1709" s="7"/>
    </row>
    <row r="1710" spans="1:1" ht="13.15" hidden="1" x14ac:dyDescent="0.35">
      <c r="A1710" s="7"/>
    </row>
    <row r="1711" spans="1:1" ht="13.15" hidden="1" x14ac:dyDescent="0.35">
      <c r="A1711" s="7"/>
    </row>
    <row r="1712" spans="1:1" ht="13.15" hidden="1" x14ac:dyDescent="0.35">
      <c r="A1712" s="7"/>
    </row>
    <row r="1713" spans="1:1" ht="13.15" hidden="1" x14ac:dyDescent="0.35">
      <c r="A1713" s="7"/>
    </row>
    <row r="1714" spans="1:1" ht="13.15" hidden="1" x14ac:dyDescent="0.35">
      <c r="A1714" s="7"/>
    </row>
    <row r="1715" spans="1:1" ht="13.15" hidden="1" x14ac:dyDescent="0.35">
      <c r="A1715" s="7"/>
    </row>
    <row r="1716" spans="1:1" ht="13.15" hidden="1" x14ac:dyDescent="0.35">
      <c r="A1716" s="7"/>
    </row>
    <row r="1717" spans="1:1" ht="13.15" hidden="1" x14ac:dyDescent="0.35">
      <c r="A1717" s="7"/>
    </row>
    <row r="1718" spans="1:1" ht="13.15" hidden="1" x14ac:dyDescent="0.35">
      <c r="A1718" s="7"/>
    </row>
    <row r="1719" spans="1:1" ht="13.15" hidden="1" x14ac:dyDescent="0.35">
      <c r="A1719" s="7"/>
    </row>
    <row r="1720" spans="1:1" ht="13.15" hidden="1" x14ac:dyDescent="0.35">
      <c r="A1720" s="7"/>
    </row>
    <row r="1721" spans="1:1" ht="13.15" hidden="1" x14ac:dyDescent="0.35">
      <c r="A1721" s="7"/>
    </row>
    <row r="1722" spans="1:1" ht="13.15" hidden="1" x14ac:dyDescent="0.35">
      <c r="A1722" s="7"/>
    </row>
    <row r="1723" spans="1:1" ht="13.15" hidden="1" x14ac:dyDescent="0.35">
      <c r="A1723" s="7"/>
    </row>
    <row r="1724" spans="1:1" ht="13.15" hidden="1" x14ac:dyDescent="0.35">
      <c r="A1724" s="7"/>
    </row>
    <row r="1725" spans="1:1" ht="13.15" hidden="1" x14ac:dyDescent="0.35">
      <c r="A1725" s="7"/>
    </row>
    <row r="1726" spans="1:1" ht="13.15" hidden="1" x14ac:dyDescent="0.35">
      <c r="A1726" s="7"/>
    </row>
    <row r="1727" spans="1:1" ht="13.15" hidden="1" x14ac:dyDescent="0.35">
      <c r="A1727" s="7"/>
    </row>
    <row r="1728" spans="1:1" ht="13.15" hidden="1" x14ac:dyDescent="0.35">
      <c r="A1728" s="7"/>
    </row>
    <row r="1729" spans="1:1" ht="13.15" hidden="1" x14ac:dyDescent="0.35">
      <c r="A1729" s="7"/>
    </row>
    <row r="1730" spans="1:1" ht="13.15" hidden="1" x14ac:dyDescent="0.35">
      <c r="A1730" s="7"/>
    </row>
    <row r="1731" spans="1:1" ht="13.15" hidden="1" x14ac:dyDescent="0.35">
      <c r="A1731" s="7"/>
    </row>
    <row r="1732" spans="1:1" ht="13.15" hidden="1" x14ac:dyDescent="0.35">
      <c r="A1732" s="7"/>
    </row>
    <row r="1733" spans="1:1" ht="13.15" hidden="1" x14ac:dyDescent="0.35">
      <c r="A1733" s="7"/>
    </row>
    <row r="1734" spans="1:1" ht="13.15" hidden="1" x14ac:dyDescent="0.35">
      <c r="A1734" s="7"/>
    </row>
    <row r="1735" spans="1:1" ht="13.15" hidden="1" x14ac:dyDescent="0.35">
      <c r="A1735" s="7"/>
    </row>
    <row r="1736" spans="1:1" ht="13.15" hidden="1" x14ac:dyDescent="0.35">
      <c r="A1736" s="7"/>
    </row>
    <row r="1737" spans="1:1" ht="13.15" hidden="1" x14ac:dyDescent="0.35">
      <c r="A1737" s="7"/>
    </row>
    <row r="1738" spans="1:1" ht="13.15" hidden="1" x14ac:dyDescent="0.35">
      <c r="A1738" s="7"/>
    </row>
    <row r="1739" spans="1:1" ht="13.15" hidden="1" x14ac:dyDescent="0.35">
      <c r="A1739" s="7"/>
    </row>
    <row r="1740" spans="1:1" ht="13.15" hidden="1" x14ac:dyDescent="0.35">
      <c r="A1740" s="7"/>
    </row>
    <row r="1741" spans="1:1" ht="13.15" hidden="1" x14ac:dyDescent="0.35">
      <c r="A1741" s="7"/>
    </row>
    <row r="1742" spans="1:1" ht="13.15" hidden="1" x14ac:dyDescent="0.35">
      <c r="A1742" s="7"/>
    </row>
    <row r="1743" spans="1:1" ht="13.15" hidden="1" x14ac:dyDescent="0.35">
      <c r="A1743" s="7"/>
    </row>
    <row r="1744" spans="1:1" ht="13.15" hidden="1" x14ac:dyDescent="0.35">
      <c r="A1744" s="7"/>
    </row>
    <row r="1745" spans="1:1" ht="13.15" hidden="1" x14ac:dyDescent="0.35">
      <c r="A1745" s="7"/>
    </row>
    <row r="1746" spans="1:1" ht="13.15" hidden="1" x14ac:dyDescent="0.35">
      <c r="A1746" s="7"/>
    </row>
    <row r="1747" spans="1:1" ht="13.15" hidden="1" x14ac:dyDescent="0.35">
      <c r="A1747" s="7"/>
    </row>
    <row r="1748" spans="1:1" ht="13.15" hidden="1" x14ac:dyDescent="0.35">
      <c r="A1748" s="7"/>
    </row>
    <row r="1749" spans="1:1" ht="13.15" hidden="1" x14ac:dyDescent="0.35">
      <c r="A1749" s="7"/>
    </row>
    <row r="1750" spans="1:1" ht="13.15" hidden="1" x14ac:dyDescent="0.35">
      <c r="A1750" s="7"/>
    </row>
    <row r="1751" spans="1:1" ht="13.15" hidden="1" x14ac:dyDescent="0.35">
      <c r="A1751" s="7"/>
    </row>
    <row r="1752" spans="1:1" ht="13.15" hidden="1" x14ac:dyDescent="0.35">
      <c r="A1752" s="7"/>
    </row>
    <row r="1753" spans="1:1" ht="13.15" hidden="1" x14ac:dyDescent="0.35">
      <c r="A1753" s="7"/>
    </row>
    <row r="1754" spans="1:1" ht="13.15" hidden="1" x14ac:dyDescent="0.35">
      <c r="A1754" s="7"/>
    </row>
    <row r="1755" spans="1:1" ht="13.15" hidden="1" x14ac:dyDescent="0.35">
      <c r="A1755" s="7"/>
    </row>
    <row r="1756" spans="1:1" ht="13.15" hidden="1" x14ac:dyDescent="0.35">
      <c r="A1756" s="7"/>
    </row>
    <row r="1757" spans="1:1" ht="13.15" hidden="1" x14ac:dyDescent="0.35">
      <c r="A1757" s="7"/>
    </row>
    <row r="1758" spans="1:1" ht="13.15" hidden="1" x14ac:dyDescent="0.35">
      <c r="A1758" s="7"/>
    </row>
    <row r="1759" spans="1:1" ht="13.15" hidden="1" x14ac:dyDescent="0.35">
      <c r="A1759" s="7"/>
    </row>
    <row r="1760" spans="1:1" ht="13.15" hidden="1" x14ac:dyDescent="0.35">
      <c r="A1760" s="7"/>
    </row>
    <row r="1761" spans="1:1" ht="13.15" hidden="1" x14ac:dyDescent="0.35">
      <c r="A1761" s="7"/>
    </row>
    <row r="1762" spans="1:1" ht="13.15" hidden="1" x14ac:dyDescent="0.35">
      <c r="A1762" s="7"/>
    </row>
    <row r="1763" spans="1:1" ht="13.15" hidden="1" x14ac:dyDescent="0.35">
      <c r="A1763" s="7"/>
    </row>
    <row r="1764" spans="1:1" ht="13.15" hidden="1" x14ac:dyDescent="0.35">
      <c r="A1764" s="7"/>
    </row>
    <row r="1765" spans="1:1" ht="13.15" hidden="1" x14ac:dyDescent="0.35">
      <c r="A1765" s="7"/>
    </row>
    <row r="1766" spans="1:1" ht="13.15" hidden="1" x14ac:dyDescent="0.35">
      <c r="A1766" s="7"/>
    </row>
    <row r="1767" spans="1:1" ht="13.15" hidden="1" x14ac:dyDescent="0.35">
      <c r="A1767" s="7"/>
    </row>
    <row r="1768" spans="1:1" ht="13.15" hidden="1" x14ac:dyDescent="0.35">
      <c r="A1768" s="7"/>
    </row>
    <row r="1769" spans="1:1" ht="13.15" hidden="1" x14ac:dyDescent="0.35">
      <c r="A1769" s="7"/>
    </row>
    <row r="1770" spans="1:1" ht="13.15" hidden="1" x14ac:dyDescent="0.35">
      <c r="A1770" s="7"/>
    </row>
    <row r="1771" spans="1:1" ht="13.15" hidden="1" x14ac:dyDescent="0.35">
      <c r="A1771" s="7"/>
    </row>
    <row r="1772" spans="1:1" ht="13.15" hidden="1" x14ac:dyDescent="0.35">
      <c r="A1772" s="7"/>
    </row>
    <row r="1773" spans="1:1" ht="13.15" hidden="1" x14ac:dyDescent="0.35">
      <c r="A1773" s="7"/>
    </row>
    <row r="1774" spans="1:1" ht="13.15" hidden="1" x14ac:dyDescent="0.35">
      <c r="A1774" s="7"/>
    </row>
    <row r="1775" spans="1:1" ht="13.15" hidden="1" x14ac:dyDescent="0.35">
      <c r="A1775" s="7"/>
    </row>
    <row r="1776" spans="1:1" ht="13.15" hidden="1" x14ac:dyDescent="0.35">
      <c r="A1776" s="7"/>
    </row>
    <row r="1777" spans="1:1" ht="13.15" hidden="1" x14ac:dyDescent="0.35">
      <c r="A1777" s="7"/>
    </row>
    <row r="1778" spans="1:1" ht="13.15" hidden="1" x14ac:dyDescent="0.35">
      <c r="A1778" s="7"/>
    </row>
    <row r="1779" spans="1:1" ht="13.15" hidden="1" x14ac:dyDescent="0.35">
      <c r="A1779" s="7"/>
    </row>
    <row r="1780" spans="1:1" ht="13.15" hidden="1" x14ac:dyDescent="0.35">
      <c r="A1780" s="7"/>
    </row>
    <row r="1781" spans="1:1" ht="13.15" hidden="1" x14ac:dyDescent="0.35">
      <c r="A1781" s="7"/>
    </row>
    <row r="1782" spans="1:1" ht="13.15" hidden="1" x14ac:dyDescent="0.35">
      <c r="A1782" s="7"/>
    </row>
    <row r="1783" spans="1:1" ht="13.15" hidden="1" x14ac:dyDescent="0.35">
      <c r="A1783" s="7"/>
    </row>
    <row r="1784" spans="1:1" ht="13.15" hidden="1" x14ac:dyDescent="0.35">
      <c r="A1784" s="7"/>
    </row>
    <row r="1785" spans="1:1" ht="13.15" hidden="1" x14ac:dyDescent="0.35">
      <c r="A1785" s="7"/>
    </row>
    <row r="1786" spans="1:1" ht="13.15" hidden="1" x14ac:dyDescent="0.35">
      <c r="A1786" s="7"/>
    </row>
    <row r="1787" spans="1:1" ht="13.15" hidden="1" x14ac:dyDescent="0.35">
      <c r="A1787" s="7"/>
    </row>
    <row r="1788" spans="1:1" ht="13.15" hidden="1" x14ac:dyDescent="0.35">
      <c r="A1788" s="7"/>
    </row>
    <row r="1789" spans="1:1" ht="13.15" hidden="1" x14ac:dyDescent="0.35">
      <c r="A1789" s="7"/>
    </row>
    <row r="1790" spans="1:1" ht="13.15" hidden="1" x14ac:dyDescent="0.35">
      <c r="A1790" s="7"/>
    </row>
    <row r="1791" spans="1:1" ht="13.15" hidden="1" x14ac:dyDescent="0.35">
      <c r="A1791" s="7"/>
    </row>
    <row r="1792" spans="1:1" ht="13.15" hidden="1" x14ac:dyDescent="0.35">
      <c r="A1792" s="7"/>
    </row>
    <row r="1793" spans="1:1" ht="13.15" hidden="1" x14ac:dyDescent="0.35">
      <c r="A1793" s="7"/>
    </row>
    <row r="1794" spans="1:1" ht="13.15" hidden="1" x14ac:dyDescent="0.35">
      <c r="A1794" s="7"/>
    </row>
    <row r="1795" spans="1:1" ht="13.15" hidden="1" x14ac:dyDescent="0.35">
      <c r="A1795" s="7"/>
    </row>
    <row r="1796" spans="1:1" ht="13.15" hidden="1" x14ac:dyDescent="0.35">
      <c r="A1796" s="7"/>
    </row>
    <row r="1797" spans="1:1" ht="13.15" hidden="1" x14ac:dyDescent="0.35">
      <c r="A1797" s="7"/>
    </row>
    <row r="1798" spans="1:1" ht="13.15" hidden="1" x14ac:dyDescent="0.35">
      <c r="A1798" s="7"/>
    </row>
    <row r="1799" spans="1:1" ht="13.15" hidden="1" x14ac:dyDescent="0.35">
      <c r="A1799" s="7"/>
    </row>
    <row r="1800" spans="1:1" ht="13.15" hidden="1" x14ac:dyDescent="0.35">
      <c r="A1800" s="7"/>
    </row>
    <row r="1801" spans="1:1" ht="13.15" hidden="1" x14ac:dyDescent="0.35">
      <c r="A1801" s="7"/>
    </row>
    <row r="1802" spans="1:1" ht="13.15" hidden="1" x14ac:dyDescent="0.35">
      <c r="A1802" s="7"/>
    </row>
    <row r="1803" spans="1:1" ht="13.15" hidden="1" x14ac:dyDescent="0.35">
      <c r="A1803" s="7"/>
    </row>
    <row r="1804" spans="1:1" ht="13.15" hidden="1" x14ac:dyDescent="0.35">
      <c r="A1804" s="7"/>
    </row>
    <row r="1805" spans="1:1" ht="13.15" hidden="1" x14ac:dyDescent="0.35">
      <c r="A1805" s="7"/>
    </row>
    <row r="1806" spans="1:1" ht="13.15" hidden="1" x14ac:dyDescent="0.35">
      <c r="A1806" s="7"/>
    </row>
    <row r="1807" spans="1:1" ht="13.15" hidden="1" x14ac:dyDescent="0.35">
      <c r="A1807" s="7"/>
    </row>
    <row r="1808" spans="1:1" ht="13.15" hidden="1" x14ac:dyDescent="0.35">
      <c r="A1808" s="7"/>
    </row>
    <row r="1809" spans="1:1" ht="13.15" hidden="1" x14ac:dyDescent="0.35">
      <c r="A1809" s="7"/>
    </row>
    <row r="1810" spans="1:1" ht="13.15" hidden="1" x14ac:dyDescent="0.35">
      <c r="A1810" s="7"/>
    </row>
    <row r="1811" spans="1:1" ht="13.15" hidden="1" x14ac:dyDescent="0.35">
      <c r="A1811" s="7"/>
    </row>
    <row r="1812" spans="1:1" ht="13.15" hidden="1" x14ac:dyDescent="0.35">
      <c r="A1812" s="7"/>
    </row>
    <row r="1813" spans="1:1" ht="13.15" hidden="1" x14ac:dyDescent="0.35">
      <c r="A1813" s="7"/>
    </row>
    <row r="1814" spans="1:1" ht="13.15" hidden="1" x14ac:dyDescent="0.35">
      <c r="A1814" s="7"/>
    </row>
    <row r="1815" spans="1:1" ht="13.15" hidden="1" x14ac:dyDescent="0.35">
      <c r="A1815" s="7"/>
    </row>
    <row r="1816" spans="1:1" ht="13.15" hidden="1" x14ac:dyDescent="0.35">
      <c r="A1816" s="7"/>
    </row>
    <row r="1817" spans="1:1" ht="13.15" hidden="1" x14ac:dyDescent="0.35">
      <c r="A1817" s="7"/>
    </row>
    <row r="1818" spans="1:1" ht="13.15" hidden="1" x14ac:dyDescent="0.35">
      <c r="A1818" s="7"/>
    </row>
    <row r="1819" spans="1:1" ht="13.15" hidden="1" x14ac:dyDescent="0.35">
      <c r="A1819" s="7"/>
    </row>
    <row r="1820" spans="1:1" ht="13.15" hidden="1" x14ac:dyDescent="0.35">
      <c r="A1820" s="7"/>
    </row>
    <row r="1821" spans="1:1" ht="13.15" hidden="1" x14ac:dyDescent="0.35">
      <c r="A1821" s="7"/>
    </row>
    <row r="1822" spans="1:1" ht="13.15" hidden="1" x14ac:dyDescent="0.35">
      <c r="A1822" s="7"/>
    </row>
    <row r="1823" spans="1:1" ht="13.15" hidden="1" x14ac:dyDescent="0.35">
      <c r="A1823" s="7"/>
    </row>
    <row r="1824" spans="1:1" ht="13.15" hidden="1" x14ac:dyDescent="0.35">
      <c r="A1824" s="7"/>
    </row>
    <row r="1825" spans="1:1" ht="13.15" hidden="1" x14ac:dyDescent="0.35">
      <c r="A1825" s="7"/>
    </row>
    <row r="1826" spans="1:1" ht="13.15" hidden="1" x14ac:dyDescent="0.35">
      <c r="A1826" s="7"/>
    </row>
    <row r="1827" spans="1:1" ht="13.15" hidden="1" x14ac:dyDescent="0.35">
      <c r="A1827" s="7"/>
    </row>
    <row r="1828" spans="1:1" ht="13.15" hidden="1" x14ac:dyDescent="0.35">
      <c r="A1828" s="7"/>
    </row>
    <row r="1829" spans="1:1" ht="13.15" hidden="1" x14ac:dyDescent="0.35">
      <c r="A1829" s="7"/>
    </row>
    <row r="1830" spans="1:1" ht="13.15" hidden="1" x14ac:dyDescent="0.35">
      <c r="A1830" s="7"/>
    </row>
    <row r="1831" spans="1:1" ht="13.15" hidden="1" x14ac:dyDescent="0.35">
      <c r="A1831" s="7"/>
    </row>
    <row r="1832" spans="1:1" ht="13.15" hidden="1" x14ac:dyDescent="0.35">
      <c r="A1832" s="7"/>
    </row>
    <row r="1833" spans="1:1" ht="13.15" hidden="1" x14ac:dyDescent="0.35">
      <c r="A1833" s="7"/>
    </row>
    <row r="1834" spans="1:1" ht="13.15" hidden="1" x14ac:dyDescent="0.35">
      <c r="A1834" s="7"/>
    </row>
    <row r="1835" spans="1:1" ht="13.15" hidden="1" x14ac:dyDescent="0.35">
      <c r="A1835" s="7"/>
    </row>
    <row r="1836" spans="1:1" ht="13.15" hidden="1" x14ac:dyDescent="0.35">
      <c r="A1836" s="7"/>
    </row>
    <row r="1837" spans="1:1" ht="13.15" hidden="1" x14ac:dyDescent="0.35">
      <c r="A1837" s="7"/>
    </row>
    <row r="1838" spans="1:1" ht="13.15" hidden="1" x14ac:dyDescent="0.35">
      <c r="A1838" s="7"/>
    </row>
    <row r="1839" spans="1:1" ht="13.15" hidden="1" x14ac:dyDescent="0.35">
      <c r="A1839" s="7"/>
    </row>
    <row r="1840" spans="1:1" ht="13.15" hidden="1" x14ac:dyDescent="0.35">
      <c r="A1840" s="7"/>
    </row>
    <row r="1841" spans="1:1" ht="13.15" hidden="1" x14ac:dyDescent="0.35">
      <c r="A1841" s="7"/>
    </row>
    <row r="1842" spans="1:1" ht="13.15" hidden="1" x14ac:dyDescent="0.35">
      <c r="A1842" s="7"/>
    </row>
    <row r="1843" spans="1:1" ht="13.15" hidden="1" x14ac:dyDescent="0.35">
      <c r="A1843" s="7"/>
    </row>
    <row r="1844" spans="1:1" ht="13.15" hidden="1" x14ac:dyDescent="0.35">
      <c r="A1844" s="7"/>
    </row>
    <row r="1845" spans="1:1" ht="13.15" hidden="1" x14ac:dyDescent="0.35">
      <c r="A1845" s="7"/>
    </row>
    <row r="1846" spans="1:1" ht="13.15" hidden="1" x14ac:dyDescent="0.35">
      <c r="A1846" s="7"/>
    </row>
    <row r="1847" spans="1:1" ht="13.15" hidden="1" x14ac:dyDescent="0.35">
      <c r="A1847" s="7"/>
    </row>
    <row r="1848" spans="1:1" ht="13.15" hidden="1" x14ac:dyDescent="0.35">
      <c r="A1848" s="7"/>
    </row>
    <row r="1849" spans="1:1" ht="13.15" hidden="1" x14ac:dyDescent="0.35">
      <c r="A1849" s="7"/>
    </row>
    <row r="1850" spans="1:1" ht="13.15" hidden="1" x14ac:dyDescent="0.35">
      <c r="A1850" s="7"/>
    </row>
    <row r="1851" spans="1:1" ht="13.15" hidden="1" x14ac:dyDescent="0.35">
      <c r="A1851" s="7"/>
    </row>
    <row r="1852" spans="1:1" ht="13.15" hidden="1" x14ac:dyDescent="0.35">
      <c r="A1852" s="7"/>
    </row>
    <row r="1853" spans="1:1" ht="13.15" hidden="1" x14ac:dyDescent="0.35">
      <c r="A1853" s="7"/>
    </row>
    <row r="1854" spans="1:1" ht="13.15" hidden="1" x14ac:dyDescent="0.35">
      <c r="A1854" s="7"/>
    </row>
    <row r="1855" spans="1:1" ht="13.15" hidden="1" x14ac:dyDescent="0.35">
      <c r="A1855" s="7"/>
    </row>
    <row r="1856" spans="1:1" ht="13.15" hidden="1" x14ac:dyDescent="0.35">
      <c r="A1856" s="7"/>
    </row>
    <row r="1857" spans="1:1" ht="13.15" hidden="1" x14ac:dyDescent="0.35">
      <c r="A1857" s="7"/>
    </row>
    <row r="1858" spans="1:1" ht="13.15" hidden="1" x14ac:dyDescent="0.35">
      <c r="A1858" s="7"/>
    </row>
    <row r="1859" spans="1:1" ht="13.15" hidden="1" x14ac:dyDescent="0.35">
      <c r="A1859" s="7"/>
    </row>
    <row r="1860" spans="1:1" ht="13.15" hidden="1" x14ac:dyDescent="0.35">
      <c r="A1860" s="7"/>
    </row>
    <row r="1861" spans="1:1" ht="13.15" hidden="1" x14ac:dyDescent="0.35">
      <c r="A1861" s="7"/>
    </row>
    <row r="1862" spans="1:1" ht="13.15" hidden="1" x14ac:dyDescent="0.35">
      <c r="A1862" s="7"/>
    </row>
    <row r="1863" spans="1:1" ht="13.15" hidden="1" x14ac:dyDescent="0.35">
      <c r="A1863" s="7"/>
    </row>
    <row r="1864" spans="1:1" ht="13.15" hidden="1" x14ac:dyDescent="0.35">
      <c r="A1864" s="7"/>
    </row>
    <row r="1865" spans="1:1" ht="13.15" hidden="1" x14ac:dyDescent="0.35">
      <c r="A1865" s="7"/>
    </row>
    <row r="1866" spans="1:1" ht="13.15" hidden="1" x14ac:dyDescent="0.35">
      <c r="A1866" s="7"/>
    </row>
    <row r="1867" spans="1:1" ht="13.15" hidden="1" x14ac:dyDescent="0.35">
      <c r="A1867" s="7"/>
    </row>
    <row r="1868" spans="1:1" ht="13.15" hidden="1" x14ac:dyDescent="0.35">
      <c r="A1868" s="7"/>
    </row>
    <row r="1869" spans="1:1" ht="13.15" hidden="1" x14ac:dyDescent="0.35">
      <c r="A1869" s="7"/>
    </row>
    <row r="1870" spans="1:1" ht="13.15" hidden="1" x14ac:dyDescent="0.35">
      <c r="A1870" s="7"/>
    </row>
    <row r="1871" spans="1:1" ht="13.15" hidden="1" x14ac:dyDescent="0.35">
      <c r="A1871" s="7"/>
    </row>
    <row r="1872" spans="1:1" ht="13.15" hidden="1" x14ac:dyDescent="0.35">
      <c r="A1872" s="7"/>
    </row>
    <row r="1873" spans="1:1" ht="13.15" hidden="1" x14ac:dyDescent="0.35">
      <c r="A1873" s="7"/>
    </row>
    <row r="1874" spans="1:1" ht="13.15" hidden="1" x14ac:dyDescent="0.35">
      <c r="A1874" s="7"/>
    </row>
    <row r="1875" spans="1:1" ht="13.15" hidden="1" x14ac:dyDescent="0.35">
      <c r="A1875" s="7"/>
    </row>
    <row r="1876" spans="1:1" ht="13.15" hidden="1" x14ac:dyDescent="0.35">
      <c r="A1876" s="7"/>
    </row>
    <row r="1877" spans="1:1" ht="13.15" hidden="1" x14ac:dyDescent="0.35">
      <c r="A1877" s="7"/>
    </row>
    <row r="1878" spans="1:1" ht="13.15" hidden="1" x14ac:dyDescent="0.35">
      <c r="A1878" s="7"/>
    </row>
    <row r="1879" spans="1:1" ht="13.15" hidden="1" x14ac:dyDescent="0.35">
      <c r="A1879" s="7"/>
    </row>
    <row r="1880" spans="1:1" ht="13.15" hidden="1" x14ac:dyDescent="0.35">
      <c r="A1880" s="7"/>
    </row>
    <row r="1881" spans="1:1" ht="13.15" hidden="1" x14ac:dyDescent="0.35">
      <c r="A1881" s="7"/>
    </row>
    <row r="1882" spans="1:1" ht="13.15" hidden="1" x14ac:dyDescent="0.35">
      <c r="A1882" s="7"/>
    </row>
    <row r="1883" spans="1:1" ht="13.15" hidden="1" x14ac:dyDescent="0.35">
      <c r="A1883" s="7"/>
    </row>
    <row r="1884" spans="1:1" ht="13.15" hidden="1" x14ac:dyDescent="0.35">
      <c r="A1884" s="7"/>
    </row>
    <row r="1885" spans="1:1" ht="13.15" hidden="1" x14ac:dyDescent="0.35">
      <c r="A1885" s="7"/>
    </row>
    <row r="1886" spans="1:1" ht="13.15" hidden="1" x14ac:dyDescent="0.35">
      <c r="A1886" s="7"/>
    </row>
    <row r="1887" spans="1:1" ht="13.15" hidden="1" x14ac:dyDescent="0.35">
      <c r="A1887" s="7"/>
    </row>
    <row r="1888" spans="1:1" ht="13.15" hidden="1" x14ac:dyDescent="0.35">
      <c r="A1888" s="7"/>
    </row>
    <row r="1889" spans="1:1" ht="13.15" hidden="1" x14ac:dyDescent="0.35">
      <c r="A1889" s="7"/>
    </row>
    <row r="1890" spans="1:1" ht="13.15" hidden="1" x14ac:dyDescent="0.35">
      <c r="A1890" s="7"/>
    </row>
    <row r="1891" spans="1:1" ht="13.15" hidden="1" x14ac:dyDescent="0.35">
      <c r="A1891" s="7"/>
    </row>
    <row r="1892" spans="1:1" ht="13.15" hidden="1" x14ac:dyDescent="0.35">
      <c r="A1892" s="7"/>
    </row>
    <row r="1893" spans="1:1" ht="13.15" hidden="1" x14ac:dyDescent="0.35">
      <c r="A1893" s="7"/>
    </row>
    <row r="1894" spans="1:1" ht="13.15" hidden="1" x14ac:dyDescent="0.35">
      <c r="A1894" s="7"/>
    </row>
    <row r="1895" spans="1:1" ht="13.15" hidden="1" x14ac:dyDescent="0.35">
      <c r="A1895" s="7"/>
    </row>
    <row r="1896" spans="1:1" ht="13.15" hidden="1" x14ac:dyDescent="0.35">
      <c r="A1896" s="7"/>
    </row>
    <row r="1897" spans="1:1" ht="13.15" hidden="1" x14ac:dyDescent="0.35">
      <c r="A1897" s="7"/>
    </row>
    <row r="1898" spans="1:1" ht="13.15" hidden="1" x14ac:dyDescent="0.35">
      <c r="A1898" s="7"/>
    </row>
    <row r="1899" spans="1:1" ht="13.15" hidden="1" x14ac:dyDescent="0.35">
      <c r="A1899" s="7"/>
    </row>
    <row r="1900" spans="1:1" ht="13.15" hidden="1" x14ac:dyDescent="0.35">
      <c r="A1900" s="7"/>
    </row>
    <row r="1901" spans="1:1" ht="13.15" hidden="1" x14ac:dyDescent="0.35">
      <c r="A1901" s="7"/>
    </row>
    <row r="1902" spans="1:1" ht="13.15" hidden="1" x14ac:dyDescent="0.35">
      <c r="A1902" s="7"/>
    </row>
    <row r="1903" spans="1:1" ht="13.15" hidden="1" x14ac:dyDescent="0.35">
      <c r="A1903" s="7"/>
    </row>
    <row r="1904" spans="1:1" ht="13.15" hidden="1" x14ac:dyDescent="0.35">
      <c r="A1904" s="7"/>
    </row>
    <row r="1905" spans="1:1" ht="13.15" hidden="1" x14ac:dyDescent="0.35">
      <c r="A1905" s="7"/>
    </row>
    <row r="1906" spans="1:1" ht="13.15" hidden="1" x14ac:dyDescent="0.35">
      <c r="A1906" s="7"/>
    </row>
    <row r="1907" spans="1:1" ht="13.15" hidden="1" x14ac:dyDescent="0.35">
      <c r="A1907" s="7"/>
    </row>
    <row r="1908" spans="1:1" ht="13.15" hidden="1" x14ac:dyDescent="0.35">
      <c r="A1908" s="7"/>
    </row>
    <row r="1909" spans="1:1" ht="13.15" hidden="1" x14ac:dyDescent="0.35">
      <c r="A1909" s="7"/>
    </row>
    <row r="1910" spans="1:1" ht="13.15" hidden="1" x14ac:dyDescent="0.35">
      <c r="A1910" s="7"/>
    </row>
    <row r="1911" spans="1:1" ht="13.15" hidden="1" x14ac:dyDescent="0.35">
      <c r="A1911" s="7"/>
    </row>
    <row r="1912" spans="1:1" ht="13.15" hidden="1" x14ac:dyDescent="0.35">
      <c r="A1912" s="7"/>
    </row>
    <row r="1913" spans="1:1" ht="13.15" hidden="1" x14ac:dyDescent="0.35">
      <c r="A1913" s="7"/>
    </row>
    <row r="1914" spans="1:1" ht="13.15" hidden="1" x14ac:dyDescent="0.35">
      <c r="A1914" s="7"/>
    </row>
    <row r="1915" spans="1:1" ht="13.15" hidden="1" x14ac:dyDescent="0.35">
      <c r="A1915" s="7"/>
    </row>
    <row r="1916" spans="1:1" ht="13.15" hidden="1" x14ac:dyDescent="0.35">
      <c r="A1916" s="7"/>
    </row>
    <row r="1917" spans="1:1" ht="13.15" hidden="1" x14ac:dyDescent="0.35">
      <c r="A1917" s="7"/>
    </row>
    <row r="1918" spans="1:1" ht="13.15" hidden="1" x14ac:dyDescent="0.35">
      <c r="A1918" s="7"/>
    </row>
    <row r="1919" spans="1:1" ht="13.15" hidden="1" x14ac:dyDescent="0.35">
      <c r="A1919" s="7"/>
    </row>
    <row r="1920" spans="1:1" ht="13.15" hidden="1" x14ac:dyDescent="0.35">
      <c r="A1920" s="7"/>
    </row>
    <row r="1921" spans="1:1" ht="13.15" hidden="1" x14ac:dyDescent="0.35">
      <c r="A1921" s="7"/>
    </row>
    <row r="1922" spans="1:1" ht="13.15" hidden="1" x14ac:dyDescent="0.35">
      <c r="A1922" s="7"/>
    </row>
    <row r="1923" spans="1:1" ht="13.15" hidden="1" x14ac:dyDescent="0.35">
      <c r="A1923" s="7"/>
    </row>
    <row r="1924" spans="1:1" ht="13.15" hidden="1" x14ac:dyDescent="0.35">
      <c r="A1924" s="7"/>
    </row>
    <row r="1925" spans="1:1" ht="13.15" hidden="1" x14ac:dyDescent="0.35">
      <c r="A1925" s="7"/>
    </row>
    <row r="1926" spans="1:1" ht="13.15" hidden="1" x14ac:dyDescent="0.35">
      <c r="A1926" s="7"/>
    </row>
    <row r="1927" spans="1:1" ht="13.15" hidden="1" x14ac:dyDescent="0.35">
      <c r="A1927" s="7"/>
    </row>
    <row r="1928" spans="1:1" ht="13.15" hidden="1" x14ac:dyDescent="0.35">
      <c r="A1928" s="7"/>
    </row>
    <row r="1929" spans="1:1" ht="13.15" hidden="1" x14ac:dyDescent="0.35">
      <c r="A1929" s="7"/>
    </row>
    <row r="1930" spans="1:1" ht="13.15" hidden="1" x14ac:dyDescent="0.35">
      <c r="A1930" s="7"/>
    </row>
    <row r="1931" spans="1:1" ht="13.15" hidden="1" x14ac:dyDescent="0.35">
      <c r="A1931" s="7"/>
    </row>
    <row r="1932" spans="1:1" ht="13.15" hidden="1" x14ac:dyDescent="0.35">
      <c r="A1932" s="7"/>
    </row>
    <row r="1933" spans="1:1" ht="13.15" hidden="1" x14ac:dyDescent="0.35">
      <c r="A1933" s="7"/>
    </row>
    <row r="1934" spans="1:1" ht="13.15" hidden="1" x14ac:dyDescent="0.35">
      <c r="A1934" s="7"/>
    </row>
    <row r="1935" spans="1:1" ht="13.15" hidden="1" x14ac:dyDescent="0.35">
      <c r="A1935" s="7"/>
    </row>
    <row r="1936" spans="1:1" ht="13.15" hidden="1" x14ac:dyDescent="0.35">
      <c r="A1936" s="7"/>
    </row>
    <row r="1937" spans="1:1" ht="13.15" hidden="1" x14ac:dyDescent="0.35">
      <c r="A1937" s="7"/>
    </row>
    <row r="1938" spans="1:1" ht="13.15" hidden="1" x14ac:dyDescent="0.35">
      <c r="A1938" s="7"/>
    </row>
    <row r="1939" spans="1:1" ht="13.15" hidden="1" x14ac:dyDescent="0.35">
      <c r="A1939" s="7"/>
    </row>
    <row r="1940" spans="1:1" ht="13.15" hidden="1" x14ac:dyDescent="0.35">
      <c r="A1940" s="7"/>
    </row>
    <row r="1941" spans="1:1" ht="13.15" hidden="1" x14ac:dyDescent="0.35">
      <c r="A1941" s="7"/>
    </row>
    <row r="1942" spans="1:1" ht="13.15" hidden="1" x14ac:dyDescent="0.35">
      <c r="A1942" s="7"/>
    </row>
    <row r="1943" spans="1:1" ht="13.15" hidden="1" x14ac:dyDescent="0.35">
      <c r="A1943" s="7"/>
    </row>
    <row r="1944" spans="1:1" ht="13.15" hidden="1" x14ac:dyDescent="0.35">
      <c r="A1944" s="7"/>
    </row>
    <row r="1945" spans="1:1" ht="13.15" hidden="1" x14ac:dyDescent="0.35">
      <c r="A1945" s="7"/>
    </row>
    <row r="1946" spans="1:1" ht="13.15" hidden="1" x14ac:dyDescent="0.35">
      <c r="A1946" s="7"/>
    </row>
    <row r="1947" spans="1:1" ht="13.15" hidden="1" x14ac:dyDescent="0.35">
      <c r="A1947" s="7"/>
    </row>
    <row r="1948" spans="1:1" ht="13.15" hidden="1" x14ac:dyDescent="0.35">
      <c r="A1948" s="7"/>
    </row>
    <row r="1949" spans="1:1" ht="13.15" hidden="1" x14ac:dyDescent="0.35">
      <c r="A1949" s="7"/>
    </row>
    <row r="1950" spans="1:1" ht="13.15" hidden="1" x14ac:dyDescent="0.35">
      <c r="A1950" s="7"/>
    </row>
    <row r="1951" spans="1:1" ht="13.15" hidden="1" x14ac:dyDescent="0.35">
      <c r="A1951" s="7"/>
    </row>
    <row r="1952" spans="1:1" ht="13.15" hidden="1" x14ac:dyDescent="0.35">
      <c r="A1952" s="7"/>
    </row>
    <row r="1953" spans="1:1" ht="13.15" hidden="1" x14ac:dyDescent="0.35">
      <c r="A1953" s="7"/>
    </row>
    <row r="1954" spans="1:1" ht="13.15" hidden="1" x14ac:dyDescent="0.35">
      <c r="A1954" s="7"/>
    </row>
    <row r="1955" spans="1:1" ht="13.15" hidden="1" x14ac:dyDescent="0.35">
      <c r="A1955" s="7"/>
    </row>
    <row r="1956" spans="1:1" ht="13.15" hidden="1" x14ac:dyDescent="0.35">
      <c r="A1956" s="7"/>
    </row>
    <row r="1957" spans="1:1" ht="13.15" hidden="1" x14ac:dyDescent="0.35">
      <c r="A1957" s="7"/>
    </row>
    <row r="1958" spans="1:1" ht="13.15" hidden="1" x14ac:dyDescent="0.35">
      <c r="A1958" s="7"/>
    </row>
    <row r="1959" spans="1:1" ht="13.15" hidden="1" x14ac:dyDescent="0.35">
      <c r="A1959" s="7"/>
    </row>
    <row r="1960" spans="1:1" ht="13.15" hidden="1" x14ac:dyDescent="0.35">
      <c r="A1960" s="7"/>
    </row>
    <row r="1961" spans="1:1" ht="13.15" hidden="1" x14ac:dyDescent="0.35">
      <c r="A1961" s="7"/>
    </row>
    <row r="1962" spans="1:1" ht="13.15" hidden="1" x14ac:dyDescent="0.35">
      <c r="A1962" s="7"/>
    </row>
    <row r="1963" spans="1:1" ht="13.15" hidden="1" x14ac:dyDescent="0.35">
      <c r="A1963" s="7"/>
    </row>
    <row r="1964" spans="1:1" ht="13.15" hidden="1" x14ac:dyDescent="0.35">
      <c r="A1964" s="7"/>
    </row>
    <row r="1965" spans="1:1" ht="13.15" hidden="1" x14ac:dyDescent="0.35">
      <c r="A1965" s="7"/>
    </row>
    <row r="1966" spans="1:1" ht="13.15" hidden="1" x14ac:dyDescent="0.35">
      <c r="A1966" s="7"/>
    </row>
    <row r="1967" spans="1:1" ht="13.15" hidden="1" x14ac:dyDescent="0.35">
      <c r="A1967" s="7"/>
    </row>
    <row r="1968" spans="1:1" ht="13.15" hidden="1" x14ac:dyDescent="0.35">
      <c r="A1968" s="7"/>
    </row>
    <row r="1969" spans="1:1" ht="13.15" hidden="1" x14ac:dyDescent="0.35">
      <c r="A1969" s="7"/>
    </row>
    <row r="1970" spans="1:1" ht="13.15" hidden="1" x14ac:dyDescent="0.35">
      <c r="A1970" s="7"/>
    </row>
    <row r="1971" spans="1:1" ht="13.15" hidden="1" x14ac:dyDescent="0.35">
      <c r="A1971" s="7"/>
    </row>
    <row r="1972" spans="1:1" ht="13.15" hidden="1" x14ac:dyDescent="0.35">
      <c r="A1972" s="7"/>
    </row>
    <row r="1973" spans="1:1" ht="13.15" hidden="1" x14ac:dyDescent="0.35">
      <c r="A1973" s="7"/>
    </row>
    <row r="1974" spans="1:1" ht="13.15" hidden="1" x14ac:dyDescent="0.35">
      <c r="A1974" s="7"/>
    </row>
    <row r="1975" spans="1:1" ht="13.15" hidden="1" x14ac:dyDescent="0.35">
      <c r="A1975" s="7"/>
    </row>
    <row r="1976" spans="1:1" ht="13.15" hidden="1" x14ac:dyDescent="0.35">
      <c r="A1976" s="7"/>
    </row>
    <row r="1977" spans="1:1" ht="13.15" hidden="1" x14ac:dyDescent="0.35">
      <c r="A1977" s="7"/>
    </row>
    <row r="1978" spans="1:1" ht="13.15" hidden="1" x14ac:dyDescent="0.35">
      <c r="A1978" s="7"/>
    </row>
    <row r="1979" spans="1:1" ht="13.15" hidden="1" x14ac:dyDescent="0.35">
      <c r="A1979" s="7"/>
    </row>
    <row r="1980" spans="1:1" ht="13.15" hidden="1" x14ac:dyDescent="0.35">
      <c r="A1980" s="7"/>
    </row>
    <row r="1981" spans="1:1" ht="13.15" hidden="1" x14ac:dyDescent="0.35">
      <c r="A1981" s="7"/>
    </row>
    <row r="1982" spans="1:1" ht="13.15" hidden="1" x14ac:dyDescent="0.35">
      <c r="A1982" s="7"/>
    </row>
    <row r="1983" spans="1:1" ht="13.15" hidden="1" x14ac:dyDescent="0.35">
      <c r="A1983" s="7"/>
    </row>
    <row r="1984" spans="1:1" ht="13.15" hidden="1" x14ac:dyDescent="0.35">
      <c r="A1984" s="7"/>
    </row>
    <row r="1985" spans="1:1" ht="13.15" hidden="1" x14ac:dyDescent="0.35">
      <c r="A1985" s="7"/>
    </row>
    <row r="1986" spans="1:1" ht="13.15" hidden="1" x14ac:dyDescent="0.35">
      <c r="A1986" s="7"/>
    </row>
    <row r="1987" spans="1:1" ht="13.15" hidden="1" x14ac:dyDescent="0.35">
      <c r="A1987" s="7"/>
    </row>
    <row r="1988" spans="1:1" ht="13.15" hidden="1" x14ac:dyDescent="0.35">
      <c r="A1988" s="7"/>
    </row>
    <row r="1989" spans="1:1" ht="13.15" hidden="1" x14ac:dyDescent="0.35">
      <c r="A1989" s="7"/>
    </row>
    <row r="1990" spans="1:1" ht="13.15" hidden="1" x14ac:dyDescent="0.35">
      <c r="A1990" s="7"/>
    </row>
    <row r="1991" spans="1:1" ht="13.15" hidden="1" x14ac:dyDescent="0.35">
      <c r="A1991" s="7"/>
    </row>
    <row r="1992" spans="1:1" ht="13.15" hidden="1" x14ac:dyDescent="0.35">
      <c r="A1992" s="7"/>
    </row>
    <row r="1993" spans="1:1" ht="13.15" hidden="1" x14ac:dyDescent="0.35">
      <c r="A1993" s="7"/>
    </row>
    <row r="1994" spans="1:1" ht="13.15" hidden="1" x14ac:dyDescent="0.35">
      <c r="A1994" s="7"/>
    </row>
    <row r="1995" spans="1:1" ht="13.15" hidden="1" x14ac:dyDescent="0.35">
      <c r="A1995" s="7"/>
    </row>
    <row r="1996" spans="1:1" ht="13.15" hidden="1" x14ac:dyDescent="0.35">
      <c r="A1996" s="7"/>
    </row>
    <row r="1997" spans="1:1" ht="13.15" hidden="1" x14ac:dyDescent="0.35">
      <c r="A1997" s="7"/>
    </row>
    <row r="1998" spans="1:1" ht="13.15" hidden="1" x14ac:dyDescent="0.35">
      <c r="A1998" s="7"/>
    </row>
    <row r="1999" spans="1:1" ht="13.15" hidden="1" x14ac:dyDescent="0.35">
      <c r="A1999" s="7"/>
    </row>
    <row r="2000" spans="1:1" ht="13.15" hidden="1" x14ac:dyDescent="0.35">
      <c r="A2000" s="7"/>
    </row>
    <row r="2001" spans="1:1" ht="13.15" hidden="1" x14ac:dyDescent="0.35">
      <c r="A2001" s="7"/>
    </row>
    <row r="2002" spans="1:1" ht="13.15" hidden="1" x14ac:dyDescent="0.35">
      <c r="A2002" s="7"/>
    </row>
    <row r="2003" spans="1:1" ht="13.15" hidden="1" x14ac:dyDescent="0.35">
      <c r="A2003" s="7"/>
    </row>
    <row r="2004" spans="1:1" ht="13.15" hidden="1" x14ac:dyDescent="0.35">
      <c r="A2004" s="7"/>
    </row>
    <row r="2005" spans="1:1" ht="13.15" hidden="1" x14ac:dyDescent="0.35">
      <c r="A2005" s="7"/>
    </row>
    <row r="2006" spans="1:1" ht="13.15" hidden="1" x14ac:dyDescent="0.35">
      <c r="A2006" s="7"/>
    </row>
    <row r="2007" spans="1:1" ht="13.15" hidden="1" x14ac:dyDescent="0.35">
      <c r="A2007" s="7"/>
    </row>
    <row r="2008" spans="1:1" ht="13.15" hidden="1" x14ac:dyDescent="0.35">
      <c r="A2008" s="7"/>
    </row>
    <row r="2009" spans="1:1" ht="13.15" hidden="1" x14ac:dyDescent="0.35">
      <c r="A2009" s="7"/>
    </row>
    <row r="2010" spans="1:1" ht="13.15" hidden="1" x14ac:dyDescent="0.35">
      <c r="A2010" s="7"/>
    </row>
    <row r="2011" spans="1:1" ht="13.15" hidden="1" x14ac:dyDescent="0.35">
      <c r="A2011" s="7"/>
    </row>
    <row r="2012" spans="1:1" ht="13.15" hidden="1" x14ac:dyDescent="0.35">
      <c r="A2012" s="7"/>
    </row>
    <row r="2013" spans="1:1" ht="13.15" hidden="1" x14ac:dyDescent="0.35">
      <c r="A2013" s="7"/>
    </row>
    <row r="2014" spans="1:1" ht="13.15" hidden="1" x14ac:dyDescent="0.35">
      <c r="A2014" s="7"/>
    </row>
    <row r="2015" spans="1:1" ht="13.15" hidden="1" x14ac:dyDescent="0.35">
      <c r="A2015" s="7"/>
    </row>
    <row r="2016" spans="1:1" ht="13.15" hidden="1" x14ac:dyDescent="0.35">
      <c r="A2016" s="7"/>
    </row>
    <row r="2017" spans="1:1" ht="13.15" hidden="1" x14ac:dyDescent="0.35">
      <c r="A2017" s="7"/>
    </row>
    <row r="2018" spans="1:1" ht="13.15" hidden="1" x14ac:dyDescent="0.35">
      <c r="A2018" s="7"/>
    </row>
    <row r="2019" spans="1:1" ht="13.15" hidden="1" x14ac:dyDescent="0.35">
      <c r="A2019" s="7"/>
    </row>
    <row r="2020" spans="1:1" ht="13.15" hidden="1" x14ac:dyDescent="0.35">
      <c r="A2020" s="7"/>
    </row>
    <row r="2021" spans="1:1" ht="13.15" hidden="1" x14ac:dyDescent="0.35">
      <c r="A2021" s="7"/>
    </row>
    <row r="2022" spans="1:1" ht="13.15" hidden="1" x14ac:dyDescent="0.35">
      <c r="A2022" s="7"/>
    </row>
    <row r="2023" spans="1:1" ht="13.15" hidden="1" x14ac:dyDescent="0.35">
      <c r="A2023" s="7"/>
    </row>
    <row r="2024" spans="1:1" ht="13.15" hidden="1" x14ac:dyDescent="0.35">
      <c r="A2024" s="7"/>
    </row>
    <row r="2025" spans="1:1" ht="13.15" hidden="1" x14ac:dyDescent="0.35">
      <c r="A2025" s="7"/>
    </row>
    <row r="2026" spans="1:1" ht="13.15" hidden="1" x14ac:dyDescent="0.35">
      <c r="A2026" s="7"/>
    </row>
    <row r="2027" spans="1:1" ht="13.15" hidden="1" x14ac:dyDescent="0.35">
      <c r="A2027" s="7"/>
    </row>
    <row r="2028" spans="1:1" ht="13.15" hidden="1" x14ac:dyDescent="0.35">
      <c r="A2028" s="7"/>
    </row>
    <row r="2029" spans="1:1" ht="13.15" hidden="1" x14ac:dyDescent="0.35">
      <c r="A2029" s="7"/>
    </row>
    <row r="2030" spans="1:1" ht="13.15" hidden="1" x14ac:dyDescent="0.35">
      <c r="A2030" s="7"/>
    </row>
    <row r="2031" spans="1:1" ht="13.15" hidden="1" x14ac:dyDescent="0.35">
      <c r="A2031" s="7"/>
    </row>
    <row r="2032" spans="1:1" ht="13.15" hidden="1" x14ac:dyDescent="0.35">
      <c r="A2032" s="7"/>
    </row>
    <row r="2033" spans="1:1" ht="13.15" hidden="1" x14ac:dyDescent="0.35">
      <c r="A2033" s="7"/>
    </row>
    <row r="2034" spans="1:1" ht="13.15" hidden="1" x14ac:dyDescent="0.35">
      <c r="A2034" s="7"/>
    </row>
    <row r="2035" spans="1:1" ht="13.15" hidden="1" x14ac:dyDescent="0.35">
      <c r="A2035" s="7"/>
    </row>
    <row r="2036" spans="1:1" ht="13.15" hidden="1" x14ac:dyDescent="0.35">
      <c r="A2036" s="7"/>
    </row>
    <row r="2037" spans="1:1" ht="13.15" hidden="1" x14ac:dyDescent="0.35">
      <c r="A2037" s="7"/>
    </row>
    <row r="2038" spans="1:1" ht="13.15" hidden="1" x14ac:dyDescent="0.35">
      <c r="A2038" s="7"/>
    </row>
    <row r="2039" spans="1:1" ht="13.15" hidden="1" x14ac:dyDescent="0.35">
      <c r="A2039" s="7"/>
    </row>
    <row r="2040" spans="1:1" ht="13.15" hidden="1" x14ac:dyDescent="0.35">
      <c r="A2040" s="7"/>
    </row>
    <row r="2041" spans="1:1" ht="13.15" hidden="1" x14ac:dyDescent="0.35">
      <c r="A2041" s="7"/>
    </row>
    <row r="2042" spans="1:1" ht="13.15" hidden="1" x14ac:dyDescent="0.35">
      <c r="A2042" s="7"/>
    </row>
    <row r="2043" spans="1:1" ht="13.15" hidden="1" x14ac:dyDescent="0.35">
      <c r="A2043" s="7"/>
    </row>
    <row r="2044" spans="1:1" ht="13.15" hidden="1" x14ac:dyDescent="0.35">
      <c r="A2044" s="7"/>
    </row>
    <row r="2045" spans="1:1" ht="13.15" hidden="1" x14ac:dyDescent="0.35">
      <c r="A2045" s="7"/>
    </row>
    <row r="2046" spans="1:1" ht="13.15" hidden="1" x14ac:dyDescent="0.35">
      <c r="A2046" s="7"/>
    </row>
    <row r="2047" spans="1:1" ht="13.15" hidden="1" x14ac:dyDescent="0.35">
      <c r="A2047" s="7"/>
    </row>
    <row r="2048" spans="1:1" ht="13.15" hidden="1" x14ac:dyDescent="0.35">
      <c r="A2048" s="7"/>
    </row>
    <row r="2049" spans="1:1" ht="13.15" hidden="1" x14ac:dyDescent="0.35">
      <c r="A2049" s="7"/>
    </row>
    <row r="2050" spans="1:1" ht="13.15" hidden="1" x14ac:dyDescent="0.35">
      <c r="A2050" s="7"/>
    </row>
    <row r="2051" spans="1:1" ht="13.15" hidden="1" x14ac:dyDescent="0.35">
      <c r="A2051" s="7"/>
    </row>
    <row r="2052" spans="1:1" ht="13.15" hidden="1" x14ac:dyDescent="0.35">
      <c r="A2052" s="7"/>
    </row>
    <row r="2053" spans="1:1" ht="13.15" hidden="1" x14ac:dyDescent="0.35">
      <c r="A2053" s="7"/>
    </row>
    <row r="2054" spans="1:1" ht="13.15" hidden="1" x14ac:dyDescent="0.35">
      <c r="A2054" s="7"/>
    </row>
    <row r="2055" spans="1:1" ht="13.15" hidden="1" x14ac:dyDescent="0.35">
      <c r="A2055" s="7"/>
    </row>
    <row r="2056" spans="1:1" ht="13.15" hidden="1" x14ac:dyDescent="0.35">
      <c r="A2056" s="7"/>
    </row>
    <row r="2057" spans="1:1" ht="13.15" hidden="1" x14ac:dyDescent="0.35">
      <c r="A2057" s="7"/>
    </row>
    <row r="2058" spans="1:1" ht="13.15" hidden="1" x14ac:dyDescent="0.35">
      <c r="A2058" s="7"/>
    </row>
    <row r="2059" spans="1:1" ht="13.15" hidden="1" x14ac:dyDescent="0.35">
      <c r="A2059" s="7"/>
    </row>
    <row r="2060" spans="1:1" ht="13.15" hidden="1" x14ac:dyDescent="0.35">
      <c r="A2060" s="7"/>
    </row>
    <row r="2061" spans="1:1" ht="13.15" hidden="1" x14ac:dyDescent="0.35">
      <c r="A2061" s="7"/>
    </row>
    <row r="2062" spans="1:1" ht="13.15" hidden="1" x14ac:dyDescent="0.35">
      <c r="A2062" s="7"/>
    </row>
    <row r="2063" spans="1:1" ht="13.15" hidden="1" x14ac:dyDescent="0.35">
      <c r="A2063" s="7"/>
    </row>
    <row r="2064" spans="1:1" ht="13.15" hidden="1" x14ac:dyDescent="0.35">
      <c r="A2064" s="7"/>
    </row>
    <row r="2065" spans="1:1" ht="13.15" hidden="1" x14ac:dyDescent="0.35">
      <c r="A2065" s="7"/>
    </row>
    <row r="2066" spans="1:1" ht="13.15" hidden="1" x14ac:dyDescent="0.35">
      <c r="A2066" s="7"/>
    </row>
    <row r="2067" spans="1:1" ht="13.15" hidden="1" x14ac:dyDescent="0.35">
      <c r="A2067" s="7"/>
    </row>
    <row r="2068" spans="1:1" ht="13.15" hidden="1" x14ac:dyDescent="0.35">
      <c r="A2068" s="7"/>
    </row>
    <row r="2069" spans="1:1" ht="13.15" hidden="1" x14ac:dyDescent="0.35">
      <c r="A2069" s="7"/>
    </row>
    <row r="2070" spans="1:1" ht="13.15" hidden="1" x14ac:dyDescent="0.35">
      <c r="A2070" s="7"/>
    </row>
    <row r="2071" spans="1:1" ht="13.15" hidden="1" x14ac:dyDescent="0.35">
      <c r="A2071" s="7"/>
    </row>
    <row r="2072" spans="1:1" ht="13.15" hidden="1" x14ac:dyDescent="0.35">
      <c r="A2072" s="7"/>
    </row>
    <row r="2073" spans="1:1" ht="13.15" hidden="1" x14ac:dyDescent="0.35">
      <c r="A2073" s="7"/>
    </row>
    <row r="2074" spans="1:1" ht="13.15" hidden="1" x14ac:dyDescent="0.35">
      <c r="A2074" s="7"/>
    </row>
    <row r="2075" spans="1:1" ht="13.15" hidden="1" x14ac:dyDescent="0.35">
      <c r="A2075" s="7"/>
    </row>
    <row r="2076" spans="1:1" ht="13.15" hidden="1" x14ac:dyDescent="0.35">
      <c r="A2076" s="7"/>
    </row>
    <row r="2077" spans="1:1" ht="13.15" hidden="1" x14ac:dyDescent="0.35">
      <c r="A2077" s="7"/>
    </row>
    <row r="2078" spans="1:1" ht="13.15" hidden="1" x14ac:dyDescent="0.35">
      <c r="A2078" s="7"/>
    </row>
    <row r="2079" spans="1:1" ht="13.15" hidden="1" x14ac:dyDescent="0.35">
      <c r="A2079" s="7"/>
    </row>
    <row r="2080" spans="1:1" ht="13.15" hidden="1" x14ac:dyDescent="0.35">
      <c r="A2080" s="7"/>
    </row>
    <row r="2081" spans="1:1" ht="13.15" hidden="1" x14ac:dyDescent="0.35">
      <c r="A2081" s="7"/>
    </row>
    <row r="2082" spans="1:1" ht="13.15" hidden="1" x14ac:dyDescent="0.35">
      <c r="A2082" s="7"/>
    </row>
    <row r="2083" spans="1:1" ht="13.15" hidden="1" x14ac:dyDescent="0.35">
      <c r="A2083" s="7"/>
    </row>
    <row r="2084" spans="1:1" ht="13.15" hidden="1" x14ac:dyDescent="0.35">
      <c r="A2084" s="7"/>
    </row>
    <row r="2085" spans="1:1" ht="13.15" hidden="1" x14ac:dyDescent="0.35">
      <c r="A2085" s="7"/>
    </row>
    <row r="2086" spans="1:1" ht="13.15" hidden="1" x14ac:dyDescent="0.35">
      <c r="A2086" s="7"/>
    </row>
    <row r="2087" spans="1:1" ht="13.15" hidden="1" x14ac:dyDescent="0.35">
      <c r="A2087" s="7"/>
    </row>
    <row r="2088" spans="1:1" ht="13.15" hidden="1" x14ac:dyDescent="0.35">
      <c r="A2088" s="7"/>
    </row>
    <row r="2089" spans="1:1" ht="13.15" hidden="1" x14ac:dyDescent="0.35">
      <c r="A2089" s="7"/>
    </row>
    <row r="2090" spans="1:1" ht="13.15" hidden="1" x14ac:dyDescent="0.35">
      <c r="A2090" s="7"/>
    </row>
    <row r="2091" spans="1:1" ht="13.15" hidden="1" x14ac:dyDescent="0.35">
      <c r="A2091" s="7"/>
    </row>
    <row r="2092" spans="1:1" ht="13.15" hidden="1" x14ac:dyDescent="0.35">
      <c r="A2092" s="7"/>
    </row>
    <row r="2093" spans="1:1" ht="13.15" hidden="1" x14ac:dyDescent="0.35">
      <c r="A2093" s="7"/>
    </row>
    <row r="2094" spans="1:1" ht="13.15" hidden="1" x14ac:dyDescent="0.35">
      <c r="A2094" s="7"/>
    </row>
    <row r="2095" spans="1:1" ht="13.15" hidden="1" x14ac:dyDescent="0.35">
      <c r="A2095" s="7"/>
    </row>
    <row r="2096" spans="1:1" ht="13.15" hidden="1" x14ac:dyDescent="0.35">
      <c r="A2096" s="7"/>
    </row>
    <row r="2097" spans="1:1" ht="13.15" hidden="1" x14ac:dyDescent="0.35">
      <c r="A2097" s="7"/>
    </row>
    <row r="2098" spans="1:1" ht="13.15" hidden="1" x14ac:dyDescent="0.35">
      <c r="A2098" s="7"/>
    </row>
    <row r="2099" spans="1:1" ht="13.15" hidden="1" x14ac:dyDescent="0.35">
      <c r="A2099" s="7"/>
    </row>
    <row r="2100" spans="1:1" ht="13.15" hidden="1" x14ac:dyDescent="0.35">
      <c r="A2100" s="7"/>
    </row>
    <row r="2101" spans="1:1" ht="13.15" hidden="1" x14ac:dyDescent="0.35">
      <c r="A2101" s="7"/>
    </row>
    <row r="2102" spans="1:1" ht="13.15" hidden="1" x14ac:dyDescent="0.35">
      <c r="A2102" s="7"/>
    </row>
    <row r="2103" spans="1:1" ht="13.15" hidden="1" x14ac:dyDescent="0.35">
      <c r="A2103" s="7"/>
    </row>
    <row r="2104" spans="1:1" ht="13.15" hidden="1" x14ac:dyDescent="0.35">
      <c r="A2104" s="7"/>
    </row>
    <row r="2105" spans="1:1" ht="13.15" hidden="1" x14ac:dyDescent="0.35">
      <c r="A2105" s="7"/>
    </row>
    <row r="2106" spans="1:1" ht="13.15" hidden="1" x14ac:dyDescent="0.35">
      <c r="A2106" s="7"/>
    </row>
    <row r="2107" spans="1:1" ht="13.15" hidden="1" x14ac:dyDescent="0.35">
      <c r="A2107" s="7"/>
    </row>
    <row r="2108" spans="1:1" ht="13.15" hidden="1" x14ac:dyDescent="0.35">
      <c r="A2108" s="7"/>
    </row>
    <row r="2109" spans="1:1" ht="13.15" hidden="1" x14ac:dyDescent="0.35">
      <c r="A2109" s="7"/>
    </row>
    <row r="2110" spans="1:1" ht="13.15" hidden="1" x14ac:dyDescent="0.35">
      <c r="A2110" s="7"/>
    </row>
    <row r="2111" spans="1:1" ht="13.15" hidden="1" x14ac:dyDescent="0.35">
      <c r="A2111" s="7"/>
    </row>
    <row r="2112" spans="1:1" ht="13.15" hidden="1" x14ac:dyDescent="0.35">
      <c r="A2112" s="7"/>
    </row>
    <row r="2113" spans="1:1" ht="13.15" hidden="1" x14ac:dyDescent="0.35">
      <c r="A2113" s="7"/>
    </row>
    <row r="2114" spans="1:1" ht="13.15" hidden="1" x14ac:dyDescent="0.35">
      <c r="A2114" s="7"/>
    </row>
    <row r="2115" spans="1:1" ht="13.15" hidden="1" x14ac:dyDescent="0.35">
      <c r="A2115" s="7"/>
    </row>
    <row r="2116" spans="1:1" ht="13.15" hidden="1" x14ac:dyDescent="0.35">
      <c r="A2116" s="7"/>
    </row>
    <row r="2117" spans="1:1" ht="13.15" hidden="1" x14ac:dyDescent="0.35">
      <c r="A2117" s="7"/>
    </row>
    <row r="2118" spans="1:1" ht="13.15" hidden="1" x14ac:dyDescent="0.35">
      <c r="A2118" s="7"/>
    </row>
    <row r="2119" spans="1:1" ht="13.15" hidden="1" x14ac:dyDescent="0.35">
      <c r="A2119" s="7"/>
    </row>
    <row r="2120" spans="1:1" ht="13.15" hidden="1" x14ac:dyDescent="0.35">
      <c r="A2120" s="7"/>
    </row>
    <row r="2121" spans="1:1" ht="13.15" hidden="1" x14ac:dyDescent="0.35">
      <c r="A2121" s="7"/>
    </row>
    <row r="2122" spans="1:1" ht="13.15" hidden="1" x14ac:dyDescent="0.35">
      <c r="A2122" s="7"/>
    </row>
    <row r="2123" spans="1:1" ht="13.15" hidden="1" x14ac:dyDescent="0.35">
      <c r="A2123" s="7"/>
    </row>
    <row r="2124" spans="1:1" ht="13.15" hidden="1" x14ac:dyDescent="0.35">
      <c r="A2124" s="7"/>
    </row>
    <row r="2125" spans="1:1" ht="13.15" hidden="1" x14ac:dyDescent="0.35">
      <c r="A2125" s="7"/>
    </row>
    <row r="2126" spans="1:1" ht="13.15" hidden="1" x14ac:dyDescent="0.35">
      <c r="A2126" s="7"/>
    </row>
    <row r="2127" spans="1:1" ht="13.15" hidden="1" x14ac:dyDescent="0.35">
      <c r="A2127" s="7"/>
    </row>
    <row r="2128" spans="1:1" ht="13.15" hidden="1" x14ac:dyDescent="0.35">
      <c r="A2128" s="7"/>
    </row>
    <row r="2129" spans="1:1" ht="13.15" hidden="1" x14ac:dyDescent="0.35">
      <c r="A2129" s="7"/>
    </row>
    <row r="2130" spans="1:1" ht="13.15" hidden="1" x14ac:dyDescent="0.35">
      <c r="A2130" s="7"/>
    </row>
    <row r="2131" spans="1:1" ht="13.15" hidden="1" x14ac:dyDescent="0.35">
      <c r="A2131" s="7"/>
    </row>
    <row r="2132" spans="1:1" ht="13.15" hidden="1" x14ac:dyDescent="0.35">
      <c r="A2132" s="7"/>
    </row>
    <row r="2133" spans="1:1" ht="13.15" hidden="1" x14ac:dyDescent="0.35">
      <c r="A2133" s="7"/>
    </row>
    <row r="2134" spans="1:1" ht="13.15" hidden="1" x14ac:dyDescent="0.35">
      <c r="A2134" s="7"/>
    </row>
    <row r="2135" spans="1:1" ht="13.15" hidden="1" x14ac:dyDescent="0.35">
      <c r="A2135" s="7"/>
    </row>
    <row r="2136" spans="1:1" ht="13.15" hidden="1" x14ac:dyDescent="0.35">
      <c r="A2136" s="7"/>
    </row>
    <row r="2137" spans="1:1" ht="13.15" hidden="1" x14ac:dyDescent="0.35">
      <c r="A2137" s="7"/>
    </row>
    <row r="2138" spans="1:1" ht="13.15" hidden="1" x14ac:dyDescent="0.35">
      <c r="A2138" s="7"/>
    </row>
    <row r="2139" spans="1:1" ht="13.15" hidden="1" x14ac:dyDescent="0.35">
      <c r="A2139" s="7"/>
    </row>
    <row r="2140" spans="1:1" ht="13.15" hidden="1" x14ac:dyDescent="0.35">
      <c r="A2140" s="7"/>
    </row>
    <row r="2141" spans="1:1" ht="13.15" hidden="1" x14ac:dyDescent="0.35">
      <c r="A2141" s="7"/>
    </row>
    <row r="2142" spans="1:1" ht="13.15" hidden="1" x14ac:dyDescent="0.35">
      <c r="A2142" s="7"/>
    </row>
    <row r="2143" spans="1:1" ht="13.15" hidden="1" x14ac:dyDescent="0.35">
      <c r="A2143" s="7"/>
    </row>
    <row r="2144" spans="1:1" ht="13.15" hidden="1" x14ac:dyDescent="0.35">
      <c r="A2144" s="7"/>
    </row>
    <row r="2145" spans="1:1" ht="13.15" hidden="1" x14ac:dyDescent="0.35">
      <c r="A2145" s="7"/>
    </row>
    <row r="2146" spans="1:1" ht="13.15" hidden="1" x14ac:dyDescent="0.35">
      <c r="A2146" s="7"/>
    </row>
    <row r="2147" spans="1:1" ht="13.15" hidden="1" x14ac:dyDescent="0.35">
      <c r="A2147" s="7"/>
    </row>
    <row r="2148" spans="1:1" ht="13.15" hidden="1" x14ac:dyDescent="0.35">
      <c r="A2148" s="7"/>
    </row>
    <row r="2149" spans="1:1" ht="13.15" hidden="1" x14ac:dyDescent="0.35">
      <c r="A2149" s="7"/>
    </row>
    <row r="2150" spans="1:1" ht="13.15" hidden="1" x14ac:dyDescent="0.35">
      <c r="A2150" s="7"/>
    </row>
    <row r="2151" spans="1:1" ht="13.15" hidden="1" x14ac:dyDescent="0.35">
      <c r="A2151" s="7"/>
    </row>
    <row r="2152" spans="1:1" ht="13.15" hidden="1" x14ac:dyDescent="0.35">
      <c r="A2152" s="7"/>
    </row>
    <row r="2153" spans="1:1" ht="13.15" hidden="1" x14ac:dyDescent="0.35">
      <c r="A2153" s="7"/>
    </row>
    <row r="2154" spans="1:1" ht="13.15" hidden="1" x14ac:dyDescent="0.35">
      <c r="A2154" s="7"/>
    </row>
    <row r="2155" spans="1:1" ht="13.15" hidden="1" x14ac:dyDescent="0.35">
      <c r="A2155" s="7"/>
    </row>
    <row r="2156" spans="1:1" ht="13.15" hidden="1" x14ac:dyDescent="0.35">
      <c r="A2156" s="7"/>
    </row>
    <row r="2157" spans="1:1" ht="13.15" hidden="1" x14ac:dyDescent="0.35">
      <c r="A2157" s="7"/>
    </row>
    <row r="2158" spans="1:1" ht="13.15" hidden="1" x14ac:dyDescent="0.35">
      <c r="A2158" s="7"/>
    </row>
    <row r="2159" spans="1:1" ht="13.15" hidden="1" x14ac:dyDescent="0.35">
      <c r="A2159" s="7"/>
    </row>
    <row r="2160" spans="1:1" ht="13.15" hidden="1" x14ac:dyDescent="0.35">
      <c r="A2160" s="7"/>
    </row>
    <row r="2161" spans="1:1" ht="13.15" hidden="1" x14ac:dyDescent="0.35">
      <c r="A2161" s="7"/>
    </row>
    <row r="2162" spans="1:1" ht="13.15" hidden="1" x14ac:dyDescent="0.35">
      <c r="A2162" s="7"/>
    </row>
    <row r="2163" spans="1:1" ht="13.15" hidden="1" x14ac:dyDescent="0.35">
      <c r="A2163" s="7"/>
    </row>
    <row r="2164" spans="1:1" ht="13.15" hidden="1" x14ac:dyDescent="0.35">
      <c r="A2164" s="7"/>
    </row>
    <row r="2165" spans="1:1" ht="13.15" hidden="1" x14ac:dyDescent="0.35">
      <c r="A2165" s="7"/>
    </row>
    <row r="2166" spans="1:1" ht="13.15" hidden="1" x14ac:dyDescent="0.35">
      <c r="A2166" s="7"/>
    </row>
    <row r="2167" spans="1:1" ht="13.15" hidden="1" x14ac:dyDescent="0.35">
      <c r="A2167" s="7"/>
    </row>
    <row r="2168" spans="1:1" ht="13.15" hidden="1" x14ac:dyDescent="0.35">
      <c r="A2168" s="7"/>
    </row>
    <row r="2169" spans="1:1" ht="13.15" hidden="1" x14ac:dyDescent="0.35">
      <c r="A2169" s="7"/>
    </row>
    <row r="2170" spans="1:1" ht="13.15" hidden="1" x14ac:dyDescent="0.35">
      <c r="A2170" s="7"/>
    </row>
    <row r="2171" spans="1:1" ht="13.15" hidden="1" x14ac:dyDescent="0.35">
      <c r="A2171" s="7"/>
    </row>
    <row r="2172" spans="1:1" ht="13.15" hidden="1" x14ac:dyDescent="0.35">
      <c r="A2172" s="7"/>
    </row>
    <row r="2173" spans="1:1" ht="13.15" hidden="1" x14ac:dyDescent="0.35">
      <c r="A2173" s="7"/>
    </row>
    <row r="2174" spans="1:1" ht="13.15" hidden="1" x14ac:dyDescent="0.35">
      <c r="A2174" s="7"/>
    </row>
    <row r="2175" spans="1:1" ht="13.15" hidden="1" x14ac:dyDescent="0.35">
      <c r="A2175" s="7"/>
    </row>
    <row r="2176" spans="1:1" ht="13.15" hidden="1" x14ac:dyDescent="0.35">
      <c r="A2176" s="7"/>
    </row>
    <row r="2177" spans="1:1" ht="13.15" hidden="1" x14ac:dyDescent="0.35">
      <c r="A2177" s="7"/>
    </row>
    <row r="2178" spans="1:1" ht="13.15" hidden="1" x14ac:dyDescent="0.35">
      <c r="A2178" s="7"/>
    </row>
    <row r="2179" spans="1:1" ht="13.15" hidden="1" x14ac:dyDescent="0.35">
      <c r="A2179" s="7"/>
    </row>
    <row r="2180" spans="1:1" ht="13.15" hidden="1" x14ac:dyDescent="0.35">
      <c r="A2180" s="7"/>
    </row>
    <row r="2181" spans="1:1" ht="13.15" hidden="1" x14ac:dyDescent="0.35">
      <c r="A2181" s="7"/>
    </row>
    <row r="2182" spans="1:1" ht="13.15" hidden="1" x14ac:dyDescent="0.35">
      <c r="A2182" s="7"/>
    </row>
    <row r="2183" spans="1:1" ht="13.15" hidden="1" x14ac:dyDescent="0.35">
      <c r="A2183" s="7"/>
    </row>
    <row r="2184" spans="1:1" ht="13.15" hidden="1" x14ac:dyDescent="0.35">
      <c r="A2184" s="7"/>
    </row>
    <row r="2185" spans="1:1" ht="13.15" hidden="1" x14ac:dyDescent="0.35">
      <c r="A2185" s="7"/>
    </row>
    <row r="2186" spans="1:1" ht="13.15" hidden="1" x14ac:dyDescent="0.35">
      <c r="A2186" s="7"/>
    </row>
    <row r="2187" spans="1:1" ht="13.15" hidden="1" x14ac:dyDescent="0.35">
      <c r="A2187" s="7"/>
    </row>
    <row r="2188" spans="1:1" ht="13.15" hidden="1" x14ac:dyDescent="0.35">
      <c r="A2188" s="7"/>
    </row>
    <row r="2189" spans="1:1" ht="13.15" hidden="1" x14ac:dyDescent="0.35">
      <c r="A2189" s="7"/>
    </row>
    <row r="2190" spans="1:1" ht="13.15" hidden="1" x14ac:dyDescent="0.35">
      <c r="A2190" s="7"/>
    </row>
    <row r="2191" spans="1:1" ht="13.15" hidden="1" x14ac:dyDescent="0.35">
      <c r="A2191" s="7"/>
    </row>
    <row r="2192" spans="1:1" ht="13.15" hidden="1" x14ac:dyDescent="0.35">
      <c r="A2192" s="7"/>
    </row>
    <row r="2193" spans="1:1" ht="13.15" hidden="1" x14ac:dyDescent="0.35">
      <c r="A2193" s="7"/>
    </row>
    <row r="2194" spans="1:1" ht="13.15" hidden="1" x14ac:dyDescent="0.35">
      <c r="A2194" s="7"/>
    </row>
    <row r="2195" spans="1:1" ht="13.15" hidden="1" x14ac:dyDescent="0.35">
      <c r="A2195" s="7"/>
    </row>
    <row r="2196" spans="1:1" ht="13.15" hidden="1" x14ac:dyDescent="0.35">
      <c r="A2196" s="7"/>
    </row>
    <row r="2197" spans="1:1" ht="13.15" hidden="1" x14ac:dyDescent="0.35">
      <c r="A2197" s="7"/>
    </row>
    <row r="2198" spans="1:1" ht="13.15" hidden="1" x14ac:dyDescent="0.35">
      <c r="A2198" s="7"/>
    </row>
    <row r="2199" spans="1:1" ht="13.15" hidden="1" x14ac:dyDescent="0.35">
      <c r="A2199" s="7"/>
    </row>
    <row r="2200" spans="1:1" ht="13.15" hidden="1" x14ac:dyDescent="0.35">
      <c r="A2200" s="7"/>
    </row>
    <row r="2201" spans="1:1" ht="13.15" hidden="1" x14ac:dyDescent="0.35">
      <c r="A2201" s="7"/>
    </row>
    <row r="2202" spans="1:1" ht="13.15" hidden="1" x14ac:dyDescent="0.35">
      <c r="A2202" s="7"/>
    </row>
    <row r="2203" spans="1:1" ht="13.15" hidden="1" x14ac:dyDescent="0.35">
      <c r="A2203" s="7"/>
    </row>
    <row r="2204" spans="1:1" ht="13.15" hidden="1" x14ac:dyDescent="0.35">
      <c r="A2204" s="7"/>
    </row>
    <row r="2205" spans="1:1" ht="13.15" hidden="1" x14ac:dyDescent="0.35">
      <c r="A2205" s="7"/>
    </row>
    <row r="2206" spans="1:1" ht="13.15" hidden="1" x14ac:dyDescent="0.35">
      <c r="A2206" s="7"/>
    </row>
    <row r="2207" spans="1:1" ht="13.15" hidden="1" x14ac:dyDescent="0.35">
      <c r="A2207" s="7"/>
    </row>
    <row r="2208" spans="1:1" ht="13.15" hidden="1" x14ac:dyDescent="0.35">
      <c r="A2208" s="7"/>
    </row>
    <row r="2209" spans="1:1" ht="13.15" hidden="1" x14ac:dyDescent="0.35">
      <c r="A2209" s="7"/>
    </row>
    <row r="2210" spans="1:1" ht="13.15" hidden="1" x14ac:dyDescent="0.35">
      <c r="A2210" s="7"/>
    </row>
    <row r="2211" spans="1:1" ht="13.15" hidden="1" x14ac:dyDescent="0.35">
      <c r="A2211" s="7"/>
    </row>
    <row r="2212" spans="1:1" ht="13.15" hidden="1" x14ac:dyDescent="0.35">
      <c r="A2212" s="7"/>
    </row>
    <row r="2213" spans="1:1" ht="13.15" hidden="1" x14ac:dyDescent="0.35">
      <c r="A2213" s="7"/>
    </row>
    <row r="2214" spans="1:1" ht="13.15" hidden="1" x14ac:dyDescent="0.35">
      <c r="A2214" s="7"/>
    </row>
    <row r="2215" spans="1:1" ht="13.15" hidden="1" x14ac:dyDescent="0.35">
      <c r="A2215" s="7"/>
    </row>
    <row r="2216" spans="1:1" ht="13.15" hidden="1" x14ac:dyDescent="0.35">
      <c r="A2216" s="7"/>
    </row>
    <row r="2217" spans="1:1" ht="13.15" hidden="1" x14ac:dyDescent="0.35">
      <c r="A2217" s="7"/>
    </row>
    <row r="2218" spans="1:1" ht="13.15" hidden="1" x14ac:dyDescent="0.35">
      <c r="A2218" s="7"/>
    </row>
    <row r="2219" spans="1:1" ht="13.15" hidden="1" x14ac:dyDescent="0.35">
      <c r="A2219" s="7"/>
    </row>
    <row r="2220" spans="1:1" ht="13.15" hidden="1" x14ac:dyDescent="0.35">
      <c r="A2220" s="7"/>
    </row>
    <row r="2221" spans="1:1" ht="13.15" hidden="1" x14ac:dyDescent="0.35">
      <c r="A2221" s="7"/>
    </row>
    <row r="2222" spans="1:1" ht="13.15" hidden="1" x14ac:dyDescent="0.35">
      <c r="A2222" s="7"/>
    </row>
    <row r="2223" spans="1:1" ht="13.15" hidden="1" x14ac:dyDescent="0.35">
      <c r="A2223" s="7"/>
    </row>
    <row r="2224" spans="1:1" ht="13.15" hidden="1" x14ac:dyDescent="0.35">
      <c r="A2224" s="7"/>
    </row>
    <row r="2225" spans="1:1" ht="13.15" hidden="1" x14ac:dyDescent="0.35">
      <c r="A2225" s="7"/>
    </row>
    <row r="2226" spans="1:1" ht="13.15" hidden="1" x14ac:dyDescent="0.35">
      <c r="A2226" s="7"/>
    </row>
    <row r="2227" spans="1:1" ht="13.15" hidden="1" x14ac:dyDescent="0.35">
      <c r="A2227" s="7"/>
    </row>
    <row r="2228" spans="1:1" ht="13.15" hidden="1" x14ac:dyDescent="0.35">
      <c r="A2228" s="7"/>
    </row>
    <row r="2229" spans="1:1" ht="13.15" hidden="1" x14ac:dyDescent="0.35">
      <c r="A2229" s="7"/>
    </row>
    <row r="2230" spans="1:1" ht="13.15" hidden="1" x14ac:dyDescent="0.35">
      <c r="A2230" s="7"/>
    </row>
    <row r="2231" spans="1:1" ht="13.15" hidden="1" x14ac:dyDescent="0.35">
      <c r="A2231" s="7"/>
    </row>
    <row r="2232" spans="1:1" ht="13.15" hidden="1" x14ac:dyDescent="0.35">
      <c r="A2232" s="7"/>
    </row>
    <row r="2233" spans="1:1" ht="13.15" hidden="1" x14ac:dyDescent="0.35">
      <c r="A2233" s="7"/>
    </row>
    <row r="2234" spans="1:1" ht="13.15" hidden="1" x14ac:dyDescent="0.35">
      <c r="A2234" s="7"/>
    </row>
    <row r="2235" spans="1:1" ht="13.15" hidden="1" x14ac:dyDescent="0.35">
      <c r="A2235" s="7"/>
    </row>
    <row r="2236" spans="1:1" ht="13.15" hidden="1" x14ac:dyDescent="0.35">
      <c r="A2236" s="7"/>
    </row>
    <row r="2237" spans="1:1" ht="13.15" hidden="1" x14ac:dyDescent="0.35">
      <c r="A2237" s="7"/>
    </row>
    <row r="2238" spans="1:1" ht="13.15" hidden="1" x14ac:dyDescent="0.35">
      <c r="A2238" s="7"/>
    </row>
    <row r="2239" spans="1:1" ht="13.15" hidden="1" x14ac:dyDescent="0.35">
      <c r="A2239" s="7"/>
    </row>
    <row r="2240" spans="1:1" ht="13.15" hidden="1" x14ac:dyDescent="0.35">
      <c r="A2240" s="7"/>
    </row>
    <row r="2241" spans="1:1" ht="13.15" hidden="1" x14ac:dyDescent="0.35">
      <c r="A2241" s="7"/>
    </row>
    <row r="2242" spans="1:1" ht="13.15" hidden="1" x14ac:dyDescent="0.35">
      <c r="A2242" s="7"/>
    </row>
    <row r="2243" spans="1:1" ht="13.15" hidden="1" x14ac:dyDescent="0.35">
      <c r="A2243" s="7"/>
    </row>
    <row r="2244" spans="1:1" ht="13.15" hidden="1" x14ac:dyDescent="0.35">
      <c r="A2244" s="7"/>
    </row>
    <row r="2245" spans="1:1" ht="13.15" hidden="1" x14ac:dyDescent="0.35">
      <c r="A2245" s="7"/>
    </row>
    <row r="2246" spans="1:1" ht="13.15" hidden="1" x14ac:dyDescent="0.35">
      <c r="A2246" s="7"/>
    </row>
    <row r="2247" spans="1:1" ht="13.15" hidden="1" x14ac:dyDescent="0.35">
      <c r="A2247" s="7"/>
    </row>
    <row r="2248" spans="1:1" ht="13.15" hidden="1" x14ac:dyDescent="0.35">
      <c r="A2248" s="7"/>
    </row>
    <row r="2249" spans="1:1" ht="13.15" hidden="1" x14ac:dyDescent="0.35">
      <c r="A2249" s="7"/>
    </row>
    <row r="2250" spans="1:1" ht="13.15" hidden="1" x14ac:dyDescent="0.35">
      <c r="A2250" s="7"/>
    </row>
    <row r="2251" spans="1:1" ht="13.15" hidden="1" x14ac:dyDescent="0.35">
      <c r="A2251" s="7"/>
    </row>
    <row r="2252" spans="1:1" ht="13.15" hidden="1" x14ac:dyDescent="0.35">
      <c r="A2252" s="7"/>
    </row>
    <row r="2253" spans="1:1" ht="13.15" hidden="1" x14ac:dyDescent="0.35">
      <c r="A2253" s="7"/>
    </row>
    <row r="2254" spans="1:1" ht="13.15" hidden="1" x14ac:dyDescent="0.35">
      <c r="A2254" s="7"/>
    </row>
    <row r="2255" spans="1:1" ht="13.15" hidden="1" x14ac:dyDescent="0.35">
      <c r="A2255" s="7"/>
    </row>
    <row r="2256" spans="1:1" ht="13.15" hidden="1" x14ac:dyDescent="0.35">
      <c r="A2256" s="7"/>
    </row>
    <row r="2257" spans="1:1" ht="13.15" hidden="1" x14ac:dyDescent="0.35">
      <c r="A2257" s="7"/>
    </row>
    <row r="2258" spans="1:1" ht="13.15" hidden="1" x14ac:dyDescent="0.35">
      <c r="A2258" s="7"/>
    </row>
    <row r="2259" spans="1:1" ht="13.15" hidden="1" x14ac:dyDescent="0.35">
      <c r="A2259" s="7"/>
    </row>
    <row r="2260" spans="1:1" ht="13.15" hidden="1" x14ac:dyDescent="0.35">
      <c r="A2260" s="7"/>
    </row>
    <row r="2261" spans="1:1" ht="13.15" hidden="1" x14ac:dyDescent="0.35">
      <c r="A2261" s="7"/>
    </row>
    <row r="2262" spans="1:1" ht="13.15" hidden="1" x14ac:dyDescent="0.35">
      <c r="A2262" s="7"/>
    </row>
    <row r="2263" spans="1:1" ht="13.15" hidden="1" x14ac:dyDescent="0.35">
      <c r="A2263" s="7"/>
    </row>
    <row r="2264" spans="1:1" ht="13.15" hidden="1" x14ac:dyDescent="0.35">
      <c r="A2264" s="7"/>
    </row>
    <row r="2265" spans="1:1" ht="13.15" hidden="1" x14ac:dyDescent="0.35">
      <c r="A2265" s="7"/>
    </row>
    <row r="2266" spans="1:1" ht="13.15" hidden="1" x14ac:dyDescent="0.35">
      <c r="A2266" s="7"/>
    </row>
    <row r="2267" spans="1:1" ht="13.15" hidden="1" x14ac:dyDescent="0.35">
      <c r="A2267" s="7"/>
    </row>
    <row r="2268" spans="1:1" ht="13.15" hidden="1" x14ac:dyDescent="0.35">
      <c r="A2268" s="7"/>
    </row>
    <row r="2269" spans="1:1" ht="13.15" hidden="1" x14ac:dyDescent="0.35">
      <c r="A2269" s="7"/>
    </row>
    <row r="2270" spans="1:1" ht="13.15" hidden="1" x14ac:dyDescent="0.35">
      <c r="A2270" s="7"/>
    </row>
    <row r="2271" spans="1:1" ht="13.15" hidden="1" x14ac:dyDescent="0.35">
      <c r="A2271" s="7"/>
    </row>
    <row r="2272" spans="1:1" ht="13.15" hidden="1" x14ac:dyDescent="0.35">
      <c r="A2272" s="7"/>
    </row>
    <row r="2273" spans="1:1" ht="13.15" hidden="1" x14ac:dyDescent="0.35">
      <c r="A2273" s="7"/>
    </row>
    <row r="2274" spans="1:1" ht="13.15" hidden="1" x14ac:dyDescent="0.35">
      <c r="A2274" s="7"/>
    </row>
    <row r="2275" spans="1:1" ht="13.15" hidden="1" x14ac:dyDescent="0.35">
      <c r="A2275" s="7"/>
    </row>
    <row r="2276" spans="1:1" ht="13.15" hidden="1" x14ac:dyDescent="0.35">
      <c r="A2276" s="7"/>
    </row>
    <row r="2277" spans="1:1" ht="13.15" hidden="1" x14ac:dyDescent="0.35">
      <c r="A2277" s="7"/>
    </row>
    <row r="2278" spans="1:1" ht="13.15" hidden="1" x14ac:dyDescent="0.35">
      <c r="A2278" s="7"/>
    </row>
    <row r="2279" spans="1:1" ht="13.15" hidden="1" x14ac:dyDescent="0.35">
      <c r="A2279" s="7"/>
    </row>
    <row r="2280" spans="1:1" ht="13.15" hidden="1" x14ac:dyDescent="0.35">
      <c r="A2280" s="7"/>
    </row>
    <row r="2281" spans="1:1" ht="13.15" hidden="1" x14ac:dyDescent="0.35">
      <c r="A2281" s="7"/>
    </row>
    <row r="2282" spans="1:1" ht="13.15" hidden="1" x14ac:dyDescent="0.35">
      <c r="A2282" s="7"/>
    </row>
    <row r="2283" spans="1:1" ht="13.15" hidden="1" x14ac:dyDescent="0.35">
      <c r="A2283" s="7"/>
    </row>
    <row r="2284" spans="1:1" ht="13.15" hidden="1" x14ac:dyDescent="0.35">
      <c r="A2284" s="7"/>
    </row>
    <row r="2285" spans="1:1" ht="13.15" hidden="1" x14ac:dyDescent="0.35">
      <c r="A2285" s="7"/>
    </row>
    <row r="2286" spans="1:1" ht="13.15" hidden="1" x14ac:dyDescent="0.35">
      <c r="A2286" s="7"/>
    </row>
    <row r="2287" spans="1:1" ht="13.15" hidden="1" x14ac:dyDescent="0.35">
      <c r="A2287" s="7"/>
    </row>
    <row r="2288" spans="1:1" ht="13.15" hidden="1" x14ac:dyDescent="0.35">
      <c r="A2288" s="7"/>
    </row>
    <row r="2289" spans="1:1" ht="13.15" hidden="1" x14ac:dyDescent="0.35">
      <c r="A2289" s="7"/>
    </row>
    <row r="2290" spans="1:1" ht="13.15" hidden="1" x14ac:dyDescent="0.35">
      <c r="A2290" s="7"/>
    </row>
    <row r="2291" spans="1:1" ht="13.15" hidden="1" x14ac:dyDescent="0.35">
      <c r="A2291" s="7"/>
    </row>
    <row r="2292" spans="1:1" ht="13.15" hidden="1" x14ac:dyDescent="0.35">
      <c r="A2292" s="7"/>
    </row>
    <row r="2293" spans="1:1" ht="13.15" hidden="1" x14ac:dyDescent="0.35">
      <c r="A2293" s="7"/>
    </row>
    <row r="2294" spans="1:1" ht="13.15" hidden="1" x14ac:dyDescent="0.35">
      <c r="A2294" s="7"/>
    </row>
    <row r="2295" spans="1:1" ht="13.15" hidden="1" x14ac:dyDescent="0.35">
      <c r="A2295" s="7"/>
    </row>
    <row r="2296" spans="1:1" ht="13.15" hidden="1" x14ac:dyDescent="0.35">
      <c r="A2296" s="7"/>
    </row>
    <row r="2297" spans="1:1" ht="13.15" hidden="1" x14ac:dyDescent="0.35">
      <c r="A2297" s="7"/>
    </row>
    <row r="2298" spans="1:1" ht="13.15" hidden="1" x14ac:dyDescent="0.35">
      <c r="A2298" s="7"/>
    </row>
    <row r="2299" spans="1:1" ht="13.15" hidden="1" x14ac:dyDescent="0.35">
      <c r="A2299" s="7"/>
    </row>
    <row r="2300" spans="1:1" ht="13.15" hidden="1" x14ac:dyDescent="0.35">
      <c r="A2300" s="7"/>
    </row>
    <row r="2301" spans="1:1" ht="13.15" hidden="1" x14ac:dyDescent="0.35">
      <c r="A2301" s="7"/>
    </row>
    <row r="2302" spans="1:1" ht="13.15" hidden="1" x14ac:dyDescent="0.35">
      <c r="A2302" s="7"/>
    </row>
    <row r="2303" spans="1:1" ht="13.15" hidden="1" x14ac:dyDescent="0.35">
      <c r="A2303" s="7"/>
    </row>
    <row r="2304" spans="1:1" ht="13.15" hidden="1" x14ac:dyDescent="0.35">
      <c r="A2304" s="7"/>
    </row>
    <row r="2305" spans="1:1" ht="13.15" hidden="1" x14ac:dyDescent="0.35">
      <c r="A2305" s="7"/>
    </row>
    <row r="2306" spans="1:1" ht="13.15" hidden="1" x14ac:dyDescent="0.35">
      <c r="A2306" s="7"/>
    </row>
    <row r="2307" spans="1:1" ht="13.15" hidden="1" x14ac:dyDescent="0.35">
      <c r="A2307" s="7"/>
    </row>
    <row r="2308" spans="1:1" ht="13.15" hidden="1" x14ac:dyDescent="0.35">
      <c r="A2308" s="7"/>
    </row>
    <row r="2309" spans="1:1" ht="13.15" hidden="1" x14ac:dyDescent="0.35">
      <c r="A2309" s="7"/>
    </row>
    <row r="2310" spans="1:1" ht="13.15" hidden="1" x14ac:dyDescent="0.35">
      <c r="A2310" s="7"/>
    </row>
    <row r="2311" spans="1:1" ht="13.15" hidden="1" x14ac:dyDescent="0.35">
      <c r="A2311" s="7"/>
    </row>
    <row r="2312" spans="1:1" ht="13.15" hidden="1" x14ac:dyDescent="0.35">
      <c r="A2312" s="7"/>
    </row>
    <row r="2313" spans="1:1" ht="13.15" hidden="1" x14ac:dyDescent="0.35">
      <c r="A2313" s="7"/>
    </row>
    <row r="2314" spans="1:1" ht="13.15" hidden="1" x14ac:dyDescent="0.35">
      <c r="A2314" s="7"/>
    </row>
    <row r="2315" spans="1:1" ht="13.15" hidden="1" x14ac:dyDescent="0.35">
      <c r="A2315" s="7"/>
    </row>
    <row r="2316" spans="1:1" ht="13.15" hidden="1" x14ac:dyDescent="0.35">
      <c r="A2316" s="7"/>
    </row>
    <row r="2317" spans="1:1" ht="13.15" hidden="1" x14ac:dyDescent="0.35">
      <c r="A2317" s="7"/>
    </row>
    <row r="2318" spans="1:1" ht="13.15" hidden="1" x14ac:dyDescent="0.35">
      <c r="A2318" s="7"/>
    </row>
    <row r="2319" spans="1:1" ht="13.15" hidden="1" x14ac:dyDescent="0.35">
      <c r="A2319" s="7"/>
    </row>
    <row r="2320" spans="1:1" ht="13.15" hidden="1" x14ac:dyDescent="0.35">
      <c r="A2320" s="7"/>
    </row>
    <row r="2321" spans="1:1" ht="13.15" hidden="1" x14ac:dyDescent="0.35">
      <c r="A2321" s="7"/>
    </row>
    <row r="2322" spans="1:1" ht="13.15" hidden="1" x14ac:dyDescent="0.35">
      <c r="A2322" s="7"/>
    </row>
    <row r="2323" spans="1:1" ht="13.15" hidden="1" x14ac:dyDescent="0.35">
      <c r="A2323" s="7"/>
    </row>
    <row r="2324" spans="1:1" ht="13.15" hidden="1" x14ac:dyDescent="0.35">
      <c r="A2324" s="7"/>
    </row>
    <row r="2325" spans="1:1" ht="13.15" hidden="1" x14ac:dyDescent="0.35">
      <c r="A2325" s="7"/>
    </row>
    <row r="2326" spans="1:1" ht="13.15" hidden="1" x14ac:dyDescent="0.35">
      <c r="A2326" s="7"/>
    </row>
    <row r="2327" spans="1:1" ht="13.15" hidden="1" x14ac:dyDescent="0.35">
      <c r="A2327" s="7"/>
    </row>
    <row r="2328" spans="1:1" ht="13.15" hidden="1" x14ac:dyDescent="0.35">
      <c r="A2328" s="7"/>
    </row>
    <row r="2329" spans="1:1" ht="13.15" hidden="1" x14ac:dyDescent="0.35">
      <c r="A2329" s="7"/>
    </row>
    <row r="2330" spans="1:1" ht="13.15" hidden="1" x14ac:dyDescent="0.35">
      <c r="A2330" s="7"/>
    </row>
    <row r="2331" spans="1:1" ht="13.15" hidden="1" x14ac:dyDescent="0.35">
      <c r="A2331" s="7"/>
    </row>
    <row r="2332" spans="1:1" ht="13.15" hidden="1" x14ac:dyDescent="0.35">
      <c r="A2332" s="7"/>
    </row>
    <row r="2333" spans="1:1" ht="13.15" hidden="1" x14ac:dyDescent="0.35">
      <c r="A2333" s="7"/>
    </row>
    <row r="2334" spans="1:1" ht="13.15" hidden="1" x14ac:dyDescent="0.35">
      <c r="A2334" s="7"/>
    </row>
    <row r="2335" spans="1:1" ht="13.15" hidden="1" x14ac:dyDescent="0.35">
      <c r="A2335" s="7"/>
    </row>
    <row r="2336" spans="1:1" ht="13.15" hidden="1" x14ac:dyDescent="0.35">
      <c r="A2336" s="7"/>
    </row>
    <row r="2337" spans="1:1" ht="13.15" hidden="1" x14ac:dyDescent="0.35">
      <c r="A2337" s="7"/>
    </row>
    <row r="2338" spans="1:1" ht="13.15" hidden="1" x14ac:dyDescent="0.35">
      <c r="A2338" s="7"/>
    </row>
    <row r="2339" spans="1:1" ht="13.15" hidden="1" x14ac:dyDescent="0.35">
      <c r="A2339" s="7"/>
    </row>
    <row r="2340" spans="1:1" ht="13.15" hidden="1" x14ac:dyDescent="0.35">
      <c r="A2340" s="7"/>
    </row>
    <row r="2341" spans="1:1" ht="13.15" hidden="1" x14ac:dyDescent="0.35">
      <c r="A2341" s="7"/>
    </row>
    <row r="2342" spans="1:1" ht="13.15" hidden="1" x14ac:dyDescent="0.35">
      <c r="A2342" s="7"/>
    </row>
    <row r="2343" spans="1:1" ht="13.15" hidden="1" x14ac:dyDescent="0.35">
      <c r="A2343" s="7"/>
    </row>
    <row r="2344" spans="1:1" ht="13.15" hidden="1" x14ac:dyDescent="0.35">
      <c r="A2344" s="7"/>
    </row>
    <row r="2345" spans="1:1" ht="13.15" hidden="1" x14ac:dyDescent="0.35">
      <c r="A2345" s="7"/>
    </row>
    <row r="2346" spans="1:1" ht="13.15" hidden="1" x14ac:dyDescent="0.35">
      <c r="A2346" s="7"/>
    </row>
    <row r="2347" spans="1:1" ht="13.15" hidden="1" x14ac:dyDescent="0.35">
      <c r="A2347" s="7"/>
    </row>
    <row r="2348" spans="1:1" ht="13.15" hidden="1" x14ac:dyDescent="0.35">
      <c r="A2348" s="7"/>
    </row>
    <row r="2349" spans="1:1" ht="13.15" hidden="1" x14ac:dyDescent="0.35">
      <c r="A2349" s="7"/>
    </row>
    <row r="2350" spans="1:1" ht="13.15" hidden="1" x14ac:dyDescent="0.35">
      <c r="A2350" s="7"/>
    </row>
    <row r="2351" spans="1:1" ht="13.15" hidden="1" x14ac:dyDescent="0.35">
      <c r="A2351" s="7"/>
    </row>
    <row r="2352" spans="1:1" ht="13.15" hidden="1" x14ac:dyDescent="0.35">
      <c r="A2352" s="7"/>
    </row>
    <row r="2353" spans="1:1" ht="13.15" hidden="1" x14ac:dyDescent="0.35">
      <c r="A2353" s="7"/>
    </row>
    <row r="2354" spans="1:1" ht="13.15" hidden="1" x14ac:dyDescent="0.35">
      <c r="A2354" s="7"/>
    </row>
    <row r="2355" spans="1:1" ht="13.15" hidden="1" x14ac:dyDescent="0.35">
      <c r="A2355" s="7"/>
    </row>
    <row r="2356" spans="1:1" ht="13.15" hidden="1" x14ac:dyDescent="0.35">
      <c r="A2356" s="7"/>
    </row>
    <row r="2357" spans="1:1" ht="13.15" hidden="1" x14ac:dyDescent="0.35">
      <c r="A2357" s="7"/>
    </row>
    <row r="2358" spans="1:1" ht="13.15" hidden="1" x14ac:dyDescent="0.35">
      <c r="A2358" s="7"/>
    </row>
    <row r="2359" spans="1:1" ht="13.15" hidden="1" x14ac:dyDescent="0.35">
      <c r="A2359" s="7"/>
    </row>
    <row r="2360" spans="1:1" ht="13.15" hidden="1" x14ac:dyDescent="0.35">
      <c r="A2360" s="7"/>
    </row>
    <row r="2361" spans="1:1" ht="13.15" hidden="1" x14ac:dyDescent="0.35">
      <c r="A2361" s="7"/>
    </row>
    <row r="2362" spans="1:1" ht="13.15" hidden="1" x14ac:dyDescent="0.35">
      <c r="A2362" s="7"/>
    </row>
    <row r="2363" spans="1:1" ht="13.15" hidden="1" x14ac:dyDescent="0.35">
      <c r="A2363" s="7"/>
    </row>
    <row r="2364" spans="1:1" ht="13.15" hidden="1" x14ac:dyDescent="0.35">
      <c r="A2364" s="7"/>
    </row>
    <row r="2365" spans="1:1" ht="13.15" hidden="1" x14ac:dyDescent="0.35">
      <c r="A2365" s="7"/>
    </row>
    <row r="2366" spans="1:1" ht="13.15" hidden="1" x14ac:dyDescent="0.35">
      <c r="A2366" s="7"/>
    </row>
    <row r="2367" spans="1:1" ht="13.15" hidden="1" x14ac:dyDescent="0.35">
      <c r="A2367" s="7"/>
    </row>
    <row r="2368" spans="1:1" ht="13.15" hidden="1" x14ac:dyDescent="0.35">
      <c r="A2368" s="7"/>
    </row>
    <row r="2369" spans="1:1" ht="13.15" hidden="1" x14ac:dyDescent="0.35">
      <c r="A2369" s="7"/>
    </row>
    <row r="2370" spans="1:1" ht="13.15" hidden="1" x14ac:dyDescent="0.35">
      <c r="A2370" s="7"/>
    </row>
    <row r="2371" spans="1:1" ht="13.15" hidden="1" x14ac:dyDescent="0.35">
      <c r="A2371" s="7"/>
    </row>
    <row r="2372" spans="1:1" ht="13.15" hidden="1" x14ac:dyDescent="0.35">
      <c r="A2372" s="7"/>
    </row>
    <row r="2373" spans="1:1" ht="13.15" hidden="1" x14ac:dyDescent="0.35">
      <c r="A2373" s="7"/>
    </row>
    <row r="2374" spans="1:1" ht="13.15" hidden="1" x14ac:dyDescent="0.35">
      <c r="A2374" s="7"/>
    </row>
    <row r="2375" spans="1:1" ht="13.15" hidden="1" x14ac:dyDescent="0.35">
      <c r="A2375" s="7"/>
    </row>
    <row r="2376" spans="1:1" ht="13.15" hidden="1" x14ac:dyDescent="0.35">
      <c r="A2376" s="7"/>
    </row>
    <row r="2377" spans="1:1" ht="13.15" hidden="1" x14ac:dyDescent="0.35">
      <c r="A2377" s="7"/>
    </row>
    <row r="2378" spans="1:1" ht="13.15" hidden="1" x14ac:dyDescent="0.35">
      <c r="A2378" s="7"/>
    </row>
    <row r="2379" spans="1:1" ht="13.15" hidden="1" x14ac:dyDescent="0.35">
      <c r="A2379" s="7"/>
    </row>
    <row r="2380" spans="1:1" ht="13.15" hidden="1" x14ac:dyDescent="0.35">
      <c r="A2380" s="7"/>
    </row>
    <row r="2381" spans="1:1" ht="13.15" hidden="1" x14ac:dyDescent="0.35">
      <c r="A2381" s="7"/>
    </row>
    <row r="2382" spans="1:1" ht="13.15" hidden="1" x14ac:dyDescent="0.35">
      <c r="A2382" s="7"/>
    </row>
    <row r="2383" spans="1:1" ht="13.15" hidden="1" x14ac:dyDescent="0.35">
      <c r="A2383" s="7"/>
    </row>
    <row r="2384" spans="1:1" ht="13.15" hidden="1" x14ac:dyDescent="0.35">
      <c r="A2384" s="7"/>
    </row>
    <row r="2385" spans="1:1" ht="13.15" hidden="1" x14ac:dyDescent="0.35">
      <c r="A2385" s="7"/>
    </row>
    <row r="2386" spans="1:1" ht="13.15" hidden="1" x14ac:dyDescent="0.35">
      <c r="A2386" s="7"/>
    </row>
    <row r="2387" spans="1:1" ht="13.15" hidden="1" x14ac:dyDescent="0.35">
      <c r="A2387" s="7"/>
    </row>
    <row r="2388" spans="1:1" ht="13.15" hidden="1" x14ac:dyDescent="0.35">
      <c r="A2388" s="7"/>
    </row>
    <row r="2389" spans="1:1" ht="13.15" hidden="1" x14ac:dyDescent="0.35">
      <c r="A2389" s="7"/>
    </row>
    <row r="2390" spans="1:1" ht="13.15" hidden="1" x14ac:dyDescent="0.35">
      <c r="A2390" s="7"/>
    </row>
    <row r="2391" spans="1:1" ht="13.15" hidden="1" x14ac:dyDescent="0.35">
      <c r="A2391" s="7"/>
    </row>
    <row r="2392" spans="1:1" ht="13.15" hidden="1" x14ac:dyDescent="0.35">
      <c r="A2392" s="7"/>
    </row>
    <row r="2393" spans="1:1" ht="13.15" hidden="1" x14ac:dyDescent="0.35">
      <c r="A2393" s="7"/>
    </row>
    <row r="2394" spans="1:1" ht="13.15" hidden="1" x14ac:dyDescent="0.35">
      <c r="A2394" s="7"/>
    </row>
    <row r="2395" spans="1:1" ht="13.15" hidden="1" x14ac:dyDescent="0.35">
      <c r="A2395" s="7"/>
    </row>
    <row r="2396" spans="1:1" ht="13.15" hidden="1" x14ac:dyDescent="0.35">
      <c r="A2396" s="7"/>
    </row>
    <row r="2397" spans="1:1" ht="13.15" hidden="1" x14ac:dyDescent="0.35">
      <c r="A2397" s="7"/>
    </row>
    <row r="2398" spans="1:1" ht="13.15" hidden="1" x14ac:dyDescent="0.35">
      <c r="A2398" s="7"/>
    </row>
    <row r="2399" spans="1:1" ht="13.15" hidden="1" x14ac:dyDescent="0.35">
      <c r="A2399" s="7"/>
    </row>
    <row r="2400" spans="1:1" ht="13.15" hidden="1" x14ac:dyDescent="0.35">
      <c r="A2400" s="7"/>
    </row>
    <row r="2401" spans="1:1" ht="13.15" hidden="1" x14ac:dyDescent="0.35">
      <c r="A2401" s="7"/>
    </row>
    <row r="2402" spans="1:1" ht="13.15" hidden="1" x14ac:dyDescent="0.35">
      <c r="A2402" s="7"/>
    </row>
    <row r="2403" spans="1:1" ht="13.15" hidden="1" x14ac:dyDescent="0.35">
      <c r="A2403" s="7"/>
    </row>
    <row r="2404" spans="1:1" ht="13.15" hidden="1" x14ac:dyDescent="0.35">
      <c r="A2404" s="7"/>
    </row>
    <row r="2405" spans="1:1" ht="13.15" hidden="1" x14ac:dyDescent="0.35">
      <c r="A2405" s="7"/>
    </row>
    <row r="2406" spans="1:1" ht="13.15" hidden="1" x14ac:dyDescent="0.35">
      <c r="A2406" s="7"/>
    </row>
    <row r="2407" spans="1:1" ht="13.15" hidden="1" x14ac:dyDescent="0.35">
      <c r="A2407" s="7"/>
    </row>
    <row r="2408" spans="1:1" ht="13.15" hidden="1" x14ac:dyDescent="0.35">
      <c r="A2408" s="7"/>
    </row>
    <row r="2409" spans="1:1" ht="13.15" hidden="1" x14ac:dyDescent="0.35">
      <c r="A2409" s="7"/>
    </row>
    <row r="2410" spans="1:1" ht="13.15" hidden="1" x14ac:dyDescent="0.35">
      <c r="A2410" s="7"/>
    </row>
    <row r="2411" spans="1:1" ht="13.15" hidden="1" x14ac:dyDescent="0.35">
      <c r="A2411" s="7"/>
    </row>
    <row r="2412" spans="1:1" ht="13.15" hidden="1" x14ac:dyDescent="0.35">
      <c r="A2412" s="7"/>
    </row>
    <row r="2413" spans="1:1" ht="13.15" hidden="1" x14ac:dyDescent="0.35">
      <c r="A2413" s="7"/>
    </row>
    <row r="2414" spans="1:1" ht="13.15" hidden="1" x14ac:dyDescent="0.35">
      <c r="A2414" s="7"/>
    </row>
    <row r="2415" spans="1:1" ht="13.15" hidden="1" x14ac:dyDescent="0.35">
      <c r="A2415" s="7"/>
    </row>
    <row r="2416" spans="1:1" ht="13.15" hidden="1" x14ac:dyDescent="0.35">
      <c r="A2416" s="7"/>
    </row>
    <row r="2417" spans="1:1" ht="13.15" hidden="1" x14ac:dyDescent="0.35">
      <c r="A2417" s="7"/>
    </row>
    <row r="2418" spans="1:1" ht="13.15" hidden="1" x14ac:dyDescent="0.35">
      <c r="A2418" s="7"/>
    </row>
    <row r="2419" spans="1:1" ht="13.15" hidden="1" x14ac:dyDescent="0.35">
      <c r="A2419" s="7"/>
    </row>
    <row r="2420" spans="1:1" ht="13.15" hidden="1" x14ac:dyDescent="0.35">
      <c r="A2420" s="7"/>
    </row>
    <row r="2421" spans="1:1" ht="13.15" hidden="1" x14ac:dyDescent="0.35">
      <c r="A2421" s="7"/>
    </row>
    <row r="2422" spans="1:1" ht="13.15" hidden="1" x14ac:dyDescent="0.35">
      <c r="A2422" s="7"/>
    </row>
    <row r="2423" spans="1:1" ht="13.15" hidden="1" x14ac:dyDescent="0.35">
      <c r="A2423" s="7"/>
    </row>
    <row r="2424" spans="1:1" ht="13.15" hidden="1" x14ac:dyDescent="0.35">
      <c r="A2424" s="7"/>
    </row>
    <row r="2425" spans="1:1" ht="13.15" hidden="1" x14ac:dyDescent="0.35">
      <c r="A2425" s="7"/>
    </row>
    <row r="2426" spans="1:1" ht="13.15" hidden="1" x14ac:dyDescent="0.35">
      <c r="A2426" s="7"/>
    </row>
    <row r="2427" spans="1:1" ht="13.15" hidden="1" x14ac:dyDescent="0.35">
      <c r="A2427" s="7"/>
    </row>
    <row r="2428" spans="1:1" ht="13.15" hidden="1" x14ac:dyDescent="0.35">
      <c r="A2428" s="7"/>
    </row>
    <row r="2429" spans="1:1" ht="13.15" hidden="1" x14ac:dyDescent="0.35">
      <c r="A2429" s="7"/>
    </row>
    <row r="2430" spans="1:1" ht="13.15" hidden="1" x14ac:dyDescent="0.35">
      <c r="A2430" s="7"/>
    </row>
    <row r="2431" spans="1:1" ht="13.15" hidden="1" x14ac:dyDescent="0.35">
      <c r="A2431" s="7"/>
    </row>
    <row r="2432" spans="1:1" ht="13.15" hidden="1" x14ac:dyDescent="0.35">
      <c r="A2432" s="7"/>
    </row>
    <row r="2433" spans="1:1" ht="13.15" hidden="1" x14ac:dyDescent="0.35">
      <c r="A2433" s="7"/>
    </row>
    <row r="2434" spans="1:1" ht="13.15" hidden="1" x14ac:dyDescent="0.35">
      <c r="A2434" s="7"/>
    </row>
    <row r="2435" spans="1:1" ht="13.15" hidden="1" x14ac:dyDescent="0.35">
      <c r="A2435" s="7"/>
    </row>
    <row r="2436" spans="1:1" ht="13.15" hidden="1" x14ac:dyDescent="0.35">
      <c r="A2436" s="7"/>
    </row>
    <row r="2437" spans="1:1" ht="13.15" hidden="1" x14ac:dyDescent="0.35">
      <c r="A2437" s="7"/>
    </row>
    <row r="2438" spans="1:1" ht="13.15" hidden="1" x14ac:dyDescent="0.35">
      <c r="A2438" s="7"/>
    </row>
    <row r="2439" spans="1:1" ht="13.15" hidden="1" x14ac:dyDescent="0.35">
      <c r="A2439" s="7"/>
    </row>
    <row r="2440" spans="1:1" ht="13.15" hidden="1" x14ac:dyDescent="0.35">
      <c r="A2440" s="7"/>
    </row>
    <row r="2441" spans="1:1" ht="13.15" hidden="1" x14ac:dyDescent="0.35">
      <c r="A2441" s="7"/>
    </row>
    <row r="2442" spans="1:1" ht="13.15" hidden="1" x14ac:dyDescent="0.35">
      <c r="A2442" s="7"/>
    </row>
    <row r="2443" spans="1:1" ht="13.15" hidden="1" x14ac:dyDescent="0.35">
      <c r="A2443" s="7"/>
    </row>
    <row r="2444" spans="1:1" ht="13.15" hidden="1" x14ac:dyDescent="0.35">
      <c r="A2444" s="7"/>
    </row>
    <row r="2445" spans="1:1" ht="13.15" hidden="1" x14ac:dyDescent="0.35">
      <c r="A2445" s="7"/>
    </row>
    <row r="2446" spans="1:1" ht="13.15" hidden="1" x14ac:dyDescent="0.35">
      <c r="A2446" s="7"/>
    </row>
    <row r="2447" spans="1:1" ht="13.15" hidden="1" x14ac:dyDescent="0.35">
      <c r="A2447" s="7"/>
    </row>
    <row r="2448" spans="1:1" ht="13.15" hidden="1" x14ac:dyDescent="0.35">
      <c r="A2448" s="7"/>
    </row>
    <row r="2449" spans="1:1" ht="13.15" hidden="1" x14ac:dyDescent="0.35">
      <c r="A2449" s="7"/>
    </row>
    <row r="2450" spans="1:1" ht="13.15" hidden="1" x14ac:dyDescent="0.35">
      <c r="A2450" s="7"/>
    </row>
    <row r="2451" spans="1:1" ht="13.15" hidden="1" x14ac:dyDescent="0.35">
      <c r="A2451" s="7"/>
    </row>
    <row r="2452" spans="1:1" ht="13.15" hidden="1" x14ac:dyDescent="0.35">
      <c r="A2452" s="7"/>
    </row>
    <row r="2453" spans="1:1" ht="13.15" hidden="1" x14ac:dyDescent="0.35">
      <c r="A2453" s="7"/>
    </row>
    <row r="2454" spans="1:1" ht="13.15" hidden="1" x14ac:dyDescent="0.35">
      <c r="A2454" s="7"/>
    </row>
    <row r="2455" spans="1:1" ht="13.15" hidden="1" x14ac:dyDescent="0.35">
      <c r="A2455" s="7"/>
    </row>
    <row r="2456" spans="1:1" ht="13.15" hidden="1" x14ac:dyDescent="0.35">
      <c r="A2456" s="7"/>
    </row>
    <row r="2457" spans="1:1" ht="13.15" hidden="1" x14ac:dyDescent="0.35">
      <c r="A2457" s="7"/>
    </row>
    <row r="2458" spans="1:1" ht="13.15" hidden="1" x14ac:dyDescent="0.35">
      <c r="A2458" s="7"/>
    </row>
    <row r="2459" spans="1:1" ht="13.15" hidden="1" x14ac:dyDescent="0.35">
      <c r="A2459" s="7"/>
    </row>
    <row r="2460" spans="1:1" ht="13.15" hidden="1" x14ac:dyDescent="0.35">
      <c r="A2460" s="7"/>
    </row>
    <row r="2461" spans="1:1" ht="13.15" hidden="1" x14ac:dyDescent="0.35">
      <c r="A2461" s="7"/>
    </row>
    <row r="2462" spans="1:1" ht="13.15" hidden="1" x14ac:dyDescent="0.35">
      <c r="A2462" s="7"/>
    </row>
    <row r="2463" spans="1:1" ht="13.15" hidden="1" x14ac:dyDescent="0.35">
      <c r="A2463" s="7"/>
    </row>
    <row r="2464" spans="1:1" ht="13.15" hidden="1" x14ac:dyDescent="0.35">
      <c r="A2464" s="7"/>
    </row>
    <row r="2465" spans="1:1" ht="13.15" hidden="1" x14ac:dyDescent="0.35">
      <c r="A2465" s="7"/>
    </row>
    <row r="2466" spans="1:1" ht="13.15" hidden="1" x14ac:dyDescent="0.35">
      <c r="A2466" s="7"/>
    </row>
    <row r="2467" spans="1:1" ht="13.15" hidden="1" x14ac:dyDescent="0.35">
      <c r="A2467" s="7"/>
    </row>
    <row r="2468" spans="1:1" ht="13.15" hidden="1" x14ac:dyDescent="0.35">
      <c r="A2468" s="7"/>
    </row>
    <row r="2469" spans="1:1" ht="13.15" hidden="1" x14ac:dyDescent="0.35">
      <c r="A2469" s="7"/>
    </row>
    <row r="2470" spans="1:1" ht="13.15" hidden="1" x14ac:dyDescent="0.35">
      <c r="A2470" s="7"/>
    </row>
    <row r="2471" spans="1:1" ht="13.15" hidden="1" x14ac:dyDescent="0.35">
      <c r="A2471" s="7"/>
    </row>
    <row r="2472" spans="1:1" ht="13.15" hidden="1" x14ac:dyDescent="0.35">
      <c r="A2472" s="7"/>
    </row>
    <row r="2473" spans="1:1" ht="13.15" hidden="1" x14ac:dyDescent="0.35">
      <c r="A2473" s="7"/>
    </row>
    <row r="2474" spans="1:1" ht="13.15" hidden="1" x14ac:dyDescent="0.35">
      <c r="A2474" s="7"/>
    </row>
    <row r="2475" spans="1:1" ht="13.15" hidden="1" x14ac:dyDescent="0.35">
      <c r="A2475" s="7"/>
    </row>
    <row r="2476" spans="1:1" ht="13.15" hidden="1" x14ac:dyDescent="0.35">
      <c r="A2476" s="7"/>
    </row>
    <row r="2477" spans="1:1" ht="13.15" hidden="1" x14ac:dyDescent="0.35">
      <c r="A2477" s="7"/>
    </row>
    <row r="2478" spans="1:1" ht="13.15" hidden="1" x14ac:dyDescent="0.35">
      <c r="A2478" s="7"/>
    </row>
    <row r="2479" spans="1:1" ht="13.15" hidden="1" x14ac:dyDescent="0.35">
      <c r="A2479" s="7"/>
    </row>
    <row r="2480" spans="1:1" ht="13.15" hidden="1" x14ac:dyDescent="0.35">
      <c r="A2480" s="7"/>
    </row>
    <row r="2481" spans="1:1" ht="13.15" hidden="1" x14ac:dyDescent="0.35">
      <c r="A2481" s="7"/>
    </row>
    <row r="2482" spans="1:1" ht="13.15" hidden="1" x14ac:dyDescent="0.35">
      <c r="A2482" s="7"/>
    </row>
    <row r="2483" spans="1:1" ht="13.15" hidden="1" x14ac:dyDescent="0.35">
      <c r="A2483" s="7"/>
    </row>
    <row r="2484" spans="1:1" ht="13.15" hidden="1" x14ac:dyDescent="0.35">
      <c r="A2484" s="7"/>
    </row>
    <row r="2485" spans="1:1" ht="13.15" hidden="1" x14ac:dyDescent="0.35">
      <c r="A2485" s="7"/>
    </row>
    <row r="2486" spans="1:1" ht="13.15" hidden="1" x14ac:dyDescent="0.35">
      <c r="A2486" s="7"/>
    </row>
    <row r="2487" spans="1:1" ht="13.15" hidden="1" x14ac:dyDescent="0.35">
      <c r="A2487" s="7"/>
    </row>
    <row r="2488" spans="1:1" ht="13.15" hidden="1" x14ac:dyDescent="0.35">
      <c r="A2488" s="7"/>
    </row>
    <row r="2489" spans="1:1" ht="13.15" hidden="1" x14ac:dyDescent="0.35">
      <c r="A2489" s="7"/>
    </row>
    <row r="2490" spans="1:1" ht="13.15" hidden="1" x14ac:dyDescent="0.35">
      <c r="A2490" s="7"/>
    </row>
    <row r="2491" spans="1:1" ht="13.15" hidden="1" x14ac:dyDescent="0.35">
      <c r="A2491" s="7"/>
    </row>
    <row r="2492" spans="1:1" ht="13.15" hidden="1" x14ac:dyDescent="0.35">
      <c r="A2492" s="7"/>
    </row>
    <row r="2493" spans="1:1" ht="13.15" hidden="1" x14ac:dyDescent="0.35">
      <c r="A2493" s="7"/>
    </row>
    <row r="2494" spans="1:1" ht="13.15" hidden="1" x14ac:dyDescent="0.35">
      <c r="A2494" s="7"/>
    </row>
    <row r="2495" spans="1:1" ht="13.15" hidden="1" x14ac:dyDescent="0.35">
      <c r="A2495" s="7"/>
    </row>
    <row r="2496" spans="1:1" ht="13.15" hidden="1" x14ac:dyDescent="0.35">
      <c r="A2496" s="7"/>
    </row>
    <row r="2497" spans="1:1" ht="13.15" hidden="1" x14ac:dyDescent="0.35">
      <c r="A2497" s="7"/>
    </row>
    <row r="2498" spans="1:1" ht="13.15" hidden="1" x14ac:dyDescent="0.35">
      <c r="A2498" s="7"/>
    </row>
    <row r="2499" spans="1:1" ht="13.15" hidden="1" x14ac:dyDescent="0.35">
      <c r="A2499" s="7"/>
    </row>
    <row r="2500" spans="1:1" ht="13.15" hidden="1" x14ac:dyDescent="0.35">
      <c r="A2500" s="7"/>
    </row>
    <row r="2501" spans="1:1" ht="13.15" hidden="1" x14ac:dyDescent="0.35">
      <c r="A2501" s="7"/>
    </row>
    <row r="2502" spans="1:1" ht="13.15" hidden="1" x14ac:dyDescent="0.35">
      <c r="A2502" s="7"/>
    </row>
    <row r="2503" spans="1:1" ht="13.15" hidden="1" x14ac:dyDescent="0.35">
      <c r="A2503" s="7"/>
    </row>
    <row r="2504" spans="1:1" ht="13.15" hidden="1" x14ac:dyDescent="0.35">
      <c r="A2504" s="7"/>
    </row>
    <row r="2505" spans="1:1" ht="13.15" hidden="1" x14ac:dyDescent="0.35">
      <c r="A2505" s="7"/>
    </row>
    <row r="2506" spans="1:1" ht="13.15" hidden="1" x14ac:dyDescent="0.35">
      <c r="A2506" s="7"/>
    </row>
    <row r="2507" spans="1:1" ht="13.15" hidden="1" x14ac:dyDescent="0.35">
      <c r="A2507" s="7"/>
    </row>
    <row r="2508" spans="1:1" ht="13.15" hidden="1" x14ac:dyDescent="0.35">
      <c r="A2508" s="7"/>
    </row>
    <row r="2509" spans="1:1" ht="13.15" hidden="1" x14ac:dyDescent="0.35">
      <c r="A2509" s="7"/>
    </row>
    <row r="2510" spans="1:1" ht="13.15" hidden="1" x14ac:dyDescent="0.35">
      <c r="A2510" s="7"/>
    </row>
    <row r="2511" spans="1:1" ht="13.15" hidden="1" x14ac:dyDescent="0.35">
      <c r="A2511" s="7"/>
    </row>
    <row r="2512" spans="1:1" ht="13.15" hidden="1" x14ac:dyDescent="0.35">
      <c r="A2512" s="7"/>
    </row>
    <row r="2513" spans="1:1" ht="13.15" hidden="1" x14ac:dyDescent="0.35">
      <c r="A2513" s="7"/>
    </row>
    <row r="2514" spans="1:1" ht="13.15" hidden="1" x14ac:dyDescent="0.35">
      <c r="A2514" s="7"/>
    </row>
    <row r="2515" spans="1:1" ht="13.15" hidden="1" x14ac:dyDescent="0.35">
      <c r="A2515" s="7"/>
    </row>
    <row r="2516" spans="1:1" ht="13.15" hidden="1" x14ac:dyDescent="0.35">
      <c r="A2516" s="7"/>
    </row>
    <row r="2517" spans="1:1" ht="13.15" hidden="1" x14ac:dyDescent="0.35">
      <c r="A2517" s="7"/>
    </row>
    <row r="2518" spans="1:1" ht="13.15" hidden="1" x14ac:dyDescent="0.35">
      <c r="A2518" s="7"/>
    </row>
    <row r="2519" spans="1:1" ht="13.15" hidden="1" x14ac:dyDescent="0.35">
      <c r="A2519" s="7"/>
    </row>
    <row r="2520" spans="1:1" ht="13.15" hidden="1" x14ac:dyDescent="0.35">
      <c r="A2520" s="7"/>
    </row>
    <row r="2521" spans="1:1" ht="13.15" hidden="1" x14ac:dyDescent="0.35">
      <c r="A2521" s="7"/>
    </row>
    <row r="2522" spans="1:1" ht="13.15" hidden="1" x14ac:dyDescent="0.35">
      <c r="A2522" s="7"/>
    </row>
    <row r="2523" spans="1:1" ht="13.15" hidden="1" x14ac:dyDescent="0.35">
      <c r="A2523" s="7"/>
    </row>
    <row r="2524" spans="1:1" ht="13.15" hidden="1" x14ac:dyDescent="0.35">
      <c r="A2524" s="7"/>
    </row>
    <row r="2525" spans="1:1" ht="13.15" hidden="1" x14ac:dyDescent="0.35">
      <c r="A2525" s="7"/>
    </row>
    <row r="2526" spans="1:1" ht="13.15" hidden="1" x14ac:dyDescent="0.35">
      <c r="A2526" s="7"/>
    </row>
    <row r="2527" spans="1:1" ht="13.15" hidden="1" x14ac:dyDescent="0.35">
      <c r="A2527" s="7"/>
    </row>
    <row r="2528" spans="1:1" ht="13.15" hidden="1" x14ac:dyDescent="0.35">
      <c r="A2528" s="7"/>
    </row>
    <row r="2529" spans="1:1" ht="13.15" hidden="1" x14ac:dyDescent="0.35">
      <c r="A2529" s="7"/>
    </row>
    <row r="2530" spans="1:1" ht="13.15" hidden="1" x14ac:dyDescent="0.35">
      <c r="A2530" s="7"/>
    </row>
    <row r="2531" spans="1:1" ht="13.15" hidden="1" x14ac:dyDescent="0.35">
      <c r="A2531" s="7"/>
    </row>
    <row r="2532" spans="1:1" ht="13.15" hidden="1" x14ac:dyDescent="0.35">
      <c r="A2532" s="7"/>
    </row>
    <row r="2533" spans="1:1" ht="13.15" hidden="1" x14ac:dyDescent="0.35">
      <c r="A2533" s="7"/>
    </row>
    <row r="2534" spans="1:1" ht="13.15" hidden="1" x14ac:dyDescent="0.35">
      <c r="A2534" s="7"/>
    </row>
    <row r="2535" spans="1:1" ht="13.15" hidden="1" x14ac:dyDescent="0.35">
      <c r="A2535" s="7"/>
    </row>
    <row r="2536" spans="1:1" ht="13.15" hidden="1" x14ac:dyDescent="0.35">
      <c r="A2536" s="7"/>
    </row>
    <row r="2537" spans="1:1" ht="13.15" hidden="1" x14ac:dyDescent="0.35">
      <c r="A2537" s="7"/>
    </row>
    <row r="2538" spans="1:1" ht="13.15" hidden="1" x14ac:dyDescent="0.35">
      <c r="A2538" s="7"/>
    </row>
    <row r="2539" spans="1:1" ht="13.15" hidden="1" x14ac:dyDescent="0.35">
      <c r="A2539" s="7"/>
    </row>
    <row r="2540" spans="1:1" ht="13.15" hidden="1" x14ac:dyDescent="0.35">
      <c r="A2540" s="7"/>
    </row>
    <row r="2541" spans="1:1" ht="13.15" hidden="1" x14ac:dyDescent="0.35">
      <c r="A2541" s="7"/>
    </row>
    <row r="2542" spans="1:1" ht="13.15" hidden="1" x14ac:dyDescent="0.35">
      <c r="A2542" s="7"/>
    </row>
    <row r="2543" spans="1:1" ht="13.15" hidden="1" x14ac:dyDescent="0.35">
      <c r="A2543" s="7"/>
    </row>
    <row r="2544" spans="1:1" ht="13.15" hidden="1" x14ac:dyDescent="0.35">
      <c r="A2544" s="7"/>
    </row>
    <row r="2545" spans="1:1" ht="13.15" hidden="1" x14ac:dyDescent="0.35">
      <c r="A2545" s="7"/>
    </row>
    <row r="2546" spans="1:1" ht="13.15" hidden="1" x14ac:dyDescent="0.35">
      <c r="A2546" s="7"/>
    </row>
    <row r="2547" spans="1:1" ht="13.15" hidden="1" x14ac:dyDescent="0.35">
      <c r="A2547" s="7"/>
    </row>
    <row r="2548" spans="1:1" ht="13.15" hidden="1" x14ac:dyDescent="0.35">
      <c r="A2548" s="7"/>
    </row>
    <row r="2549" spans="1:1" ht="13.15" hidden="1" x14ac:dyDescent="0.35">
      <c r="A2549" s="7"/>
    </row>
    <row r="2550" spans="1:1" ht="13.15" hidden="1" x14ac:dyDescent="0.35">
      <c r="A2550" s="7"/>
    </row>
    <row r="2551" spans="1:1" ht="13.15" hidden="1" x14ac:dyDescent="0.35">
      <c r="A2551" s="7"/>
    </row>
    <row r="2552" spans="1:1" ht="13.15" hidden="1" x14ac:dyDescent="0.35">
      <c r="A2552" s="7"/>
    </row>
    <row r="2553" spans="1:1" ht="13.15" hidden="1" x14ac:dyDescent="0.35">
      <c r="A2553" s="7"/>
    </row>
    <row r="2554" spans="1:1" ht="13.15" hidden="1" x14ac:dyDescent="0.35">
      <c r="A2554" s="7"/>
    </row>
    <row r="2555" spans="1:1" ht="13.15" hidden="1" x14ac:dyDescent="0.35">
      <c r="A2555" s="7"/>
    </row>
    <row r="2556" spans="1:1" ht="13.15" hidden="1" x14ac:dyDescent="0.35">
      <c r="A2556" s="7"/>
    </row>
    <row r="2557" spans="1:1" ht="13.15" hidden="1" x14ac:dyDescent="0.35">
      <c r="A2557" s="7"/>
    </row>
    <row r="2558" spans="1:1" ht="13.15" hidden="1" x14ac:dyDescent="0.35">
      <c r="A2558" s="7"/>
    </row>
    <row r="2559" spans="1:1" ht="13.15" hidden="1" x14ac:dyDescent="0.35">
      <c r="A2559" s="7"/>
    </row>
    <row r="2560" spans="1:1" ht="13.15" hidden="1" x14ac:dyDescent="0.35">
      <c r="A2560" s="7"/>
    </row>
    <row r="2561" spans="1:1" ht="13.15" hidden="1" x14ac:dyDescent="0.35">
      <c r="A2561" s="7"/>
    </row>
    <row r="2562" spans="1:1" ht="13.15" hidden="1" x14ac:dyDescent="0.35">
      <c r="A2562" s="7"/>
    </row>
    <row r="2563" spans="1:1" ht="13.15" hidden="1" x14ac:dyDescent="0.35">
      <c r="A2563" s="7"/>
    </row>
    <row r="2564" spans="1:1" ht="13.15" hidden="1" x14ac:dyDescent="0.35">
      <c r="A2564" s="7"/>
    </row>
    <row r="2565" spans="1:1" ht="13.15" hidden="1" x14ac:dyDescent="0.35">
      <c r="A2565" s="7"/>
    </row>
    <row r="2566" spans="1:1" ht="13.15" hidden="1" x14ac:dyDescent="0.35">
      <c r="A2566" s="7"/>
    </row>
    <row r="2567" spans="1:1" ht="13.15" hidden="1" x14ac:dyDescent="0.35">
      <c r="A2567" s="7"/>
    </row>
    <row r="2568" spans="1:1" ht="13.15" hidden="1" x14ac:dyDescent="0.35">
      <c r="A2568" s="7"/>
    </row>
    <row r="2569" spans="1:1" ht="13.15" hidden="1" x14ac:dyDescent="0.35">
      <c r="A2569" s="7"/>
    </row>
    <row r="2570" spans="1:1" ht="13.15" hidden="1" x14ac:dyDescent="0.35">
      <c r="A2570" s="7"/>
    </row>
    <row r="2571" spans="1:1" ht="13.15" hidden="1" x14ac:dyDescent="0.35">
      <c r="A2571" s="7"/>
    </row>
    <row r="2572" spans="1:1" ht="13.15" hidden="1" x14ac:dyDescent="0.35">
      <c r="A2572" s="7"/>
    </row>
    <row r="2573" spans="1:1" ht="13.15" hidden="1" x14ac:dyDescent="0.35">
      <c r="A2573" s="7"/>
    </row>
    <row r="2574" spans="1:1" ht="13.15" hidden="1" x14ac:dyDescent="0.35">
      <c r="A2574" s="7"/>
    </row>
    <row r="2575" spans="1:1" ht="13.15" hidden="1" x14ac:dyDescent="0.35">
      <c r="A2575" s="7"/>
    </row>
    <row r="2576" spans="1:1" ht="13.15" hidden="1" x14ac:dyDescent="0.35">
      <c r="A2576" s="7"/>
    </row>
    <row r="2577" spans="1:1" ht="13.15" hidden="1" x14ac:dyDescent="0.35">
      <c r="A2577" s="7"/>
    </row>
    <row r="2578" spans="1:1" ht="13.15" hidden="1" x14ac:dyDescent="0.35">
      <c r="A2578" s="7"/>
    </row>
    <row r="2579" spans="1:1" ht="13.15" hidden="1" x14ac:dyDescent="0.35">
      <c r="A2579" s="7"/>
    </row>
    <row r="2580" spans="1:1" ht="13.15" hidden="1" x14ac:dyDescent="0.35">
      <c r="A2580" s="7"/>
    </row>
    <row r="2581" spans="1:1" ht="13.15" hidden="1" x14ac:dyDescent="0.35">
      <c r="A2581" s="7"/>
    </row>
    <row r="2582" spans="1:1" ht="13.15" hidden="1" x14ac:dyDescent="0.35">
      <c r="A2582" s="7"/>
    </row>
    <row r="2583" spans="1:1" ht="13.15" hidden="1" x14ac:dyDescent="0.35">
      <c r="A2583" s="7"/>
    </row>
    <row r="2584" spans="1:1" ht="13.15" hidden="1" x14ac:dyDescent="0.35">
      <c r="A2584" s="7"/>
    </row>
    <row r="2585" spans="1:1" ht="13.15" hidden="1" x14ac:dyDescent="0.35">
      <c r="A2585" s="7"/>
    </row>
    <row r="2586" spans="1:1" ht="13.15" hidden="1" x14ac:dyDescent="0.35">
      <c r="A2586" s="7"/>
    </row>
    <row r="2587" spans="1:1" ht="13.15" hidden="1" x14ac:dyDescent="0.35">
      <c r="A2587" s="7"/>
    </row>
    <row r="2588" spans="1:1" ht="13.15" hidden="1" x14ac:dyDescent="0.35">
      <c r="A2588" s="7"/>
    </row>
    <row r="2589" spans="1:1" ht="13.15" hidden="1" x14ac:dyDescent="0.35">
      <c r="A2589" s="7"/>
    </row>
    <row r="2590" spans="1:1" ht="13.15" hidden="1" x14ac:dyDescent="0.35">
      <c r="A2590" s="7"/>
    </row>
    <row r="2591" spans="1:1" ht="13.15" hidden="1" x14ac:dyDescent="0.35">
      <c r="A2591" s="7"/>
    </row>
    <row r="2592" spans="1:1" ht="13.15" hidden="1" x14ac:dyDescent="0.35">
      <c r="A2592" s="7"/>
    </row>
    <row r="2593" spans="1:1" ht="13.15" hidden="1" x14ac:dyDescent="0.35">
      <c r="A2593" s="7"/>
    </row>
    <row r="2594" spans="1:1" ht="13.15" hidden="1" x14ac:dyDescent="0.35">
      <c r="A2594" s="7"/>
    </row>
    <row r="2595" spans="1:1" ht="13.15" hidden="1" x14ac:dyDescent="0.35">
      <c r="A2595" s="7"/>
    </row>
    <row r="2596" spans="1:1" ht="13.15" hidden="1" x14ac:dyDescent="0.35">
      <c r="A2596" s="7"/>
    </row>
    <row r="2597" spans="1:1" ht="13.15" hidden="1" x14ac:dyDescent="0.35">
      <c r="A2597" s="7"/>
    </row>
    <row r="2598" spans="1:1" ht="13.15" hidden="1" x14ac:dyDescent="0.35">
      <c r="A2598" s="7"/>
    </row>
    <row r="2599" spans="1:1" ht="13.15" hidden="1" x14ac:dyDescent="0.35">
      <c r="A2599" s="7"/>
    </row>
    <row r="2600" spans="1:1" ht="13.15" hidden="1" x14ac:dyDescent="0.35">
      <c r="A2600" s="7"/>
    </row>
    <row r="2601" spans="1:1" ht="13.15" hidden="1" x14ac:dyDescent="0.35">
      <c r="A2601" s="7"/>
    </row>
    <row r="2602" spans="1:1" ht="13.15" hidden="1" x14ac:dyDescent="0.35">
      <c r="A2602" s="7"/>
    </row>
    <row r="2603" spans="1:1" ht="13.15" hidden="1" x14ac:dyDescent="0.35">
      <c r="A2603" s="7"/>
    </row>
    <row r="2604" spans="1:1" ht="13.15" hidden="1" x14ac:dyDescent="0.35">
      <c r="A2604" s="7"/>
    </row>
    <row r="2605" spans="1:1" ht="13.15" hidden="1" x14ac:dyDescent="0.35">
      <c r="A2605" s="7"/>
    </row>
    <row r="2606" spans="1:1" ht="13.15" hidden="1" x14ac:dyDescent="0.35">
      <c r="A2606" s="7"/>
    </row>
    <row r="2607" spans="1:1" ht="13.15" hidden="1" x14ac:dyDescent="0.35">
      <c r="A2607" s="7"/>
    </row>
    <row r="2608" spans="1:1" ht="13.15" hidden="1" x14ac:dyDescent="0.35">
      <c r="A2608" s="7"/>
    </row>
    <row r="2609" spans="1:1" ht="13.15" hidden="1" x14ac:dyDescent="0.35">
      <c r="A2609" s="7"/>
    </row>
    <row r="2610" spans="1:1" ht="13.15" hidden="1" x14ac:dyDescent="0.35">
      <c r="A2610" s="7"/>
    </row>
    <row r="2611" spans="1:1" ht="13.15" hidden="1" x14ac:dyDescent="0.35">
      <c r="A2611" s="7"/>
    </row>
    <row r="2612" spans="1:1" ht="13.15" hidden="1" x14ac:dyDescent="0.35">
      <c r="A2612" s="7"/>
    </row>
    <row r="2613" spans="1:1" ht="13.15" hidden="1" x14ac:dyDescent="0.35">
      <c r="A2613" s="7"/>
    </row>
    <row r="2614" spans="1:1" ht="13.15" hidden="1" x14ac:dyDescent="0.35">
      <c r="A2614" s="7"/>
    </row>
    <row r="2615" spans="1:1" ht="13.15" hidden="1" x14ac:dyDescent="0.35">
      <c r="A2615" s="7"/>
    </row>
    <row r="2616" spans="1:1" ht="13.15" hidden="1" x14ac:dyDescent="0.35">
      <c r="A2616" s="7"/>
    </row>
    <row r="2617" spans="1:1" ht="13.15" hidden="1" x14ac:dyDescent="0.35">
      <c r="A2617" s="7"/>
    </row>
    <row r="2618" spans="1:1" ht="13.15" hidden="1" x14ac:dyDescent="0.35">
      <c r="A2618" s="7"/>
    </row>
    <row r="2619" spans="1:1" ht="13.15" hidden="1" x14ac:dyDescent="0.35">
      <c r="A2619" s="7"/>
    </row>
    <row r="2620" spans="1:1" ht="13.15" hidden="1" x14ac:dyDescent="0.35">
      <c r="A2620" s="7"/>
    </row>
    <row r="2621" spans="1:1" ht="13.15" hidden="1" x14ac:dyDescent="0.35">
      <c r="A2621" s="7"/>
    </row>
    <row r="2622" spans="1:1" ht="13.15" hidden="1" x14ac:dyDescent="0.35">
      <c r="A2622" s="7"/>
    </row>
    <row r="2623" spans="1:1" ht="13.15" hidden="1" x14ac:dyDescent="0.35">
      <c r="A2623" s="7"/>
    </row>
    <row r="2624" spans="1:1" ht="13.15" hidden="1" x14ac:dyDescent="0.35">
      <c r="A2624" s="7"/>
    </row>
    <row r="2625" spans="1:1" ht="13.15" hidden="1" x14ac:dyDescent="0.35">
      <c r="A2625" s="7"/>
    </row>
    <row r="2626" spans="1:1" ht="13.15" hidden="1" x14ac:dyDescent="0.35">
      <c r="A2626" s="7"/>
    </row>
    <row r="2627" spans="1:1" ht="13.15" hidden="1" x14ac:dyDescent="0.35">
      <c r="A2627" s="7"/>
    </row>
    <row r="2628" spans="1:1" ht="13.15" hidden="1" x14ac:dyDescent="0.35">
      <c r="A2628" s="7"/>
    </row>
    <row r="2629" spans="1:1" ht="13.15" hidden="1" x14ac:dyDescent="0.35">
      <c r="A2629" s="7"/>
    </row>
    <row r="2630" spans="1:1" ht="13.15" hidden="1" x14ac:dyDescent="0.35">
      <c r="A2630" s="7"/>
    </row>
    <row r="2631" spans="1:1" ht="13.15" hidden="1" x14ac:dyDescent="0.35">
      <c r="A2631" s="7"/>
    </row>
    <row r="2632" spans="1:1" ht="13.15" hidden="1" x14ac:dyDescent="0.35">
      <c r="A2632" s="7"/>
    </row>
    <row r="2633" spans="1:1" ht="13.15" hidden="1" x14ac:dyDescent="0.35">
      <c r="A2633" s="7"/>
    </row>
    <row r="2634" spans="1:1" ht="13.15" hidden="1" x14ac:dyDescent="0.35">
      <c r="A2634" s="7"/>
    </row>
    <row r="2635" spans="1:1" ht="13.15" hidden="1" x14ac:dyDescent="0.35">
      <c r="A2635" s="7"/>
    </row>
    <row r="2636" spans="1:1" ht="13.15" hidden="1" x14ac:dyDescent="0.35">
      <c r="A2636" s="7"/>
    </row>
    <row r="2637" spans="1:1" ht="13.15" hidden="1" x14ac:dyDescent="0.35">
      <c r="A2637" s="7"/>
    </row>
    <row r="2638" spans="1:1" ht="13.15" hidden="1" x14ac:dyDescent="0.35">
      <c r="A2638" s="7"/>
    </row>
    <row r="2639" spans="1:1" ht="13.15" hidden="1" x14ac:dyDescent="0.35">
      <c r="A2639" s="7"/>
    </row>
    <row r="2640" spans="1:1" ht="13.15" hidden="1" x14ac:dyDescent="0.35">
      <c r="A2640" s="7"/>
    </row>
    <row r="2641" spans="1:1" ht="13.15" hidden="1" x14ac:dyDescent="0.35">
      <c r="A2641" s="7"/>
    </row>
    <row r="2642" spans="1:1" ht="13.15" hidden="1" x14ac:dyDescent="0.35">
      <c r="A2642" s="7"/>
    </row>
    <row r="2643" spans="1:1" ht="13.15" hidden="1" x14ac:dyDescent="0.35">
      <c r="A2643" s="7"/>
    </row>
    <row r="2644" spans="1:1" ht="13.15" hidden="1" x14ac:dyDescent="0.35">
      <c r="A2644" s="7"/>
    </row>
    <row r="2645" spans="1:1" ht="13.15" hidden="1" x14ac:dyDescent="0.35">
      <c r="A2645" s="7"/>
    </row>
    <row r="2646" spans="1:1" ht="13.15" hidden="1" x14ac:dyDescent="0.35">
      <c r="A2646" s="7"/>
    </row>
    <row r="2647" spans="1:1" ht="13.15" hidden="1" x14ac:dyDescent="0.35">
      <c r="A2647" s="7"/>
    </row>
    <row r="2648" spans="1:1" ht="13.15" hidden="1" x14ac:dyDescent="0.35">
      <c r="A2648" s="7"/>
    </row>
    <row r="2649" spans="1:1" ht="13.15" hidden="1" x14ac:dyDescent="0.35">
      <c r="A2649" s="7"/>
    </row>
    <row r="2650" spans="1:1" ht="13.15" hidden="1" x14ac:dyDescent="0.35">
      <c r="A2650" s="7"/>
    </row>
    <row r="2651" spans="1:1" ht="13.15" hidden="1" x14ac:dyDescent="0.35">
      <c r="A2651" s="7"/>
    </row>
    <row r="2652" spans="1:1" ht="13.15" hidden="1" x14ac:dyDescent="0.35">
      <c r="A2652" s="7"/>
    </row>
    <row r="2653" spans="1:1" ht="13.15" hidden="1" x14ac:dyDescent="0.35">
      <c r="A2653" s="7"/>
    </row>
    <row r="2654" spans="1:1" ht="13.15" hidden="1" x14ac:dyDescent="0.35">
      <c r="A2654" s="7"/>
    </row>
    <row r="2655" spans="1:1" ht="13.15" hidden="1" x14ac:dyDescent="0.35">
      <c r="A2655" s="7"/>
    </row>
    <row r="2656" spans="1:1" ht="13.15" hidden="1" x14ac:dyDescent="0.35">
      <c r="A2656" s="7"/>
    </row>
    <row r="2657" spans="1:1" ht="13.15" hidden="1" x14ac:dyDescent="0.35">
      <c r="A2657" s="7"/>
    </row>
    <row r="2658" spans="1:1" ht="13.15" hidden="1" x14ac:dyDescent="0.35">
      <c r="A2658" s="7"/>
    </row>
    <row r="2659" spans="1:1" ht="13.15" hidden="1" x14ac:dyDescent="0.35">
      <c r="A2659" s="7"/>
    </row>
    <row r="2660" spans="1:1" ht="13.15" hidden="1" x14ac:dyDescent="0.35">
      <c r="A2660" s="7"/>
    </row>
    <row r="2661" spans="1:1" ht="13.15" hidden="1" x14ac:dyDescent="0.35">
      <c r="A2661" s="7"/>
    </row>
    <row r="2662" spans="1:1" ht="13.15" hidden="1" x14ac:dyDescent="0.35">
      <c r="A2662" s="7"/>
    </row>
    <row r="2663" spans="1:1" ht="13.15" hidden="1" x14ac:dyDescent="0.35">
      <c r="A2663" s="7"/>
    </row>
    <row r="2664" spans="1:1" ht="13.15" hidden="1" x14ac:dyDescent="0.35">
      <c r="A2664" s="7"/>
    </row>
    <row r="2665" spans="1:1" ht="13.15" hidden="1" x14ac:dyDescent="0.35">
      <c r="A2665" s="7"/>
    </row>
    <row r="2666" spans="1:1" ht="13.15" hidden="1" x14ac:dyDescent="0.35">
      <c r="A2666" s="7"/>
    </row>
    <row r="2667" spans="1:1" ht="13.15" hidden="1" x14ac:dyDescent="0.35">
      <c r="A2667" s="7"/>
    </row>
    <row r="2668" spans="1:1" ht="13.15" hidden="1" x14ac:dyDescent="0.35">
      <c r="A2668" s="7"/>
    </row>
    <row r="2669" spans="1:1" ht="13.15" hidden="1" x14ac:dyDescent="0.35">
      <c r="A2669" s="7"/>
    </row>
    <row r="2670" spans="1:1" ht="13.15" hidden="1" x14ac:dyDescent="0.35">
      <c r="A2670" s="7"/>
    </row>
    <row r="2671" spans="1:1" ht="13.15" hidden="1" x14ac:dyDescent="0.35">
      <c r="A2671" s="7"/>
    </row>
    <row r="2672" spans="1:1" ht="13.15" hidden="1" x14ac:dyDescent="0.35">
      <c r="A2672" s="7"/>
    </row>
    <row r="2673" spans="1:1" ht="13.15" hidden="1" x14ac:dyDescent="0.35">
      <c r="A2673" s="7"/>
    </row>
    <row r="2674" spans="1:1" ht="13.15" hidden="1" x14ac:dyDescent="0.35">
      <c r="A2674" s="7"/>
    </row>
    <row r="2675" spans="1:1" ht="13.15" hidden="1" x14ac:dyDescent="0.35">
      <c r="A2675" s="7"/>
    </row>
    <row r="2676" spans="1:1" ht="13.15" hidden="1" x14ac:dyDescent="0.35">
      <c r="A2676" s="7"/>
    </row>
    <row r="2677" spans="1:1" ht="13.15" hidden="1" x14ac:dyDescent="0.35">
      <c r="A2677" s="7"/>
    </row>
    <row r="2678" spans="1:1" ht="13.15" hidden="1" x14ac:dyDescent="0.35">
      <c r="A2678" s="7"/>
    </row>
    <row r="2679" spans="1:1" ht="13.15" hidden="1" x14ac:dyDescent="0.35">
      <c r="A2679" s="7"/>
    </row>
    <row r="2680" spans="1:1" ht="13.15" hidden="1" x14ac:dyDescent="0.35">
      <c r="A2680" s="7"/>
    </row>
    <row r="2681" spans="1:1" ht="13.15" hidden="1" x14ac:dyDescent="0.35">
      <c r="A2681" s="7"/>
    </row>
    <row r="2682" spans="1:1" ht="13.15" hidden="1" x14ac:dyDescent="0.35">
      <c r="A2682" s="7"/>
    </row>
    <row r="2683" spans="1:1" ht="13.15" hidden="1" x14ac:dyDescent="0.35">
      <c r="A2683" s="7"/>
    </row>
    <row r="2684" spans="1:1" ht="13.15" hidden="1" x14ac:dyDescent="0.35">
      <c r="A2684" s="7"/>
    </row>
    <row r="2685" spans="1:1" ht="13.15" hidden="1" x14ac:dyDescent="0.35">
      <c r="A2685" s="7"/>
    </row>
    <row r="2686" spans="1:1" ht="13.15" hidden="1" x14ac:dyDescent="0.35">
      <c r="A2686" s="7"/>
    </row>
    <row r="2687" spans="1:1" ht="13.15" hidden="1" x14ac:dyDescent="0.35">
      <c r="A2687" s="7"/>
    </row>
    <row r="2688" spans="1:1" ht="13.15" hidden="1" x14ac:dyDescent="0.35">
      <c r="A2688" s="7"/>
    </row>
    <row r="2689" spans="1:1" ht="13.15" hidden="1" x14ac:dyDescent="0.35">
      <c r="A2689" s="7"/>
    </row>
    <row r="2690" spans="1:1" ht="13.15" hidden="1" x14ac:dyDescent="0.35">
      <c r="A2690" s="7"/>
    </row>
    <row r="2691" spans="1:1" ht="13.15" hidden="1" x14ac:dyDescent="0.35">
      <c r="A2691" s="7"/>
    </row>
    <row r="2692" spans="1:1" ht="13.15" hidden="1" x14ac:dyDescent="0.35">
      <c r="A2692" s="7"/>
    </row>
    <row r="2693" spans="1:1" ht="13.15" hidden="1" x14ac:dyDescent="0.35">
      <c r="A2693" s="7"/>
    </row>
    <row r="2694" spans="1:1" ht="13.15" hidden="1" x14ac:dyDescent="0.35">
      <c r="A2694" s="7"/>
    </row>
    <row r="2695" spans="1:1" ht="13.15" hidden="1" x14ac:dyDescent="0.35">
      <c r="A2695" s="7"/>
    </row>
    <row r="2696" spans="1:1" ht="13.15" hidden="1" x14ac:dyDescent="0.35">
      <c r="A2696" s="7"/>
    </row>
    <row r="2697" spans="1:1" ht="13.15" hidden="1" x14ac:dyDescent="0.35">
      <c r="A2697" s="7"/>
    </row>
    <row r="2698" spans="1:1" ht="13.15" hidden="1" x14ac:dyDescent="0.35">
      <c r="A2698" s="7"/>
    </row>
    <row r="2699" spans="1:1" ht="13.15" hidden="1" x14ac:dyDescent="0.35">
      <c r="A2699" s="7"/>
    </row>
    <row r="2700" spans="1:1" ht="13.15" hidden="1" x14ac:dyDescent="0.35">
      <c r="A2700" s="7"/>
    </row>
    <row r="2701" spans="1:1" ht="13.15" hidden="1" x14ac:dyDescent="0.35">
      <c r="A2701" s="7"/>
    </row>
    <row r="2702" spans="1:1" ht="13.15" hidden="1" x14ac:dyDescent="0.35">
      <c r="A2702" s="7"/>
    </row>
    <row r="2703" spans="1:1" ht="13.15" hidden="1" x14ac:dyDescent="0.35">
      <c r="A2703" s="7"/>
    </row>
    <row r="2704" spans="1:1" ht="13.15" hidden="1" x14ac:dyDescent="0.35">
      <c r="A2704" s="7"/>
    </row>
    <row r="2705" spans="1:1" ht="13.15" hidden="1" x14ac:dyDescent="0.35">
      <c r="A2705" s="7"/>
    </row>
    <row r="2706" spans="1:1" ht="13.15" hidden="1" x14ac:dyDescent="0.35">
      <c r="A2706" s="7"/>
    </row>
    <row r="2707" spans="1:1" ht="13.15" hidden="1" x14ac:dyDescent="0.35">
      <c r="A2707" s="7"/>
    </row>
    <row r="2708" spans="1:1" ht="13.15" hidden="1" x14ac:dyDescent="0.35">
      <c r="A2708" s="7"/>
    </row>
    <row r="2709" spans="1:1" ht="13.15" hidden="1" x14ac:dyDescent="0.35">
      <c r="A2709" s="7"/>
    </row>
    <row r="2710" spans="1:1" ht="13.15" hidden="1" x14ac:dyDescent="0.35">
      <c r="A2710" s="7"/>
    </row>
    <row r="2711" spans="1:1" ht="13.15" hidden="1" x14ac:dyDescent="0.35">
      <c r="A2711" s="7"/>
    </row>
    <row r="2712" spans="1:1" ht="13.15" hidden="1" x14ac:dyDescent="0.35">
      <c r="A2712" s="7"/>
    </row>
    <row r="2713" spans="1:1" ht="13.15" hidden="1" x14ac:dyDescent="0.35">
      <c r="A2713" s="7"/>
    </row>
    <row r="2714" spans="1:1" ht="13.15" hidden="1" x14ac:dyDescent="0.35">
      <c r="A2714" s="7"/>
    </row>
    <row r="2715" spans="1:1" ht="13.15" hidden="1" x14ac:dyDescent="0.35">
      <c r="A2715" s="7"/>
    </row>
    <row r="2716" spans="1:1" ht="13.15" hidden="1" x14ac:dyDescent="0.35">
      <c r="A2716" s="7"/>
    </row>
    <row r="2717" spans="1:1" ht="13.15" hidden="1" x14ac:dyDescent="0.35">
      <c r="A2717" s="7"/>
    </row>
    <row r="2718" spans="1:1" ht="13.15" hidden="1" x14ac:dyDescent="0.35">
      <c r="A2718" s="7"/>
    </row>
    <row r="2719" spans="1:1" ht="13.15" hidden="1" x14ac:dyDescent="0.35">
      <c r="A2719" s="7"/>
    </row>
    <row r="2720" spans="1:1" ht="13.15" hidden="1" x14ac:dyDescent="0.35">
      <c r="A2720" s="7"/>
    </row>
    <row r="2721" spans="1:1" ht="13.15" hidden="1" x14ac:dyDescent="0.35">
      <c r="A2721" s="7"/>
    </row>
    <row r="2722" spans="1:1" ht="13.15" hidden="1" x14ac:dyDescent="0.35">
      <c r="A2722" s="7"/>
    </row>
    <row r="2723" spans="1:1" ht="13.15" hidden="1" x14ac:dyDescent="0.35">
      <c r="A2723" s="7"/>
    </row>
    <row r="2724" spans="1:1" ht="13.15" hidden="1" x14ac:dyDescent="0.35">
      <c r="A2724" s="7"/>
    </row>
    <row r="2725" spans="1:1" ht="13.15" hidden="1" x14ac:dyDescent="0.35">
      <c r="A2725" s="7"/>
    </row>
    <row r="2726" spans="1:1" ht="13.15" hidden="1" x14ac:dyDescent="0.35">
      <c r="A2726" s="7"/>
    </row>
    <row r="2727" spans="1:1" ht="13.15" hidden="1" x14ac:dyDescent="0.35">
      <c r="A2727" s="7"/>
    </row>
    <row r="2728" spans="1:1" ht="13.15" hidden="1" x14ac:dyDescent="0.35">
      <c r="A2728" s="7"/>
    </row>
    <row r="2729" spans="1:1" ht="13.15" hidden="1" x14ac:dyDescent="0.35">
      <c r="A2729" s="7"/>
    </row>
    <row r="2730" spans="1:1" ht="13.15" hidden="1" x14ac:dyDescent="0.35">
      <c r="A2730" s="7"/>
    </row>
    <row r="2731" spans="1:1" ht="13.15" hidden="1" x14ac:dyDescent="0.35">
      <c r="A2731" s="7"/>
    </row>
    <row r="2732" spans="1:1" ht="13.15" hidden="1" x14ac:dyDescent="0.35">
      <c r="A2732" s="7"/>
    </row>
    <row r="2733" spans="1:1" ht="13.15" hidden="1" x14ac:dyDescent="0.35">
      <c r="A2733" s="7"/>
    </row>
    <row r="2734" spans="1:1" ht="13.15" hidden="1" x14ac:dyDescent="0.35">
      <c r="A2734" s="7"/>
    </row>
    <row r="2735" spans="1:1" ht="13.15" hidden="1" x14ac:dyDescent="0.35">
      <c r="A2735" s="7"/>
    </row>
    <row r="2736" spans="1:1" ht="13.15" hidden="1" x14ac:dyDescent="0.35">
      <c r="A2736" s="7"/>
    </row>
    <row r="2737" spans="1:1" ht="13.15" hidden="1" x14ac:dyDescent="0.35">
      <c r="A2737" s="7"/>
    </row>
    <row r="2738" spans="1:1" ht="13.15" hidden="1" x14ac:dyDescent="0.35">
      <c r="A2738" s="7"/>
    </row>
    <row r="2739" spans="1:1" ht="13.15" hidden="1" x14ac:dyDescent="0.35">
      <c r="A2739" s="7"/>
    </row>
    <row r="2740" spans="1:1" ht="13.15" hidden="1" x14ac:dyDescent="0.35">
      <c r="A2740" s="7"/>
    </row>
    <row r="2741" spans="1:1" ht="13.15" hidden="1" x14ac:dyDescent="0.35">
      <c r="A2741" s="7"/>
    </row>
    <row r="2742" spans="1:1" ht="13.15" hidden="1" x14ac:dyDescent="0.35">
      <c r="A2742" s="7"/>
    </row>
    <row r="2743" spans="1:1" ht="13.15" hidden="1" x14ac:dyDescent="0.35">
      <c r="A2743" s="7"/>
    </row>
    <row r="2744" spans="1:1" ht="13.15" hidden="1" x14ac:dyDescent="0.35">
      <c r="A2744" s="7"/>
    </row>
    <row r="2745" spans="1:1" ht="13.15" hidden="1" x14ac:dyDescent="0.35">
      <c r="A2745" s="7"/>
    </row>
    <row r="2746" spans="1:1" ht="13.15" hidden="1" x14ac:dyDescent="0.35">
      <c r="A2746" s="7"/>
    </row>
    <row r="2747" spans="1:1" ht="13.15" hidden="1" x14ac:dyDescent="0.35">
      <c r="A2747" s="7"/>
    </row>
    <row r="2748" spans="1:1" ht="13.15" hidden="1" x14ac:dyDescent="0.35">
      <c r="A2748" s="7"/>
    </row>
    <row r="2749" spans="1:1" ht="13.15" hidden="1" x14ac:dyDescent="0.35">
      <c r="A2749" s="7"/>
    </row>
    <row r="2750" spans="1:1" ht="13.15" hidden="1" x14ac:dyDescent="0.35">
      <c r="A2750" s="7"/>
    </row>
    <row r="2751" spans="1:1" ht="13.15" hidden="1" x14ac:dyDescent="0.35">
      <c r="A2751" s="7"/>
    </row>
    <row r="2752" spans="1:1" ht="13.15" hidden="1" x14ac:dyDescent="0.35">
      <c r="A2752" s="7"/>
    </row>
    <row r="2753" spans="1:1" ht="13.15" hidden="1" x14ac:dyDescent="0.35">
      <c r="A2753" s="7"/>
    </row>
    <row r="2754" spans="1:1" ht="13.15" hidden="1" x14ac:dyDescent="0.35">
      <c r="A2754" s="7"/>
    </row>
    <row r="2755" spans="1:1" ht="13.15" hidden="1" x14ac:dyDescent="0.35">
      <c r="A2755" s="7"/>
    </row>
    <row r="2756" spans="1:1" ht="13.15" hidden="1" x14ac:dyDescent="0.35">
      <c r="A2756" s="7"/>
    </row>
    <row r="2757" spans="1:1" ht="13.15" hidden="1" x14ac:dyDescent="0.35">
      <c r="A2757" s="7"/>
    </row>
    <row r="2758" spans="1:1" ht="13.15" hidden="1" x14ac:dyDescent="0.35">
      <c r="A2758" s="7"/>
    </row>
    <row r="2759" spans="1:1" ht="13.15" hidden="1" x14ac:dyDescent="0.35">
      <c r="A2759" s="7"/>
    </row>
    <row r="2760" spans="1:1" ht="13.15" hidden="1" x14ac:dyDescent="0.35">
      <c r="A2760" s="7"/>
    </row>
    <row r="2761" spans="1:1" ht="13.15" hidden="1" x14ac:dyDescent="0.35">
      <c r="A2761" s="7"/>
    </row>
    <row r="2762" spans="1:1" ht="13.15" hidden="1" x14ac:dyDescent="0.35">
      <c r="A2762" s="7"/>
    </row>
    <row r="2763" spans="1:1" ht="13.15" hidden="1" x14ac:dyDescent="0.35">
      <c r="A2763" s="7"/>
    </row>
    <row r="2764" spans="1:1" ht="13.15" hidden="1" x14ac:dyDescent="0.35">
      <c r="A2764" s="7"/>
    </row>
    <row r="2765" spans="1:1" ht="13.15" hidden="1" x14ac:dyDescent="0.35">
      <c r="A2765" s="7"/>
    </row>
    <row r="2766" spans="1:1" ht="13.15" hidden="1" x14ac:dyDescent="0.35">
      <c r="A2766" s="7"/>
    </row>
    <row r="2767" spans="1:1" ht="13.15" hidden="1" x14ac:dyDescent="0.35">
      <c r="A2767" s="7"/>
    </row>
    <row r="2768" spans="1:1" ht="13.15" hidden="1" x14ac:dyDescent="0.35">
      <c r="A2768" s="7"/>
    </row>
    <row r="2769" spans="1:1" ht="13.15" hidden="1" x14ac:dyDescent="0.35">
      <c r="A2769" s="7"/>
    </row>
    <row r="2770" spans="1:1" ht="13.15" hidden="1" x14ac:dyDescent="0.35">
      <c r="A2770" s="7"/>
    </row>
    <row r="2771" spans="1:1" ht="13.15" hidden="1" x14ac:dyDescent="0.35">
      <c r="A2771" s="7"/>
    </row>
    <row r="2772" spans="1:1" ht="13.15" hidden="1" x14ac:dyDescent="0.35">
      <c r="A2772" s="7"/>
    </row>
    <row r="2773" spans="1:1" ht="13.15" hidden="1" x14ac:dyDescent="0.35">
      <c r="A2773" s="7"/>
    </row>
    <row r="2774" spans="1:1" ht="13.15" hidden="1" x14ac:dyDescent="0.35">
      <c r="A2774" s="7"/>
    </row>
    <row r="2775" spans="1:1" ht="13.15" hidden="1" x14ac:dyDescent="0.35">
      <c r="A2775" s="7"/>
    </row>
    <row r="2776" spans="1:1" ht="13.15" hidden="1" x14ac:dyDescent="0.35">
      <c r="A2776" s="7"/>
    </row>
    <row r="2777" spans="1:1" ht="13.15" hidden="1" x14ac:dyDescent="0.35">
      <c r="A2777" s="7"/>
    </row>
    <row r="2778" spans="1:1" ht="13.15" hidden="1" x14ac:dyDescent="0.35">
      <c r="A2778" s="7"/>
    </row>
    <row r="2779" spans="1:1" ht="13.15" hidden="1" x14ac:dyDescent="0.35">
      <c r="A2779" s="7"/>
    </row>
    <row r="2780" spans="1:1" ht="13.15" hidden="1" x14ac:dyDescent="0.35">
      <c r="A2780" s="7"/>
    </row>
    <row r="2781" spans="1:1" ht="13.15" hidden="1" x14ac:dyDescent="0.35">
      <c r="A2781" s="7"/>
    </row>
    <row r="2782" spans="1:1" ht="13.15" hidden="1" x14ac:dyDescent="0.35">
      <c r="A2782" s="7"/>
    </row>
    <row r="2783" spans="1:1" ht="13.15" hidden="1" x14ac:dyDescent="0.35">
      <c r="A2783" s="7"/>
    </row>
    <row r="2784" spans="1:1" ht="13.15" hidden="1" x14ac:dyDescent="0.35">
      <c r="A2784" s="7"/>
    </row>
    <row r="2785" spans="1:1" ht="13.15" hidden="1" x14ac:dyDescent="0.35">
      <c r="A2785" s="7"/>
    </row>
    <row r="2786" spans="1:1" ht="13.15" hidden="1" x14ac:dyDescent="0.35">
      <c r="A2786" s="7"/>
    </row>
    <row r="2787" spans="1:1" ht="13.15" hidden="1" x14ac:dyDescent="0.35">
      <c r="A2787" s="7"/>
    </row>
    <row r="2788" spans="1:1" ht="13.15" hidden="1" x14ac:dyDescent="0.35">
      <c r="A2788" s="7"/>
    </row>
    <row r="2789" spans="1:1" ht="13.15" hidden="1" x14ac:dyDescent="0.35">
      <c r="A2789" s="7"/>
    </row>
    <row r="2790" spans="1:1" ht="13.15" hidden="1" x14ac:dyDescent="0.35">
      <c r="A2790" s="7"/>
    </row>
    <row r="2791" spans="1:1" ht="13.15" hidden="1" x14ac:dyDescent="0.35">
      <c r="A2791" s="7"/>
    </row>
    <row r="2792" spans="1:1" ht="13.15" hidden="1" x14ac:dyDescent="0.35">
      <c r="A2792" s="7"/>
    </row>
    <row r="2793" spans="1:1" ht="13.15" hidden="1" x14ac:dyDescent="0.35">
      <c r="A2793" s="7"/>
    </row>
    <row r="2794" spans="1:1" ht="13.15" hidden="1" x14ac:dyDescent="0.35">
      <c r="A2794" s="7"/>
    </row>
    <row r="2795" spans="1:1" ht="13.15" hidden="1" x14ac:dyDescent="0.35">
      <c r="A2795" s="7"/>
    </row>
    <row r="2796" spans="1:1" ht="13.15" hidden="1" x14ac:dyDescent="0.35">
      <c r="A2796" s="7"/>
    </row>
    <row r="2797" spans="1:1" ht="13.15" hidden="1" x14ac:dyDescent="0.35">
      <c r="A2797" s="7"/>
    </row>
    <row r="2798" spans="1:1" ht="13.15" hidden="1" x14ac:dyDescent="0.35">
      <c r="A2798" s="7"/>
    </row>
    <row r="2799" spans="1:1" ht="13.15" hidden="1" x14ac:dyDescent="0.35">
      <c r="A2799" s="7"/>
    </row>
    <row r="2800" spans="1:1" ht="13.15" hidden="1" x14ac:dyDescent="0.35">
      <c r="A2800" s="7"/>
    </row>
    <row r="2801" spans="1:1" ht="13.15" hidden="1" x14ac:dyDescent="0.35">
      <c r="A2801" s="7"/>
    </row>
    <row r="2802" spans="1:1" ht="13.15" hidden="1" x14ac:dyDescent="0.35">
      <c r="A2802" s="7"/>
    </row>
    <row r="2803" spans="1:1" ht="13.15" hidden="1" x14ac:dyDescent="0.35">
      <c r="A2803" s="7"/>
    </row>
    <row r="2804" spans="1:1" ht="13.15" hidden="1" x14ac:dyDescent="0.35">
      <c r="A2804" s="7"/>
    </row>
    <row r="2805" spans="1:1" ht="13.15" hidden="1" x14ac:dyDescent="0.35">
      <c r="A2805" s="7"/>
    </row>
    <row r="2806" spans="1:1" ht="13.15" hidden="1" x14ac:dyDescent="0.35">
      <c r="A2806" s="7"/>
    </row>
    <row r="2807" spans="1:1" ht="13.15" hidden="1" x14ac:dyDescent="0.35">
      <c r="A2807" s="7"/>
    </row>
    <row r="2808" spans="1:1" ht="13.15" hidden="1" x14ac:dyDescent="0.35">
      <c r="A2808" s="7"/>
    </row>
    <row r="2809" spans="1:1" ht="13.15" hidden="1" x14ac:dyDescent="0.35">
      <c r="A2809" s="7"/>
    </row>
    <row r="2810" spans="1:1" ht="13.15" hidden="1" x14ac:dyDescent="0.35">
      <c r="A2810" s="7"/>
    </row>
    <row r="2811" spans="1:1" ht="13.15" hidden="1" x14ac:dyDescent="0.35">
      <c r="A2811" s="7"/>
    </row>
    <row r="2812" spans="1:1" ht="13.15" hidden="1" x14ac:dyDescent="0.35">
      <c r="A2812" s="7"/>
    </row>
    <row r="2813" spans="1:1" ht="13.15" hidden="1" x14ac:dyDescent="0.35">
      <c r="A2813" s="7"/>
    </row>
    <row r="2814" spans="1:1" ht="13.15" hidden="1" x14ac:dyDescent="0.35">
      <c r="A2814" s="7"/>
    </row>
    <row r="2815" spans="1:1" ht="13.15" hidden="1" x14ac:dyDescent="0.35">
      <c r="A2815" s="7"/>
    </row>
    <row r="2816" spans="1:1" ht="13.15" hidden="1" x14ac:dyDescent="0.35">
      <c r="A2816" s="7"/>
    </row>
    <row r="2817" spans="1:1" ht="13.15" hidden="1" x14ac:dyDescent="0.35">
      <c r="A2817" s="7"/>
    </row>
    <row r="2818" spans="1:1" ht="13.15" hidden="1" x14ac:dyDescent="0.35">
      <c r="A2818" s="7"/>
    </row>
    <row r="2819" spans="1:1" ht="13.15" hidden="1" x14ac:dyDescent="0.35">
      <c r="A2819" s="7"/>
    </row>
    <row r="2820" spans="1:1" ht="13.15" hidden="1" x14ac:dyDescent="0.35">
      <c r="A2820" s="7"/>
    </row>
    <row r="2821" spans="1:1" ht="13.15" hidden="1" x14ac:dyDescent="0.35">
      <c r="A2821" s="7"/>
    </row>
    <row r="2822" spans="1:1" ht="13.15" hidden="1" x14ac:dyDescent="0.35">
      <c r="A2822" s="7"/>
    </row>
    <row r="2823" spans="1:1" ht="13.15" hidden="1" x14ac:dyDescent="0.35">
      <c r="A2823" s="7"/>
    </row>
    <row r="2824" spans="1:1" ht="13.15" hidden="1" x14ac:dyDescent="0.35">
      <c r="A2824" s="7"/>
    </row>
    <row r="2825" spans="1:1" ht="13.15" hidden="1" x14ac:dyDescent="0.35">
      <c r="A2825" s="7"/>
    </row>
    <row r="2826" spans="1:1" ht="13.15" hidden="1" x14ac:dyDescent="0.35">
      <c r="A2826" s="7"/>
    </row>
    <row r="2827" spans="1:1" ht="13.15" hidden="1" x14ac:dyDescent="0.35">
      <c r="A2827" s="7"/>
    </row>
    <row r="2828" spans="1:1" ht="13.15" hidden="1" x14ac:dyDescent="0.35">
      <c r="A2828" s="7"/>
    </row>
    <row r="2829" spans="1:1" ht="13.15" hidden="1" x14ac:dyDescent="0.35">
      <c r="A2829" s="7"/>
    </row>
    <row r="2830" spans="1:1" ht="13.15" hidden="1" x14ac:dyDescent="0.35">
      <c r="A2830" s="7"/>
    </row>
    <row r="2831" spans="1:1" ht="13.15" hidden="1" x14ac:dyDescent="0.35">
      <c r="A2831" s="7"/>
    </row>
    <row r="2832" spans="1:1" ht="13.15" hidden="1" x14ac:dyDescent="0.35">
      <c r="A2832" s="7"/>
    </row>
    <row r="2833" spans="1:1" ht="13.15" hidden="1" x14ac:dyDescent="0.35">
      <c r="A2833" s="7"/>
    </row>
    <row r="2834" spans="1:1" ht="13.15" hidden="1" x14ac:dyDescent="0.35">
      <c r="A2834" s="7"/>
    </row>
    <row r="2835" spans="1:1" ht="13.15" hidden="1" x14ac:dyDescent="0.35">
      <c r="A2835" s="7"/>
    </row>
    <row r="2836" spans="1:1" ht="13.15" hidden="1" x14ac:dyDescent="0.35">
      <c r="A2836" s="7"/>
    </row>
    <row r="2837" spans="1:1" ht="13.15" hidden="1" x14ac:dyDescent="0.35">
      <c r="A2837" s="7"/>
    </row>
    <row r="2838" spans="1:1" ht="13.15" hidden="1" x14ac:dyDescent="0.35">
      <c r="A2838" s="7"/>
    </row>
    <row r="2839" spans="1:1" ht="13.15" hidden="1" x14ac:dyDescent="0.35">
      <c r="A2839" s="7"/>
    </row>
    <row r="2840" spans="1:1" ht="13.15" hidden="1" x14ac:dyDescent="0.35">
      <c r="A2840" s="7"/>
    </row>
    <row r="2841" spans="1:1" ht="13.15" hidden="1" x14ac:dyDescent="0.35">
      <c r="A2841" s="7"/>
    </row>
    <row r="2842" spans="1:1" ht="13.15" hidden="1" x14ac:dyDescent="0.35">
      <c r="A2842" s="7"/>
    </row>
    <row r="2843" spans="1:1" ht="13.15" hidden="1" x14ac:dyDescent="0.35">
      <c r="A2843" s="7"/>
    </row>
    <row r="2844" spans="1:1" ht="13.15" hidden="1" x14ac:dyDescent="0.35">
      <c r="A2844" s="7"/>
    </row>
    <row r="2845" spans="1:1" ht="13.15" hidden="1" x14ac:dyDescent="0.35">
      <c r="A2845" s="7"/>
    </row>
    <row r="2846" spans="1:1" ht="13.15" hidden="1" x14ac:dyDescent="0.35">
      <c r="A2846" s="7"/>
    </row>
    <row r="2847" spans="1:1" ht="13.15" hidden="1" x14ac:dyDescent="0.35">
      <c r="A2847" s="7"/>
    </row>
    <row r="2848" spans="1:1" ht="13.15" hidden="1" x14ac:dyDescent="0.35">
      <c r="A2848" s="7"/>
    </row>
    <row r="2849" spans="1:1" ht="13.15" hidden="1" x14ac:dyDescent="0.35">
      <c r="A2849" s="7"/>
    </row>
    <row r="2850" spans="1:1" ht="13.15" hidden="1" x14ac:dyDescent="0.35">
      <c r="A2850" s="7"/>
    </row>
    <row r="2851" spans="1:1" ht="13.15" hidden="1" x14ac:dyDescent="0.35">
      <c r="A2851" s="7"/>
    </row>
    <row r="2852" spans="1:1" ht="13.15" hidden="1" x14ac:dyDescent="0.35">
      <c r="A2852" s="7"/>
    </row>
    <row r="2853" spans="1:1" ht="13.15" hidden="1" x14ac:dyDescent="0.35">
      <c r="A2853" s="7"/>
    </row>
    <row r="2854" spans="1:1" ht="13.15" hidden="1" x14ac:dyDescent="0.35">
      <c r="A2854" s="7"/>
    </row>
    <row r="2855" spans="1:1" ht="13.15" hidden="1" x14ac:dyDescent="0.35">
      <c r="A2855" s="7"/>
    </row>
    <row r="2856" spans="1:1" ht="13.15" hidden="1" x14ac:dyDescent="0.35">
      <c r="A2856" s="7"/>
    </row>
    <row r="2857" spans="1:1" ht="13.15" hidden="1" x14ac:dyDescent="0.35">
      <c r="A2857" s="7"/>
    </row>
    <row r="2858" spans="1:1" ht="13.15" hidden="1" x14ac:dyDescent="0.35">
      <c r="A2858" s="7"/>
    </row>
    <row r="2859" spans="1:1" ht="13.15" hidden="1" x14ac:dyDescent="0.35">
      <c r="A2859" s="7"/>
    </row>
    <row r="2860" spans="1:1" ht="13.15" hidden="1" x14ac:dyDescent="0.35">
      <c r="A2860" s="7"/>
    </row>
    <row r="2861" spans="1:1" ht="13.15" hidden="1" x14ac:dyDescent="0.35">
      <c r="A2861" s="7"/>
    </row>
    <row r="2862" spans="1:1" ht="13.15" hidden="1" x14ac:dyDescent="0.35">
      <c r="A2862" s="7"/>
    </row>
    <row r="2863" spans="1:1" ht="13.15" hidden="1" x14ac:dyDescent="0.35">
      <c r="A2863" s="7"/>
    </row>
    <row r="2864" spans="1:1" ht="13.15" hidden="1" x14ac:dyDescent="0.35">
      <c r="A2864" s="7"/>
    </row>
    <row r="2865" spans="1:1" ht="13.15" hidden="1" x14ac:dyDescent="0.35">
      <c r="A2865" s="7"/>
    </row>
    <row r="2866" spans="1:1" ht="13.15" hidden="1" x14ac:dyDescent="0.35">
      <c r="A2866" s="7"/>
    </row>
    <row r="2867" spans="1:1" ht="13.15" hidden="1" x14ac:dyDescent="0.35">
      <c r="A2867" s="7"/>
    </row>
    <row r="2868" spans="1:1" ht="13.15" hidden="1" x14ac:dyDescent="0.35">
      <c r="A2868" s="7"/>
    </row>
    <row r="2869" spans="1:1" ht="13.15" hidden="1" x14ac:dyDescent="0.35">
      <c r="A2869" s="7"/>
    </row>
    <row r="2870" spans="1:1" ht="13.15" hidden="1" x14ac:dyDescent="0.35">
      <c r="A2870" s="7"/>
    </row>
    <row r="2871" spans="1:1" ht="13.15" hidden="1" x14ac:dyDescent="0.35">
      <c r="A2871" s="7"/>
    </row>
    <row r="2872" spans="1:1" ht="13.15" hidden="1" x14ac:dyDescent="0.35">
      <c r="A2872" s="7"/>
    </row>
    <row r="2873" spans="1:1" ht="13.15" hidden="1" x14ac:dyDescent="0.35">
      <c r="A2873" s="7"/>
    </row>
    <row r="2874" spans="1:1" ht="13.15" hidden="1" x14ac:dyDescent="0.35">
      <c r="A2874" s="7"/>
    </row>
    <row r="2875" spans="1:1" ht="13.15" hidden="1" x14ac:dyDescent="0.35">
      <c r="A2875" s="7"/>
    </row>
    <row r="2876" spans="1:1" ht="13.15" hidden="1" x14ac:dyDescent="0.35">
      <c r="A2876" s="7"/>
    </row>
    <row r="2877" spans="1:1" ht="13.15" hidden="1" x14ac:dyDescent="0.35">
      <c r="A2877" s="7"/>
    </row>
    <row r="2878" spans="1:1" ht="13.15" hidden="1" x14ac:dyDescent="0.35">
      <c r="A2878" s="7"/>
    </row>
    <row r="2879" spans="1:1" ht="13.15" hidden="1" x14ac:dyDescent="0.35">
      <c r="A2879" s="7"/>
    </row>
    <row r="2880" spans="1:1" ht="13.15" hidden="1" x14ac:dyDescent="0.35">
      <c r="A2880" s="7"/>
    </row>
    <row r="2881" spans="1:1" ht="13.15" hidden="1" x14ac:dyDescent="0.35">
      <c r="A2881" s="7"/>
    </row>
    <row r="2882" spans="1:1" ht="13.15" hidden="1" x14ac:dyDescent="0.35">
      <c r="A2882" s="7"/>
    </row>
    <row r="2883" spans="1:1" ht="13.15" hidden="1" x14ac:dyDescent="0.35">
      <c r="A2883" s="7"/>
    </row>
    <row r="2884" spans="1:1" ht="13.15" hidden="1" x14ac:dyDescent="0.35">
      <c r="A2884" s="7"/>
    </row>
    <row r="2885" spans="1:1" ht="13.15" hidden="1" x14ac:dyDescent="0.35">
      <c r="A2885" s="7"/>
    </row>
    <row r="2886" spans="1:1" ht="13.15" hidden="1" x14ac:dyDescent="0.35">
      <c r="A2886" s="7"/>
    </row>
    <row r="2887" spans="1:1" ht="13.15" hidden="1" x14ac:dyDescent="0.35">
      <c r="A2887" s="7"/>
    </row>
    <row r="2888" spans="1:1" ht="13.15" hidden="1" x14ac:dyDescent="0.35">
      <c r="A2888" s="7"/>
    </row>
    <row r="2889" spans="1:1" ht="13.15" hidden="1" x14ac:dyDescent="0.35">
      <c r="A2889" s="7"/>
    </row>
    <row r="2890" spans="1:1" ht="13.15" hidden="1" x14ac:dyDescent="0.35">
      <c r="A2890" s="7"/>
    </row>
    <row r="2891" spans="1:1" ht="13.15" hidden="1" x14ac:dyDescent="0.35">
      <c r="A2891" s="7"/>
    </row>
    <row r="2892" spans="1:1" ht="13.15" hidden="1" x14ac:dyDescent="0.35">
      <c r="A2892" s="7"/>
    </row>
    <row r="2893" spans="1:1" ht="13.15" hidden="1" x14ac:dyDescent="0.35">
      <c r="A2893" s="7"/>
    </row>
    <row r="2894" spans="1:1" ht="13.15" hidden="1" x14ac:dyDescent="0.35">
      <c r="A2894" s="7"/>
    </row>
    <row r="2895" spans="1:1" ht="13.15" hidden="1" x14ac:dyDescent="0.35">
      <c r="A2895" s="7"/>
    </row>
    <row r="2896" spans="1:1" ht="13.15" hidden="1" x14ac:dyDescent="0.35">
      <c r="A2896" s="7"/>
    </row>
    <row r="2897" spans="1:1" ht="13.15" hidden="1" x14ac:dyDescent="0.35">
      <c r="A2897" s="7"/>
    </row>
    <row r="2898" spans="1:1" ht="13.15" hidden="1" x14ac:dyDescent="0.35">
      <c r="A2898" s="7"/>
    </row>
    <row r="2899" spans="1:1" ht="13.15" hidden="1" x14ac:dyDescent="0.35">
      <c r="A2899" s="7"/>
    </row>
    <row r="2900" spans="1:1" ht="13.15" hidden="1" x14ac:dyDescent="0.35">
      <c r="A2900" s="7"/>
    </row>
    <row r="2901" spans="1:1" ht="13.15" hidden="1" x14ac:dyDescent="0.35">
      <c r="A2901" s="7"/>
    </row>
    <row r="2902" spans="1:1" ht="13.15" hidden="1" x14ac:dyDescent="0.35">
      <c r="A2902" s="7"/>
    </row>
    <row r="2903" spans="1:1" ht="13.15" hidden="1" x14ac:dyDescent="0.35">
      <c r="A2903" s="7"/>
    </row>
    <row r="2904" spans="1:1" ht="13.15" hidden="1" x14ac:dyDescent="0.35">
      <c r="A2904" s="7"/>
    </row>
    <row r="2905" spans="1:1" ht="13.15" hidden="1" x14ac:dyDescent="0.35">
      <c r="A2905" s="7"/>
    </row>
    <row r="2906" spans="1:1" ht="13.15" hidden="1" x14ac:dyDescent="0.35">
      <c r="A2906" s="7"/>
    </row>
    <row r="2907" spans="1:1" ht="13.15" hidden="1" x14ac:dyDescent="0.35">
      <c r="A2907" s="7"/>
    </row>
    <row r="2908" spans="1:1" ht="13.15" hidden="1" x14ac:dyDescent="0.35">
      <c r="A2908" s="7"/>
    </row>
    <row r="2909" spans="1:1" ht="13.15" hidden="1" x14ac:dyDescent="0.35">
      <c r="A2909" s="7"/>
    </row>
    <row r="2910" spans="1:1" ht="13.15" hidden="1" x14ac:dyDescent="0.35">
      <c r="A2910" s="7"/>
    </row>
    <row r="2911" spans="1:1" ht="13.15" hidden="1" x14ac:dyDescent="0.35">
      <c r="A2911" s="7"/>
    </row>
    <row r="2912" spans="1:1" ht="13.15" hidden="1" x14ac:dyDescent="0.35">
      <c r="A2912" s="7"/>
    </row>
    <row r="2913" spans="1:1" ht="13.15" hidden="1" x14ac:dyDescent="0.35">
      <c r="A2913" s="7"/>
    </row>
    <row r="2914" spans="1:1" ht="13.15" hidden="1" x14ac:dyDescent="0.35">
      <c r="A2914" s="7"/>
    </row>
    <row r="2915" spans="1:1" ht="13.15" hidden="1" x14ac:dyDescent="0.35">
      <c r="A2915" s="7"/>
    </row>
    <row r="2916" spans="1:1" ht="13.15" hidden="1" x14ac:dyDescent="0.35">
      <c r="A2916" s="7"/>
    </row>
    <row r="2917" spans="1:1" ht="13.15" hidden="1" x14ac:dyDescent="0.35">
      <c r="A2917" s="7"/>
    </row>
    <row r="2918" spans="1:1" ht="13.15" hidden="1" x14ac:dyDescent="0.35">
      <c r="A2918" s="7"/>
    </row>
    <row r="2919" spans="1:1" ht="13.15" hidden="1" x14ac:dyDescent="0.35">
      <c r="A2919" s="7"/>
    </row>
    <row r="2920" spans="1:1" ht="13.15" hidden="1" x14ac:dyDescent="0.35">
      <c r="A2920" s="7"/>
    </row>
    <row r="2921" spans="1:1" ht="13.15" hidden="1" x14ac:dyDescent="0.35">
      <c r="A2921" s="7"/>
    </row>
    <row r="2922" spans="1:1" ht="13.15" hidden="1" x14ac:dyDescent="0.35">
      <c r="A2922" s="7"/>
    </row>
    <row r="2923" spans="1:1" ht="13.15" hidden="1" x14ac:dyDescent="0.35">
      <c r="A2923" s="7"/>
    </row>
    <row r="2924" spans="1:1" ht="13.15" hidden="1" x14ac:dyDescent="0.35">
      <c r="A2924" s="7"/>
    </row>
    <row r="2925" spans="1:1" ht="13.15" hidden="1" x14ac:dyDescent="0.35">
      <c r="A2925" s="7"/>
    </row>
    <row r="2926" spans="1:1" ht="13.15" hidden="1" x14ac:dyDescent="0.35">
      <c r="A2926" s="7"/>
    </row>
    <row r="2927" spans="1:1" ht="13.15" hidden="1" x14ac:dyDescent="0.35">
      <c r="A2927" s="7"/>
    </row>
    <row r="2928" spans="1:1" ht="13.15" hidden="1" x14ac:dyDescent="0.35">
      <c r="A2928" s="7"/>
    </row>
    <row r="2929" spans="1:1" ht="13.15" hidden="1" x14ac:dyDescent="0.35">
      <c r="A2929" s="7"/>
    </row>
    <row r="2930" spans="1:1" ht="13.15" hidden="1" x14ac:dyDescent="0.35">
      <c r="A2930" s="7"/>
    </row>
    <row r="2931" spans="1:1" ht="13.15" hidden="1" x14ac:dyDescent="0.35">
      <c r="A2931" s="7"/>
    </row>
    <row r="2932" spans="1:1" ht="13.15" hidden="1" x14ac:dyDescent="0.35">
      <c r="A2932" s="7"/>
    </row>
    <row r="2933" spans="1:1" ht="13.15" hidden="1" x14ac:dyDescent="0.35">
      <c r="A2933" s="7"/>
    </row>
    <row r="2934" spans="1:1" ht="13.15" hidden="1" x14ac:dyDescent="0.35">
      <c r="A2934" s="7"/>
    </row>
    <row r="2935" spans="1:1" ht="13.15" hidden="1" x14ac:dyDescent="0.35">
      <c r="A2935" s="7"/>
    </row>
    <row r="2936" spans="1:1" ht="13.15" hidden="1" x14ac:dyDescent="0.35">
      <c r="A2936" s="7"/>
    </row>
    <row r="2937" spans="1:1" ht="13.15" hidden="1" x14ac:dyDescent="0.35">
      <c r="A2937" s="7"/>
    </row>
    <row r="2938" spans="1:1" ht="13.15" hidden="1" x14ac:dyDescent="0.35">
      <c r="A2938" s="7"/>
    </row>
    <row r="2939" spans="1:1" ht="13.15" hidden="1" x14ac:dyDescent="0.35">
      <c r="A2939" s="7"/>
    </row>
    <row r="2940" spans="1:1" ht="13.15" hidden="1" x14ac:dyDescent="0.35">
      <c r="A2940" s="7"/>
    </row>
    <row r="2941" spans="1:1" ht="13.15" hidden="1" x14ac:dyDescent="0.35">
      <c r="A2941" s="7"/>
    </row>
    <row r="2942" spans="1:1" ht="13.15" hidden="1" x14ac:dyDescent="0.35">
      <c r="A2942" s="7"/>
    </row>
    <row r="2943" spans="1:1" ht="13.15" hidden="1" x14ac:dyDescent="0.35">
      <c r="A2943" s="7"/>
    </row>
    <row r="2944" spans="1:1" ht="13.15" hidden="1" x14ac:dyDescent="0.35">
      <c r="A2944" s="7"/>
    </row>
    <row r="2945" spans="1:1" ht="13.15" hidden="1" x14ac:dyDescent="0.35">
      <c r="A2945" s="7"/>
    </row>
    <row r="2946" spans="1:1" ht="13.15" hidden="1" x14ac:dyDescent="0.35">
      <c r="A2946" s="7"/>
    </row>
    <row r="2947" spans="1:1" ht="13.15" hidden="1" x14ac:dyDescent="0.35">
      <c r="A2947" s="7"/>
    </row>
    <row r="2948" spans="1:1" ht="13.15" hidden="1" x14ac:dyDescent="0.35">
      <c r="A2948" s="7"/>
    </row>
    <row r="2949" spans="1:1" ht="13.15" hidden="1" x14ac:dyDescent="0.35">
      <c r="A2949" s="7"/>
    </row>
    <row r="2950" spans="1:1" ht="13.15" hidden="1" x14ac:dyDescent="0.35">
      <c r="A2950" s="7"/>
    </row>
    <row r="2951" spans="1:1" ht="13.15" hidden="1" x14ac:dyDescent="0.35">
      <c r="A2951" s="7"/>
    </row>
    <row r="2952" spans="1:1" ht="13.15" hidden="1" x14ac:dyDescent="0.35">
      <c r="A2952" s="7"/>
    </row>
    <row r="2953" spans="1:1" ht="13.15" hidden="1" x14ac:dyDescent="0.35">
      <c r="A2953" s="7"/>
    </row>
    <row r="2954" spans="1:1" ht="13.15" hidden="1" x14ac:dyDescent="0.35">
      <c r="A2954" s="7"/>
    </row>
    <row r="2955" spans="1:1" ht="13.15" hidden="1" x14ac:dyDescent="0.35">
      <c r="A2955" s="7"/>
    </row>
    <row r="2956" spans="1:1" ht="13.15" hidden="1" x14ac:dyDescent="0.35">
      <c r="A2956" s="7"/>
    </row>
    <row r="2957" spans="1:1" ht="13.15" hidden="1" x14ac:dyDescent="0.35">
      <c r="A2957" s="7"/>
    </row>
    <row r="2958" spans="1:1" ht="13.15" hidden="1" x14ac:dyDescent="0.35">
      <c r="A2958" s="7"/>
    </row>
    <row r="2959" spans="1:1" ht="13.15" hidden="1" x14ac:dyDescent="0.35">
      <c r="A2959" s="7"/>
    </row>
    <row r="2960" spans="1:1" ht="13.15" hidden="1" x14ac:dyDescent="0.35">
      <c r="A2960" s="7"/>
    </row>
    <row r="2961" spans="1:1" ht="13.15" hidden="1" x14ac:dyDescent="0.35">
      <c r="A2961" s="7"/>
    </row>
    <row r="2962" spans="1:1" ht="13.15" hidden="1" x14ac:dyDescent="0.35">
      <c r="A2962" s="7"/>
    </row>
    <row r="2963" spans="1:1" ht="13.15" hidden="1" x14ac:dyDescent="0.35">
      <c r="A2963" s="7"/>
    </row>
    <row r="2964" spans="1:1" ht="13.15" hidden="1" x14ac:dyDescent="0.35">
      <c r="A2964" s="7"/>
    </row>
    <row r="2965" spans="1:1" ht="13.15" hidden="1" x14ac:dyDescent="0.35">
      <c r="A2965" s="7"/>
    </row>
    <row r="2966" spans="1:1" ht="13.15" hidden="1" x14ac:dyDescent="0.35">
      <c r="A2966" s="7"/>
    </row>
    <row r="2967" spans="1:1" ht="13.15" hidden="1" x14ac:dyDescent="0.35">
      <c r="A2967" s="7"/>
    </row>
    <row r="2968" spans="1:1" ht="13.15" hidden="1" x14ac:dyDescent="0.35">
      <c r="A2968" s="7"/>
    </row>
    <row r="2969" spans="1:1" ht="13.15" hidden="1" x14ac:dyDescent="0.35">
      <c r="A2969" s="7"/>
    </row>
    <row r="2970" spans="1:1" ht="13.15" hidden="1" x14ac:dyDescent="0.35">
      <c r="A2970" s="7"/>
    </row>
    <row r="2971" spans="1:1" ht="13.15" hidden="1" x14ac:dyDescent="0.35">
      <c r="A2971" s="7"/>
    </row>
    <row r="2972" spans="1:1" ht="13.15" hidden="1" x14ac:dyDescent="0.35">
      <c r="A2972" s="7"/>
    </row>
    <row r="2973" spans="1:1" ht="13.15" hidden="1" x14ac:dyDescent="0.35">
      <c r="A2973" s="7"/>
    </row>
    <row r="2974" spans="1:1" ht="13.15" hidden="1" x14ac:dyDescent="0.35">
      <c r="A2974" s="7"/>
    </row>
    <row r="2975" spans="1:1" ht="13.15" hidden="1" x14ac:dyDescent="0.35">
      <c r="A2975" s="7"/>
    </row>
    <row r="2976" spans="1:1" ht="13.15" hidden="1" x14ac:dyDescent="0.35">
      <c r="A2976" s="7"/>
    </row>
    <row r="2977" spans="1:1" ht="13.15" hidden="1" x14ac:dyDescent="0.35">
      <c r="A2977" s="7"/>
    </row>
    <row r="2978" spans="1:1" ht="13.15" hidden="1" x14ac:dyDescent="0.35">
      <c r="A2978" s="7"/>
    </row>
    <row r="2979" spans="1:1" ht="13.15" hidden="1" x14ac:dyDescent="0.35">
      <c r="A2979" s="7"/>
    </row>
    <row r="2980" spans="1:1" ht="13.15" hidden="1" x14ac:dyDescent="0.35">
      <c r="A2980" s="7"/>
    </row>
    <row r="2981" spans="1:1" ht="13.15" hidden="1" x14ac:dyDescent="0.35">
      <c r="A2981" s="7"/>
    </row>
    <row r="2982" spans="1:1" ht="13.15" hidden="1" x14ac:dyDescent="0.35">
      <c r="A2982" s="7"/>
    </row>
    <row r="2983" spans="1:1" ht="13.15" hidden="1" x14ac:dyDescent="0.35">
      <c r="A2983" s="7"/>
    </row>
    <row r="2984" spans="1:1" ht="13.15" hidden="1" x14ac:dyDescent="0.35">
      <c r="A2984" s="7"/>
    </row>
    <row r="2985" spans="1:1" ht="13.15" hidden="1" x14ac:dyDescent="0.35">
      <c r="A2985" s="7"/>
    </row>
    <row r="2986" spans="1:1" ht="13.15" hidden="1" x14ac:dyDescent="0.35">
      <c r="A2986" s="7"/>
    </row>
    <row r="2987" spans="1:1" ht="13.15" hidden="1" x14ac:dyDescent="0.35">
      <c r="A2987" s="7"/>
    </row>
    <row r="2988" spans="1:1" ht="13.15" hidden="1" x14ac:dyDescent="0.35">
      <c r="A2988" s="7"/>
    </row>
    <row r="2989" spans="1:1" ht="13.15" hidden="1" x14ac:dyDescent="0.35">
      <c r="A2989" s="7"/>
    </row>
    <row r="2990" spans="1:1" ht="13.15" hidden="1" x14ac:dyDescent="0.35">
      <c r="A2990" s="7"/>
    </row>
    <row r="2991" spans="1:1" ht="13.15" hidden="1" x14ac:dyDescent="0.35">
      <c r="A2991" s="7"/>
    </row>
    <row r="2992" spans="1:1" ht="13.15" hidden="1" x14ac:dyDescent="0.35">
      <c r="A2992" s="7"/>
    </row>
    <row r="2993" spans="1:1" ht="13.15" hidden="1" x14ac:dyDescent="0.35">
      <c r="A2993" s="7"/>
    </row>
    <row r="2994" spans="1:1" ht="13.15" hidden="1" x14ac:dyDescent="0.35">
      <c r="A2994" s="7"/>
    </row>
    <row r="2995" spans="1:1" ht="13.15" hidden="1" x14ac:dyDescent="0.35">
      <c r="A2995" s="7"/>
    </row>
    <row r="2996" spans="1:1" ht="13.15" hidden="1" x14ac:dyDescent="0.35">
      <c r="A2996" s="7"/>
    </row>
    <row r="2997" spans="1:1" ht="13.15" hidden="1" x14ac:dyDescent="0.35">
      <c r="A2997" s="7"/>
    </row>
    <row r="2998" spans="1:1" ht="13.15" hidden="1" x14ac:dyDescent="0.35">
      <c r="A2998" s="7"/>
    </row>
    <row r="2999" spans="1:1" ht="13.15" hidden="1" x14ac:dyDescent="0.35">
      <c r="A2999" s="7"/>
    </row>
    <row r="3000" spans="1:1" ht="13.15" hidden="1" x14ac:dyDescent="0.35">
      <c r="A3000" s="7"/>
    </row>
    <row r="3001" spans="1:1" ht="13.15" hidden="1" x14ac:dyDescent="0.35">
      <c r="A3001" s="7"/>
    </row>
    <row r="3002" spans="1:1" ht="13.15" hidden="1" x14ac:dyDescent="0.35">
      <c r="A3002" s="7"/>
    </row>
    <row r="3003" spans="1:1" ht="13.15" hidden="1" x14ac:dyDescent="0.35">
      <c r="A3003" s="7"/>
    </row>
    <row r="3004" spans="1:1" ht="13.15" hidden="1" x14ac:dyDescent="0.35">
      <c r="A3004" s="7"/>
    </row>
    <row r="3005" spans="1:1" ht="13.15" hidden="1" x14ac:dyDescent="0.35">
      <c r="A3005" s="7"/>
    </row>
    <row r="3006" spans="1:1" ht="13.15" hidden="1" x14ac:dyDescent="0.35">
      <c r="A3006" s="7"/>
    </row>
    <row r="3007" spans="1:1" ht="13.15" hidden="1" x14ac:dyDescent="0.35">
      <c r="A3007" s="7"/>
    </row>
    <row r="3008" spans="1:1" ht="13.15" hidden="1" x14ac:dyDescent="0.35">
      <c r="A3008" s="7"/>
    </row>
    <row r="3009" spans="1:1" ht="13.15" hidden="1" x14ac:dyDescent="0.35">
      <c r="A3009" s="7"/>
    </row>
    <row r="3010" spans="1:1" ht="13.15" hidden="1" x14ac:dyDescent="0.35">
      <c r="A3010" s="7"/>
    </row>
    <row r="3011" spans="1:1" ht="13.15" hidden="1" x14ac:dyDescent="0.35">
      <c r="A3011" s="7"/>
    </row>
    <row r="3012" spans="1:1" ht="13.15" hidden="1" x14ac:dyDescent="0.35">
      <c r="A3012" s="7"/>
    </row>
    <row r="3013" spans="1:1" ht="13.15" hidden="1" x14ac:dyDescent="0.35">
      <c r="A3013" s="7"/>
    </row>
    <row r="3014" spans="1:1" ht="13.15" hidden="1" x14ac:dyDescent="0.35">
      <c r="A3014" s="7"/>
    </row>
    <row r="3015" spans="1:1" ht="13.15" hidden="1" x14ac:dyDescent="0.35">
      <c r="A3015" s="7"/>
    </row>
    <row r="3016" spans="1:1" ht="13.15" hidden="1" x14ac:dyDescent="0.35">
      <c r="A3016" s="7"/>
    </row>
    <row r="3017" spans="1:1" ht="13.15" hidden="1" x14ac:dyDescent="0.35">
      <c r="A3017" s="7"/>
    </row>
    <row r="3018" spans="1:1" ht="13.15" hidden="1" x14ac:dyDescent="0.35">
      <c r="A3018" s="7"/>
    </row>
    <row r="3019" spans="1:1" ht="13.15" hidden="1" x14ac:dyDescent="0.35">
      <c r="A3019" s="7"/>
    </row>
    <row r="3020" spans="1:1" ht="13.15" hidden="1" x14ac:dyDescent="0.35">
      <c r="A3020" s="7"/>
    </row>
    <row r="3021" spans="1:1" ht="13.15" hidden="1" x14ac:dyDescent="0.35">
      <c r="A3021" s="7"/>
    </row>
    <row r="3022" spans="1:1" ht="13.15" hidden="1" x14ac:dyDescent="0.35">
      <c r="A3022" s="7"/>
    </row>
    <row r="3023" spans="1:1" ht="13.15" hidden="1" x14ac:dyDescent="0.35">
      <c r="A3023" s="7"/>
    </row>
    <row r="3024" spans="1:1" ht="13.15" hidden="1" x14ac:dyDescent="0.35">
      <c r="A3024" s="7"/>
    </row>
    <row r="3025" spans="1:1" ht="13.15" hidden="1" x14ac:dyDescent="0.35">
      <c r="A3025" s="7"/>
    </row>
    <row r="3026" spans="1:1" ht="13.15" hidden="1" x14ac:dyDescent="0.35">
      <c r="A3026" s="7"/>
    </row>
    <row r="3027" spans="1:1" ht="13.15" hidden="1" x14ac:dyDescent="0.35">
      <c r="A3027" s="7"/>
    </row>
    <row r="3028" spans="1:1" ht="13.15" hidden="1" x14ac:dyDescent="0.35">
      <c r="A3028" s="7"/>
    </row>
    <row r="3029" spans="1:1" ht="13.15" hidden="1" x14ac:dyDescent="0.35">
      <c r="A3029" s="7"/>
    </row>
    <row r="3030" spans="1:1" ht="13.15" hidden="1" x14ac:dyDescent="0.35">
      <c r="A3030" s="7"/>
    </row>
    <row r="3031" spans="1:1" ht="13.15" hidden="1" x14ac:dyDescent="0.35">
      <c r="A3031" s="7"/>
    </row>
    <row r="3032" spans="1:1" ht="13.15" hidden="1" x14ac:dyDescent="0.35">
      <c r="A3032" s="7"/>
    </row>
    <row r="3033" spans="1:1" ht="13.15" hidden="1" x14ac:dyDescent="0.35">
      <c r="A3033" s="7"/>
    </row>
    <row r="3034" spans="1:1" ht="13.15" hidden="1" x14ac:dyDescent="0.35">
      <c r="A3034" s="7"/>
    </row>
    <row r="3035" spans="1:1" ht="13.15" hidden="1" x14ac:dyDescent="0.35">
      <c r="A3035" s="7"/>
    </row>
    <row r="3036" spans="1:1" ht="13.15" hidden="1" x14ac:dyDescent="0.35">
      <c r="A3036" s="7"/>
    </row>
    <row r="3037" spans="1:1" ht="13.15" hidden="1" x14ac:dyDescent="0.35">
      <c r="A3037" s="7"/>
    </row>
    <row r="3038" spans="1:1" ht="13.15" hidden="1" x14ac:dyDescent="0.35">
      <c r="A3038" s="7"/>
    </row>
    <row r="3039" spans="1:1" ht="13.15" hidden="1" x14ac:dyDescent="0.35">
      <c r="A3039" s="7"/>
    </row>
    <row r="3040" spans="1:1" ht="13.15" hidden="1" x14ac:dyDescent="0.35">
      <c r="A3040" s="7"/>
    </row>
    <row r="3041" spans="1:1" ht="13.15" hidden="1" x14ac:dyDescent="0.35">
      <c r="A3041" s="7"/>
    </row>
    <row r="3042" spans="1:1" ht="13.15" hidden="1" x14ac:dyDescent="0.35">
      <c r="A3042" s="7"/>
    </row>
    <row r="3043" spans="1:1" ht="13.15" hidden="1" x14ac:dyDescent="0.35">
      <c r="A3043" s="7"/>
    </row>
    <row r="3044" spans="1:1" ht="13.15" hidden="1" x14ac:dyDescent="0.35">
      <c r="A3044" s="7"/>
    </row>
    <row r="3045" spans="1:1" ht="13.15" hidden="1" x14ac:dyDescent="0.35">
      <c r="A3045" s="7"/>
    </row>
    <row r="3046" spans="1:1" ht="13.15" hidden="1" x14ac:dyDescent="0.35">
      <c r="A3046" s="7"/>
    </row>
    <row r="3047" spans="1:1" ht="13.15" hidden="1" x14ac:dyDescent="0.35">
      <c r="A3047" s="7"/>
    </row>
    <row r="3048" spans="1:1" ht="13.15" hidden="1" x14ac:dyDescent="0.35">
      <c r="A3048" s="7"/>
    </row>
    <row r="3049" spans="1:1" ht="13.15" hidden="1" x14ac:dyDescent="0.35">
      <c r="A3049" s="7"/>
    </row>
    <row r="3050" spans="1:1" ht="13.15" hidden="1" x14ac:dyDescent="0.35">
      <c r="A3050" s="7"/>
    </row>
    <row r="3051" spans="1:1" ht="13.15" hidden="1" x14ac:dyDescent="0.35">
      <c r="A3051" s="7"/>
    </row>
    <row r="3052" spans="1:1" ht="13.15" hidden="1" x14ac:dyDescent="0.35">
      <c r="A3052" s="7"/>
    </row>
    <row r="3053" spans="1:1" ht="13.15" hidden="1" x14ac:dyDescent="0.35">
      <c r="A3053" s="7"/>
    </row>
    <row r="3054" spans="1:1" ht="13.15" hidden="1" x14ac:dyDescent="0.35">
      <c r="A3054" s="7"/>
    </row>
    <row r="3055" spans="1:1" ht="13.15" hidden="1" x14ac:dyDescent="0.35">
      <c r="A3055" s="7"/>
    </row>
    <row r="3056" spans="1:1" ht="13.15" hidden="1" x14ac:dyDescent="0.35">
      <c r="A3056" s="7"/>
    </row>
    <row r="3057" spans="1:1" ht="13.15" hidden="1" x14ac:dyDescent="0.35">
      <c r="A3057" s="7"/>
    </row>
    <row r="3058" spans="1:1" ht="13.15" hidden="1" x14ac:dyDescent="0.35">
      <c r="A3058" s="7"/>
    </row>
    <row r="3059" spans="1:1" ht="13.15" hidden="1" x14ac:dyDescent="0.35">
      <c r="A3059" s="7"/>
    </row>
    <row r="3060" spans="1:1" ht="13.15" hidden="1" x14ac:dyDescent="0.35">
      <c r="A3060" s="7"/>
    </row>
    <row r="3061" spans="1:1" ht="13.15" hidden="1" x14ac:dyDescent="0.35">
      <c r="A3061" s="7"/>
    </row>
    <row r="3062" spans="1:1" ht="13.15" hidden="1" x14ac:dyDescent="0.35">
      <c r="A3062" s="7"/>
    </row>
    <row r="3063" spans="1:1" ht="13.15" hidden="1" x14ac:dyDescent="0.35">
      <c r="A3063" s="7"/>
    </row>
    <row r="3064" spans="1:1" ht="13.15" hidden="1" x14ac:dyDescent="0.35">
      <c r="A3064" s="7"/>
    </row>
    <row r="3065" spans="1:1" ht="13.15" hidden="1" x14ac:dyDescent="0.35">
      <c r="A3065" s="7"/>
    </row>
    <row r="3066" spans="1:1" ht="13.15" hidden="1" x14ac:dyDescent="0.35">
      <c r="A3066" s="7"/>
    </row>
    <row r="3067" spans="1:1" ht="13.15" hidden="1" x14ac:dyDescent="0.35">
      <c r="A3067" s="7"/>
    </row>
    <row r="3068" spans="1:1" ht="13.15" hidden="1" x14ac:dyDescent="0.35">
      <c r="A3068" s="7"/>
    </row>
    <row r="3069" spans="1:1" ht="13.15" hidden="1" x14ac:dyDescent="0.35">
      <c r="A3069" s="7"/>
    </row>
    <row r="3070" spans="1:1" ht="13.15" hidden="1" x14ac:dyDescent="0.35">
      <c r="A3070" s="7"/>
    </row>
    <row r="3071" spans="1:1" ht="13.15" hidden="1" x14ac:dyDescent="0.35">
      <c r="A3071" s="7"/>
    </row>
    <row r="3072" spans="1:1" ht="13.15" hidden="1" x14ac:dyDescent="0.35">
      <c r="A3072" s="7"/>
    </row>
    <row r="3073" spans="1:1" ht="13.15" hidden="1" x14ac:dyDescent="0.35">
      <c r="A3073" s="7"/>
    </row>
    <row r="3074" spans="1:1" ht="13.15" hidden="1" x14ac:dyDescent="0.35">
      <c r="A3074" s="7"/>
    </row>
    <row r="3075" spans="1:1" ht="13.15" hidden="1" x14ac:dyDescent="0.35">
      <c r="A3075" s="7"/>
    </row>
    <row r="3076" spans="1:1" ht="13.15" hidden="1" x14ac:dyDescent="0.35">
      <c r="A3076" s="7"/>
    </row>
    <row r="3077" spans="1:1" ht="13.15" hidden="1" x14ac:dyDescent="0.35">
      <c r="A3077" s="7"/>
    </row>
    <row r="3078" spans="1:1" ht="13.15" hidden="1" x14ac:dyDescent="0.35">
      <c r="A3078" s="7"/>
    </row>
    <row r="3079" spans="1:1" ht="13.15" hidden="1" x14ac:dyDescent="0.35">
      <c r="A3079" s="7"/>
    </row>
    <row r="3080" spans="1:1" ht="13.15" hidden="1" x14ac:dyDescent="0.35">
      <c r="A3080" s="7"/>
    </row>
    <row r="3081" spans="1:1" ht="13.15" hidden="1" x14ac:dyDescent="0.35">
      <c r="A3081" s="7"/>
    </row>
    <row r="3082" spans="1:1" ht="13.15" hidden="1" x14ac:dyDescent="0.35">
      <c r="A3082" s="7"/>
    </row>
    <row r="3083" spans="1:1" ht="13.15" hidden="1" x14ac:dyDescent="0.35">
      <c r="A3083" s="7"/>
    </row>
    <row r="3084" spans="1:1" ht="13.15" hidden="1" x14ac:dyDescent="0.35">
      <c r="A3084" s="7"/>
    </row>
    <row r="3085" spans="1:1" ht="13.15" hidden="1" x14ac:dyDescent="0.35">
      <c r="A3085" s="7"/>
    </row>
    <row r="3086" spans="1:1" ht="13.15" hidden="1" x14ac:dyDescent="0.35">
      <c r="A3086" s="7"/>
    </row>
    <row r="3087" spans="1:1" ht="13.15" hidden="1" x14ac:dyDescent="0.35">
      <c r="A3087" s="7"/>
    </row>
    <row r="3088" spans="1:1" ht="13.15" hidden="1" x14ac:dyDescent="0.35">
      <c r="A3088" s="7"/>
    </row>
    <row r="3089" spans="1:1" ht="13.15" hidden="1" x14ac:dyDescent="0.35">
      <c r="A3089" s="7"/>
    </row>
    <row r="3090" spans="1:1" ht="13.15" hidden="1" x14ac:dyDescent="0.35">
      <c r="A3090" s="7"/>
    </row>
    <row r="3091" spans="1:1" ht="13.15" hidden="1" x14ac:dyDescent="0.35">
      <c r="A3091" s="7"/>
    </row>
    <row r="3092" spans="1:1" ht="13.15" hidden="1" x14ac:dyDescent="0.35">
      <c r="A3092" s="7"/>
    </row>
    <row r="3093" spans="1:1" ht="13.15" hidden="1" x14ac:dyDescent="0.35">
      <c r="A3093" s="7"/>
    </row>
    <row r="3094" spans="1:1" ht="13.15" hidden="1" x14ac:dyDescent="0.35">
      <c r="A3094" s="7"/>
    </row>
    <row r="3095" spans="1:1" ht="13.15" hidden="1" x14ac:dyDescent="0.35">
      <c r="A3095" s="7"/>
    </row>
    <row r="3096" spans="1:1" ht="13.15" hidden="1" x14ac:dyDescent="0.35">
      <c r="A3096" s="7"/>
    </row>
    <row r="3097" spans="1:1" ht="13.15" hidden="1" x14ac:dyDescent="0.35">
      <c r="A3097" s="7"/>
    </row>
    <row r="3098" spans="1:1" ht="13.15" hidden="1" x14ac:dyDescent="0.35">
      <c r="A3098" s="7"/>
    </row>
    <row r="3099" spans="1:1" ht="13.15" hidden="1" x14ac:dyDescent="0.35">
      <c r="A3099" s="7"/>
    </row>
    <row r="3100" spans="1:1" ht="13.15" hidden="1" x14ac:dyDescent="0.35">
      <c r="A3100" s="7"/>
    </row>
    <row r="3101" spans="1:1" ht="13.15" hidden="1" x14ac:dyDescent="0.35">
      <c r="A3101" s="7"/>
    </row>
    <row r="3102" spans="1:1" ht="13.15" hidden="1" x14ac:dyDescent="0.35">
      <c r="A3102" s="7"/>
    </row>
    <row r="3103" spans="1:1" ht="13.15" hidden="1" x14ac:dyDescent="0.35">
      <c r="A3103" s="7"/>
    </row>
    <row r="3104" spans="1:1" ht="13.15" hidden="1" x14ac:dyDescent="0.35">
      <c r="A3104" s="7"/>
    </row>
    <row r="3105" spans="1:1" ht="13.15" hidden="1" x14ac:dyDescent="0.35">
      <c r="A3105" s="7"/>
    </row>
    <row r="3106" spans="1:1" ht="13.15" hidden="1" x14ac:dyDescent="0.35">
      <c r="A3106" s="7"/>
    </row>
    <row r="3107" spans="1:1" ht="13.15" hidden="1" x14ac:dyDescent="0.35">
      <c r="A3107" s="7"/>
    </row>
    <row r="3108" spans="1:1" ht="13.15" hidden="1" x14ac:dyDescent="0.35">
      <c r="A3108" s="7"/>
    </row>
    <row r="3109" spans="1:1" ht="13.15" hidden="1" x14ac:dyDescent="0.35">
      <c r="A3109" s="7"/>
    </row>
    <row r="3110" spans="1:1" ht="13.15" hidden="1" x14ac:dyDescent="0.35">
      <c r="A3110" s="7"/>
    </row>
    <row r="3111" spans="1:1" ht="13.15" hidden="1" x14ac:dyDescent="0.35">
      <c r="A3111" s="7"/>
    </row>
    <row r="3112" spans="1:1" ht="13.15" hidden="1" x14ac:dyDescent="0.35">
      <c r="A3112" s="7"/>
    </row>
    <row r="3113" spans="1:1" ht="13.15" hidden="1" x14ac:dyDescent="0.35">
      <c r="A3113" s="7"/>
    </row>
    <row r="3114" spans="1:1" ht="13.15" hidden="1" x14ac:dyDescent="0.35">
      <c r="A3114" s="7"/>
    </row>
    <row r="3115" spans="1:1" ht="13.15" hidden="1" x14ac:dyDescent="0.35">
      <c r="A3115" s="7"/>
    </row>
    <row r="3116" spans="1:1" ht="13.15" hidden="1" x14ac:dyDescent="0.35">
      <c r="A3116" s="7"/>
    </row>
    <row r="3117" spans="1:1" ht="13.15" hidden="1" x14ac:dyDescent="0.35">
      <c r="A3117" s="7"/>
    </row>
    <row r="3118" spans="1:1" ht="13.15" hidden="1" x14ac:dyDescent="0.35">
      <c r="A3118" s="7"/>
    </row>
    <row r="3119" spans="1:1" ht="13.15" hidden="1" x14ac:dyDescent="0.35">
      <c r="A3119" s="7"/>
    </row>
    <row r="3120" spans="1:1" ht="13.15" hidden="1" x14ac:dyDescent="0.35">
      <c r="A3120" s="7"/>
    </row>
    <row r="3121" spans="1:1" ht="13.15" hidden="1" x14ac:dyDescent="0.35">
      <c r="A3121" s="7"/>
    </row>
    <row r="3122" spans="1:1" ht="13.15" hidden="1" x14ac:dyDescent="0.35">
      <c r="A3122" s="7"/>
    </row>
    <row r="3123" spans="1:1" ht="13.15" hidden="1" x14ac:dyDescent="0.35">
      <c r="A3123" s="7"/>
    </row>
    <row r="3124" spans="1:1" ht="13.15" hidden="1" x14ac:dyDescent="0.35">
      <c r="A3124" s="7"/>
    </row>
    <row r="3125" spans="1:1" ht="13.15" hidden="1" x14ac:dyDescent="0.35">
      <c r="A3125" s="7"/>
    </row>
    <row r="3126" spans="1:1" ht="13.15" hidden="1" x14ac:dyDescent="0.35">
      <c r="A3126" s="7"/>
    </row>
    <row r="3127" spans="1:1" ht="13.15" hidden="1" x14ac:dyDescent="0.35">
      <c r="A3127" s="7"/>
    </row>
    <row r="3128" spans="1:1" ht="13.15" hidden="1" x14ac:dyDescent="0.35">
      <c r="A3128" s="7"/>
    </row>
    <row r="3129" spans="1:1" ht="13.15" hidden="1" x14ac:dyDescent="0.35">
      <c r="A3129" s="7"/>
    </row>
    <row r="3130" spans="1:1" ht="13.15" hidden="1" x14ac:dyDescent="0.35">
      <c r="A3130" s="7"/>
    </row>
    <row r="3131" spans="1:1" ht="13.15" hidden="1" x14ac:dyDescent="0.35">
      <c r="A3131" s="7"/>
    </row>
    <row r="3132" spans="1:1" ht="13.15" hidden="1" x14ac:dyDescent="0.35">
      <c r="A3132" s="7"/>
    </row>
    <row r="3133" spans="1:1" ht="13.15" hidden="1" x14ac:dyDescent="0.35">
      <c r="A3133" s="7"/>
    </row>
    <row r="3134" spans="1:1" ht="13.15" hidden="1" x14ac:dyDescent="0.35">
      <c r="A3134" s="7"/>
    </row>
    <row r="3135" spans="1:1" ht="13.15" hidden="1" x14ac:dyDescent="0.35">
      <c r="A3135" s="7"/>
    </row>
    <row r="3136" spans="1:1" ht="13.15" hidden="1" x14ac:dyDescent="0.35">
      <c r="A3136" s="7"/>
    </row>
    <row r="3137" spans="1:1" ht="13.15" hidden="1" x14ac:dyDescent="0.35">
      <c r="A3137" s="7"/>
    </row>
    <row r="3138" spans="1:1" ht="13.15" hidden="1" x14ac:dyDescent="0.35">
      <c r="A3138" s="7"/>
    </row>
    <row r="3139" spans="1:1" ht="13.15" hidden="1" x14ac:dyDescent="0.35">
      <c r="A3139" s="7"/>
    </row>
    <row r="3140" spans="1:1" ht="13.15" hidden="1" x14ac:dyDescent="0.35">
      <c r="A3140" s="7"/>
    </row>
    <row r="3141" spans="1:1" ht="13.15" hidden="1" x14ac:dyDescent="0.35">
      <c r="A3141" s="7"/>
    </row>
    <row r="3142" spans="1:1" ht="13.15" hidden="1" x14ac:dyDescent="0.35">
      <c r="A3142" s="7"/>
    </row>
    <row r="3143" spans="1:1" ht="13.15" hidden="1" x14ac:dyDescent="0.35">
      <c r="A3143" s="7"/>
    </row>
    <row r="3144" spans="1:1" ht="13.15" hidden="1" x14ac:dyDescent="0.35">
      <c r="A3144" s="7"/>
    </row>
    <row r="3145" spans="1:1" ht="13.15" hidden="1" x14ac:dyDescent="0.35">
      <c r="A3145" s="7"/>
    </row>
    <row r="3146" spans="1:1" ht="13.15" hidden="1" x14ac:dyDescent="0.35">
      <c r="A3146" s="7"/>
    </row>
    <row r="3147" spans="1:1" ht="13.15" hidden="1" x14ac:dyDescent="0.35">
      <c r="A3147" s="7"/>
    </row>
    <row r="3148" spans="1:1" ht="13.15" hidden="1" x14ac:dyDescent="0.35">
      <c r="A3148" s="7"/>
    </row>
    <row r="3149" spans="1:1" ht="13.15" hidden="1" x14ac:dyDescent="0.35">
      <c r="A3149" s="7"/>
    </row>
    <row r="3150" spans="1:1" ht="13.15" hidden="1" x14ac:dyDescent="0.35">
      <c r="A3150" s="7"/>
    </row>
    <row r="3151" spans="1:1" ht="13.15" hidden="1" x14ac:dyDescent="0.35">
      <c r="A3151" s="7"/>
    </row>
    <row r="3152" spans="1:1" ht="13.15" hidden="1" x14ac:dyDescent="0.35">
      <c r="A3152" s="7"/>
    </row>
    <row r="3153" spans="1:1" ht="13.15" hidden="1" x14ac:dyDescent="0.35">
      <c r="A3153" s="7"/>
    </row>
    <row r="3154" spans="1:1" ht="13.15" hidden="1" x14ac:dyDescent="0.35">
      <c r="A3154" s="7"/>
    </row>
    <row r="3155" spans="1:1" ht="13.15" hidden="1" x14ac:dyDescent="0.35">
      <c r="A3155" s="7"/>
    </row>
    <row r="3156" spans="1:1" ht="13.15" hidden="1" x14ac:dyDescent="0.35">
      <c r="A3156" s="7"/>
    </row>
    <row r="3157" spans="1:1" ht="13.15" hidden="1" x14ac:dyDescent="0.35">
      <c r="A3157" s="7"/>
    </row>
    <row r="3158" spans="1:1" ht="13.15" hidden="1" x14ac:dyDescent="0.35">
      <c r="A3158" s="7"/>
    </row>
    <row r="3159" spans="1:1" ht="13.15" hidden="1" x14ac:dyDescent="0.35">
      <c r="A3159" s="7"/>
    </row>
    <row r="3160" spans="1:1" ht="13.15" hidden="1" x14ac:dyDescent="0.35">
      <c r="A3160" s="7"/>
    </row>
    <row r="3161" spans="1:1" ht="13.15" hidden="1" x14ac:dyDescent="0.35">
      <c r="A3161" s="7"/>
    </row>
    <row r="3162" spans="1:1" ht="13.15" hidden="1" x14ac:dyDescent="0.35">
      <c r="A3162" s="7"/>
    </row>
    <row r="3163" spans="1:1" ht="13.15" hidden="1" x14ac:dyDescent="0.35">
      <c r="A3163" s="7"/>
    </row>
    <row r="3164" spans="1:1" ht="13.15" hidden="1" x14ac:dyDescent="0.35">
      <c r="A3164" s="7"/>
    </row>
    <row r="3165" spans="1:1" ht="13.15" hidden="1" x14ac:dyDescent="0.35">
      <c r="A3165" s="7"/>
    </row>
    <row r="3166" spans="1:1" ht="13.15" hidden="1" x14ac:dyDescent="0.35">
      <c r="A3166" s="7"/>
    </row>
    <row r="3167" spans="1:1" ht="13.15" hidden="1" x14ac:dyDescent="0.35">
      <c r="A3167" s="7"/>
    </row>
    <row r="3168" spans="1:1" ht="13.15" hidden="1" x14ac:dyDescent="0.35">
      <c r="A3168" s="7"/>
    </row>
    <row r="3169" spans="1:1" ht="13.15" hidden="1" x14ac:dyDescent="0.35">
      <c r="A3169" s="7"/>
    </row>
    <row r="3170" spans="1:1" ht="13.15" hidden="1" x14ac:dyDescent="0.35">
      <c r="A3170" s="7"/>
    </row>
    <row r="3171" spans="1:1" ht="13.15" hidden="1" x14ac:dyDescent="0.35">
      <c r="A3171" s="7"/>
    </row>
    <row r="3172" spans="1:1" ht="13.15" hidden="1" x14ac:dyDescent="0.35">
      <c r="A3172" s="7"/>
    </row>
    <row r="3173" spans="1:1" ht="13.15" hidden="1" x14ac:dyDescent="0.35">
      <c r="A3173" s="7"/>
    </row>
    <row r="3174" spans="1:1" ht="13.15" hidden="1" x14ac:dyDescent="0.35">
      <c r="A3174" s="7"/>
    </row>
    <row r="3175" spans="1:1" ht="13.15" hidden="1" x14ac:dyDescent="0.35">
      <c r="A3175" s="7"/>
    </row>
    <row r="3176" spans="1:1" ht="13.15" hidden="1" x14ac:dyDescent="0.35">
      <c r="A3176" s="7"/>
    </row>
    <row r="3177" spans="1:1" ht="13.15" hidden="1" x14ac:dyDescent="0.35">
      <c r="A3177" s="7"/>
    </row>
    <row r="3178" spans="1:1" ht="13.15" hidden="1" x14ac:dyDescent="0.35">
      <c r="A3178" s="7"/>
    </row>
    <row r="3179" spans="1:1" ht="13.15" hidden="1" x14ac:dyDescent="0.35">
      <c r="A3179" s="7"/>
    </row>
    <row r="3180" spans="1:1" ht="13.15" hidden="1" x14ac:dyDescent="0.35">
      <c r="A3180" s="7"/>
    </row>
    <row r="3181" spans="1:1" ht="13.15" hidden="1" x14ac:dyDescent="0.35">
      <c r="A3181" s="7"/>
    </row>
    <row r="3182" spans="1:1" ht="13.15" hidden="1" x14ac:dyDescent="0.35">
      <c r="A3182" s="7"/>
    </row>
    <row r="3183" spans="1:1" ht="13.15" hidden="1" x14ac:dyDescent="0.35">
      <c r="A3183" s="7"/>
    </row>
    <row r="3184" spans="1:1" ht="13.15" hidden="1" x14ac:dyDescent="0.35">
      <c r="A3184" s="7"/>
    </row>
    <row r="3185" spans="1:1" ht="13.15" hidden="1" x14ac:dyDescent="0.35">
      <c r="A3185" s="7"/>
    </row>
    <row r="3186" spans="1:1" ht="13.15" hidden="1" x14ac:dyDescent="0.35">
      <c r="A3186" s="7"/>
    </row>
    <row r="3187" spans="1:1" ht="13.15" hidden="1" x14ac:dyDescent="0.35">
      <c r="A3187" s="7"/>
    </row>
    <row r="3188" spans="1:1" ht="13.15" hidden="1" x14ac:dyDescent="0.35">
      <c r="A3188" s="7"/>
    </row>
    <row r="3189" spans="1:1" ht="13.15" hidden="1" x14ac:dyDescent="0.35">
      <c r="A3189" s="7"/>
    </row>
    <row r="3190" spans="1:1" ht="13.15" hidden="1" x14ac:dyDescent="0.35">
      <c r="A3190" s="7"/>
    </row>
    <row r="3191" spans="1:1" ht="13.15" hidden="1" x14ac:dyDescent="0.35">
      <c r="A3191" s="7"/>
    </row>
    <row r="3192" spans="1:1" ht="13.15" hidden="1" x14ac:dyDescent="0.35">
      <c r="A3192" s="7"/>
    </row>
    <row r="3193" spans="1:1" ht="13.15" hidden="1" x14ac:dyDescent="0.35">
      <c r="A3193" s="7"/>
    </row>
    <row r="3194" spans="1:1" ht="13.15" hidden="1" x14ac:dyDescent="0.35">
      <c r="A3194" s="7"/>
    </row>
    <row r="3195" spans="1:1" ht="13.15" hidden="1" x14ac:dyDescent="0.35">
      <c r="A3195" s="7"/>
    </row>
    <row r="3196" spans="1:1" ht="13.15" hidden="1" x14ac:dyDescent="0.35">
      <c r="A3196" s="7"/>
    </row>
    <row r="3197" spans="1:1" ht="13.15" hidden="1" x14ac:dyDescent="0.35">
      <c r="A3197" s="7"/>
    </row>
    <row r="3198" spans="1:1" ht="13.15" hidden="1" x14ac:dyDescent="0.35">
      <c r="A3198" s="7"/>
    </row>
    <row r="3199" spans="1:1" ht="13.15" hidden="1" x14ac:dyDescent="0.35">
      <c r="A3199" s="7"/>
    </row>
    <row r="3200" spans="1:1" ht="13.15" hidden="1" x14ac:dyDescent="0.35">
      <c r="A3200" s="7"/>
    </row>
    <row r="3201" spans="1:1" ht="13.15" hidden="1" x14ac:dyDescent="0.35">
      <c r="A3201" s="7"/>
    </row>
    <row r="3202" spans="1:1" ht="13.15" hidden="1" x14ac:dyDescent="0.35">
      <c r="A3202" s="7"/>
    </row>
    <row r="3203" spans="1:1" ht="13.15" hidden="1" x14ac:dyDescent="0.35">
      <c r="A3203" s="7"/>
    </row>
    <row r="3204" spans="1:1" ht="13.15" hidden="1" x14ac:dyDescent="0.35">
      <c r="A3204" s="7"/>
    </row>
    <row r="3205" spans="1:1" ht="13.15" hidden="1" x14ac:dyDescent="0.35">
      <c r="A3205" s="7"/>
    </row>
    <row r="3206" spans="1:1" ht="13.15" hidden="1" x14ac:dyDescent="0.35">
      <c r="A3206" s="7"/>
    </row>
    <row r="3207" spans="1:1" ht="13.15" hidden="1" x14ac:dyDescent="0.35">
      <c r="A3207" s="7"/>
    </row>
    <row r="3208" spans="1:1" ht="13.15" hidden="1" x14ac:dyDescent="0.35">
      <c r="A3208" s="7"/>
    </row>
    <row r="3209" spans="1:1" ht="13.15" hidden="1" x14ac:dyDescent="0.35">
      <c r="A3209" s="7"/>
    </row>
    <row r="3210" spans="1:1" ht="13.15" hidden="1" x14ac:dyDescent="0.35">
      <c r="A3210" s="7"/>
    </row>
    <row r="3211" spans="1:1" ht="13.15" hidden="1" x14ac:dyDescent="0.35">
      <c r="A3211" s="7"/>
    </row>
    <row r="3212" spans="1:1" ht="13.15" hidden="1" x14ac:dyDescent="0.35">
      <c r="A3212" s="7"/>
    </row>
    <row r="3213" spans="1:1" ht="13.15" hidden="1" x14ac:dyDescent="0.35">
      <c r="A3213" s="7"/>
    </row>
    <row r="3214" spans="1:1" ht="13.15" hidden="1" x14ac:dyDescent="0.35">
      <c r="A3214" s="7"/>
    </row>
    <row r="3215" spans="1:1" ht="13.15" hidden="1" x14ac:dyDescent="0.35">
      <c r="A3215" s="7"/>
    </row>
    <row r="3216" spans="1:1" ht="13.15" hidden="1" x14ac:dyDescent="0.35">
      <c r="A3216" s="7"/>
    </row>
    <row r="3217" spans="1:1" ht="13.15" hidden="1" x14ac:dyDescent="0.35">
      <c r="A3217" s="7"/>
    </row>
    <row r="3218" spans="1:1" ht="13.15" hidden="1" x14ac:dyDescent="0.35">
      <c r="A3218" s="7"/>
    </row>
    <row r="3219" spans="1:1" ht="13.15" hidden="1" x14ac:dyDescent="0.35">
      <c r="A3219" s="7"/>
    </row>
    <row r="3220" spans="1:1" ht="13.15" hidden="1" x14ac:dyDescent="0.35">
      <c r="A3220" s="7"/>
    </row>
    <row r="3221" spans="1:1" ht="13.15" hidden="1" x14ac:dyDescent="0.35">
      <c r="A3221" s="7"/>
    </row>
    <row r="3222" spans="1:1" ht="13.15" hidden="1" x14ac:dyDescent="0.35">
      <c r="A3222" s="7"/>
    </row>
    <row r="3223" spans="1:1" ht="13.15" hidden="1" x14ac:dyDescent="0.35">
      <c r="A3223" s="7"/>
    </row>
    <row r="3224" spans="1:1" ht="13.15" hidden="1" x14ac:dyDescent="0.35">
      <c r="A3224" s="7"/>
    </row>
    <row r="3225" spans="1:1" ht="13.15" hidden="1" x14ac:dyDescent="0.35">
      <c r="A3225" s="7"/>
    </row>
    <row r="3226" spans="1:1" ht="13.15" hidden="1" x14ac:dyDescent="0.35">
      <c r="A3226" s="7"/>
    </row>
    <row r="3227" spans="1:1" ht="13.15" hidden="1" x14ac:dyDescent="0.35">
      <c r="A3227" s="7"/>
    </row>
    <row r="3228" spans="1:1" ht="13.15" hidden="1" x14ac:dyDescent="0.35">
      <c r="A3228" s="7"/>
    </row>
    <row r="3229" spans="1:1" ht="13.15" hidden="1" x14ac:dyDescent="0.35">
      <c r="A3229" s="7"/>
    </row>
    <row r="3230" spans="1:1" ht="13.15" hidden="1" x14ac:dyDescent="0.35">
      <c r="A3230" s="7"/>
    </row>
    <row r="3231" spans="1:1" ht="13.15" hidden="1" x14ac:dyDescent="0.35">
      <c r="A3231" s="7"/>
    </row>
    <row r="3232" spans="1:1" ht="13.15" hidden="1" x14ac:dyDescent="0.35">
      <c r="A3232" s="7"/>
    </row>
    <row r="3233" spans="1:1" ht="13.15" hidden="1" x14ac:dyDescent="0.35">
      <c r="A3233" s="7"/>
    </row>
    <row r="3234" spans="1:1" ht="13.15" hidden="1" x14ac:dyDescent="0.35">
      <c r="A3234" s="7"/>
    </row>
    <row r="3235" spans="1:1" ht="13.15" hidden="1" x14ac:dyDescent="0.35">
      <c r="A3235" s="7"/>
    </row>
    <row r="3236" spans="1:1" ht="13.15" hidden="1" x14ac:dyDescent="0.35">
      <c r="A3236" s="7"/>
    </row>
    <row r="3237" spans="1:1" ht="13.15" hidden="1" x14ac:dyDescent="0.35">
      <c r="A3237" s="7"/>
    </row>
    <row r="3238" spans="1:1" ht="13.15" hidden="1" x14ac:dyDescent="0.35">
      <c r="A3238" s="7"/>
    </row>
    <row r="3239" spans="1:1" ht="13.15" hidden="1" x14ac:dyDescent="0.35">
      <c r="A3239" s="7"/>
    </row>
    <row r="3240" spans="1:1" ht="13.15" hidden="1" x14ac:dyDescent="0.35">
      <c r="A3240" s="7"/>
    </row>
    <row r="3241" spans="1:1" ht="13.15" hidden="1" x14ac:dyDescent="0.35">
      <c r="A3241" s="7"/>
    </row>
    <row r="3242" spans="1:1" ht="13.15" hidden="1" x14ac:dyDescent="0.35">
      <c r="A3242" s="7"/>
    </row>
    <row r="3243" spans="1:1" ht="13.15" hidden="1" x14ac:dyDescent="0.35">
      <c r="A3243" s="7"/>
    </row>
    <row r="3244" spans="1:1" ht="13.15" hidden="1" x14ac:dyDescent="0.35">
      <c r="A3244" s="7"/>
    </row>
    <row r="3245" spans="1:1" ht="13.15" hidden="1" x14ac:dyDescent="0.35">
      <c r="A3245" s="7"/>
    </row>
    <row r="3246" spans="1:1" ht="13.15" hidden="1" x14ac:dyDescent="0.35">
      <c r="A3246" s="7"/>
    </row>
    <row r="3247" spans="1:1" ht="13.15" hidden="1" x14ac:dyDescent="0.35">
      <c r="A3247" s="7"/>
    </row>
    <row r="3248" spans="1:1" ht="13.15" hidden="1" x14ac:dyDescent="0.35">
      <c r="A3248" s="7"/>
    </row>
    <row r="3249" spans="1:1" ht="13.15" hidden="1" x14ac:dyDescent="0.35">
      <c r="A3249" s="7"/>
    </row>
    <row r="3250" spans="1:1" ht="13.15" hidden="1" x14ac:dyDescent="0.35">
      <c r="A3250" s="7"/>
    </row>
    <row r="3251" spans="1:1" ht="13.15" hidden="1" x14ac:dyDescent="0.35">
      <c r="A3251" s="7"/>
    </row>
    <row r="3252" spans="1:1" ht="13.15" hidden="1" x14ac:dyDescent="0.35">
      <c r="A3252" s="7"/>
    </row>
    <row r="3253" spans="1:1" ht="13.15" hidden="1" x14ac:dyDescent="0.35">
      <c r="A3253" s="7"/>
    </row>
    <row r="3254" spans="1:1" ht="13.15" hidden="1" x14ac:dyDescent="0.35">
      <c r="A3254" s="7"/>
    </row>
    <row r="3255" spans="1:1" ht="13.15" hidden="1" x14ac:dyDescent="0.35">
      <c r="A3255" s="7"/>
    </row>
    <row r="3256" spans="1:1" ht="13.15" hidden="1" x14ac:dyDescent="0.35">
      <c r="A3256" s="7"/>
    </row>
    <row r="3257" spans="1:1" ht="13.15" hidden="1" x14ac:dyDescent="0.35">
      <c r="A3257" s="7"/>
    </row>
    <row r="3258" spans="1:1" ht="13.15" hidden="1" x14ac:dyDescent="0.35">
      <c r="A3258" s="7"/>
    </row>
    <row r="3259" spans="1:1" ht="13.15" hidden="1" x14ac:dyDescent="0.35">
      <c r="A3259" s="7"/>
    </row>
    <row r="3260" spans="1:1" ht="13.15" hidden="1" x14ac:dyDescent="0.35">
      <c r="A3260" s="7"/>
    </row>
    <row r="3261" spans="1:1" ht="13.15" hidden="1" x14ac:dyDescent="0.35">
      <c r="A3261" s="7"/>
    </row>
    <row r="3262" spans="1:1" ht="13.15" hidden="1" x14ac:dyDescent="0.35">
      <c r="A3262" s="7"/>
    </row>
    <row r="3263" spans="1:1" ht="13.15" hidden="1" x14ac:dyDescent="0.35">
      <c r="A3263" s="7"/>
    </row>
    <row r="3264" spans="1:1" ht="13.15" hidden="1" x14ac:dyDescent="0.35">
      <c r="A3264" s="7"/>
    </row>
    <row r="3265" spans="1:1" ht="13.15" hidden="1" x14ac:dyDescent="0.35">
      <c r="A3265" s="7"/>
    </row>
    <row r="3266" spans="1:1" ht="13.15" hidden="1" x14ac:dyDescent="0.35">
      <c r="A3266" s="7"/>
    </row>
    <row r="3267" spans="1:1" ht="13.15" hidden="1" x14ac:dyDescent="0.35">
      <c r="A3267" s="7"/>
    </row>
    <row r="3268" spans="1:1" ht="13.15" hidden="1" x14ac:dyDescent="0.35">
      <c r="A3268" s="7"/>
    </row>
    <row r="3269" spans="1:1" ht="13.15" hidden="1" x14ac:dyDescent="0.35">
      <c r="A3269" s="7"/>
    </row>
    <row r="3270" spans="1:1" ht="13.15" hidden="1" x14ac:dyDescent="0.35">
      <c r="A3270" s="7"/>
    </row>
    <row r="3271" spans="1:1" ht="13.15" hidden="1" x14ac:dyDescent="0.35">
      <c r="A3271" s="7"/>
    </row>
    <row r="3272" spans="1:1" ht="13.15" hidden="1" x14ac:dyDescent="0.35">
      <c r="A3272" s="7"/>
    </row>
    <row r="3273" spans="1:1" ht="13.15" hidden="1" x14ac:dyDescent="0.35">
      <c r="A3273" s="7"/>
    </row>
    <row r="3274" spans="1:1" ht="13.15" hidden="1" x14ac:dyDescent="0.35">
      <c r="A3274" s="7"/>
    </row>
    <row r="3275" spans="1:1" ht="13.15" hidden="1" x14ac:dyDescent="0.35">
      <c r="A3275" s="7"/>
    </row>
    <row r="3276" spans="1:1" ht="13.15" hidden="1" x14ac:dyDescent="0.35">
      <c r="A3276" s="7"/>
    </row>
    <row r="3277" spans="1:1" ht="13.15" hidden="1" x14ac:dyDescent="0.35">
      <c r="A3277" s="7"/>
    </row>
    <row r="3278" spans="1:1" ht="13.15" hidden="1" x14ac:dyDescent="0.35">
      <c r="A3278" s="7"/>
    </row>
    <row r="3279" spans="1:1" ht="13.15" hidden="1" x14ac:dyDescent="0.35">
      <c r="A3279" s="7"/>
    </row>
    <row r="3280" spans="1:1" ht="13.15" hidden="1" x14ac:dyDescent="0.35">
      <c r="A3280" s="7"/>
    </row>
    <row r="3281" spans="1:1" ht="13.15" hidden="1" x14ac:dyDescent="0.35">
      <c r="A3281" s="7"/>
    </row>
    <row r="3282" spans="1:1" ht="13.15" hidden="1" x14ac:dyDescent="0.35">
      <c r="A3282" s="7"/>
    </row>
    <row r="3283" spans="1:1" ht="13.15" hidden="1" x14ac:dyDescent="0.35">
      <c r="A3283" s="7"/>
    </row>
    <row r="3284" spans="1:1" ht="13.15" hidden="1" x14ac:dyDescent="0.35">
      <c r="A3284" s="7"/>
    </row>
    <row r="3285" spans="1:1" ht="13.15" hidden="1" x14ac:dyDescent="0.35">
      <c r="A3285" s="7"/>
    </row>
    <row r="3286" spans="1:1" ht="13.15" hidden="1" x14ac:dyDescent="0.35">
      <c r="A3286" s="7"/>
    </row>
    <row r="3287" spans="1:1" ht="13.15" hidden="1" x14ac:dyDescent="0.35">
      <c r="A3287" s="7"/>
    </row>
    <row r="3288" spans="1:1" ht="13.15" hidden="1" x14ac:dyDescent="0.35">
      <c r="A3288" s="7"/>
    </row>
    <row r="3289" spans="1:1" ht="13.15" hidden="1" x14ac:dyDescent="0.35">
      <c r="A3289" s="7"/>
    </row>
    <row r="3290" spans="1:1" ht="13.15" hidden="1" x14ac:dyDescent="0.35">
      <c r="A3290" s="7"/>
    </row>
    <row r="3291" spans="1:1" ht="13.15" hidden="1" x14ac:dyDescent="0.35">
      <c r="A3291" s="7"/>
    </row>
    <row r="3292" spans="1:1" ht="13.15" hidden="1" x14ac:dyDescent="0.35">
      <c r="A3292" s="7"/>
    </row>
    <row r="3293" spans="1:1" ht="13.15" hidden="1" x14ac:dyDescent="0.35">
      <c r="A3293" s="7"/>
    </row>
    <row r="3294" spans="1:1" ht="13.15" hidden="1" x14ac:dyDescent="0.35">
      <c r="A3294" s="7"/>
    </row>
    <row r="3295" spans="1:1" ht="13.15" hidden="1" x14ac:dyDescent="0.35">
      <c r="A3295" s="7"/>
    </row>
    <row r="3296" spans="1:1" ht="13.15" hidden="1" x14ac:dyDescent="0.35">
      <c r="A3296" s="7"/>
    </row>
    <row r="3297" spans="1:1" ht="13.15" hidden="1" x14ac:dyDescent="0.35">
      <c r="A3297" s="7"/>
    </row>
    <row r="3298" spans="1:1" ht="13.15" hidden="1" x14ac:dyDescent="0.35">
      <c r="A3298" s="7"/>
    </row>
    <row r="3299" spans="1:1" ht="13.15" hidden="1" x14ac:dyDescent="0.35">
      <c r="A3299" s="7"/>
    </row>
    <row r="3300" spans="1:1" ht="13.15" hidden="1" x14ac:dyDescent="0.35">
      <c r="A3300" s="7"/>
    </row>
    <row r="3301" spans="1:1" ht="13.15" hidden="1" x14ac:dyDescent="0.35">
      <c r="A3301" s="7"/>
    </row>
    <row r="3302" spans="1:1" ht="13.15" hidden="1" x14ac:dyDescent="0.35">
      <c r="A3302" s="7"/>
    </row>
    <row r="3303" spans="1:1" ht="13.15" hidden="1" x14ac:dyDescent="0.35">
      <c r="A3303" s="7"/>
    </row>
    <row r="3304" spans="1:1" ht="13.15" hidden="1" x14ac:dyDescent="0.35">
      <c r="A3304" s="7"/>
    </row>
    <row r="3305" spans="1:1" ht="13.15" hidden="1" x14ac:dyDescent="0.35">
      <c r="A3305" s="7"/>
    </row>
    <row r="3306" spans="1:1" ht="13.15" hidden="1" x14ac:dyDescent="0.35">
      <c r="A3306" s="7"/>
    </row>
    <row r="3307" spans="1:1" ht="13.15" hidden="1" x14ac:dyDescent="0.35">
      <c r="A3307" s="7"/>
    </row>
    <row r="3308" spans="1:1" ht="13.15" hidden="1" x14ac:dyDescent="0.35">
      <c r="A3308" s="7"/>
    </row>
    <row r="3309" spans="1:1" ht="13.15" hidden="1" x14ac:dyDescent="0.35">
      <c r="A3309" s="7"/>
    </row>
    <row r="3310" spans="1:1" ht="13.15" hidden="1" x14ac:dyDescent="0.35">
      <c r="A3310" s="7"/>
    </row>
    <row r="3311" spans="1:1" ht="13.15" hidden="1" x14ac:dyDescent="0.35">
      <c r="A3311" s="7"/>
    </row>
    <row r="3312" spans="1:1" ht="13.15" hidden="1" x14ac:dyDescent="0.35">
      <c r="A3312" s="7"/>
    </row>
    <row r="3313" spans="1:1" ht="13.15" hidden="1" x14ac:dyDescent="0.35">
      <c r="A3313" s="7"/>
    </row>
    <row r="3314" spans="1:1" ht="13.15" hidden="1" x14ac:dyDescent="0.35">
      <c r="A3314" s="7"/>
    </row>
    <row r="3315" spans="1:1" ht="13.15" hidden="1" x14ac:dyDescent="0.35">
      <c r="A3315" s="7"/>
    </row>
    <row r="3316" spans="1:1" ht="13.15" hidden="1" x14ac:dyDescent="0.35">
      <c r="A3316" s="7"/>
    </row>
    <row r="3317" spans="1:1" ht="13.15" hidden="1" x14ac:dyDescent="0.35">
      <c r="A3317" s="7"/>
    </row>
    <row r="3318" spans="1:1" ht="13.15" hidden="1" x14ac:dyDescent="0.35">
      <c r="A3318" s="7"/>
    </row>
    <row r="3319" spans="1:1" ht="13.15" hidden="1" x14ac:dyDescent="0.35">
      <c r="A3319" s="7"/>
    </row>
    <row r="3320" spans="1:1" ht="13.15" hidden="1" x14ac:dyDescent="0.35">
      <c r="A3320" s="7"/>
    </row>
    <row r="3321" spans="1:1" ht="13.15" hidden="1" x14ac:dyDescent="0.35">
      <c r="A3321" s="7"/>
    </row>
    <row r="3322" spans="1:1" ht="13.15" hidden="1" x14ac:dyDescent="0.35">
      <c r="A3322" s="7"/>
    </row>
    <row r="3323" spans="1:1" ht="13.15" hidden="1" x14ac:dyDescent="0.35">
      <c r="A3323" s="7"/>
    </row>
    <row r="3324" spans="1:1" ht="13.15" hidden="1" x14ac:dyDescent="0.35">
      <c r="A3324" s="7"/>
    </row>
    <row r="3325" spans="1:1" ht="13.15" hidden="1" x14ac:dyDescent="0.35">
      <c r="A3325" s="7"/>
    </row>
    <row r="3326" spans="1:1" ht="13.15" hidden="1" x14ac:dyDescent="0.35">
      <c r="A3326" s="7"/>
    </row>
    <row r="3327" spans="1:1" ht="13.15" hidden="1" x14ac:dyDescent="0.35">
      <c r="A3327" s="7"/>
    </row>
    <row r="3328" spans="1:1" ht="13.15" hidden="1" x14ac:dyDescent="0.35">
      <c r="A3328" s="7"/>
    </row>
    <row r="3329" spans="1:1" ht="13.15" hidden="1" x14ac:dyDescent="0.35">
      <c r="A3329" s="7"/>
    </row>
    <row r="3330" spans="1:1" ht="13.15" hidden="1" x14ac:dyDescent="0.35">
      <c r="A3330" s="7"/>
    </row>
    <row r="3331" spans="1:1" ht="13.15" hidden="1" x14ac:dyDescent="0.35">
      <c r="A3331" s="7"/>
    </row>
    <row r="3332" spans="1:1" ht="13.15" hidden="1" x14ac:dyDescent="0.35">
      <c r="A3332" s="7"/>
    </row>
    <row r="3333" spans="1:1" ht="13.15" hidden="1" x14ac:dyDescent="0.35">
      <c r="A3333" s="7"/>
    </row>
    <row r="3334" spans="1:1" ht="13.15" hidden="1" x14ac:dyDescent="0.35">
      <c r="A3334" s="7"/>
    </row>
    <row r="3335" spans="1:1" ht="13.15" hidden="1" x14ac:dyDescent="0.35">
      <c r="A3335" s="7"/>
    </row>
    <row r="3336" spans="1:1" ht="13.15" hidden="1" x14ac:dyDescent="0.35">
      <c r="A3336" s="7"/>
    </row>
    <row r="3337" spans="1:1" ht="13.15" hidden="1" x14ac:dyDescent="0.35">
      <c r="A3337" s="7"/>
    </row>
    <row r="3338" spans="1:1" ht="13.15" hidden="1" x14ac:dyDescent="0.35">
      <c r="A3338" s="7"/>
    </row>
    <row r="3339" spans="1:1" ht="13.15" hidden="1" x14ac:dyDescent="0.35">
      <c r="A3339" s="7"/>
    </row>
    <row r="3340" spans="1:1" ht="13.15" hidden="1" x14ac:dyDescent="0.35">
      <c r="A3340" s="7"/>
    </row>
    <row r="3341" spans="1:1" ht="13.15" hidden="1" x14ac:dyDescent="0.35">
      <c r="A3341" s="7"/>
    </row>
    <row r="3342" spans="1:1" ht="13.15" hidden="1" x14ac:dyDescent="0.35">
      <c r="A3342" s="7"/>
    </row>
    <row r="3343" spans="1:1" ht="13.15" hidden="1" x14ac:dyDescent="0.35">
      <c r="A3343" s="7"/>
    </row>
    <row r="3344" spans="1:1" ht="13.15" hidden="1" x14ac:dyDescent="0.35">
      <c r="A3344" s="7"/>
    </row>
    <row r="3345" spans="1:1" ht="13.15" hidden="1" x14ac:dyDescent="0.35">
      <c r="A3345" s="7"/>
    </row>
    <row r="3346" spans="1:1" ht="13.15" hidden="1" x14ac:dyDescent="0.35">
      <c r="A3346" s="7"/>
    </row>
    <row r="3347" spans="1:1" ht="13.15" hidden="1" x14ac:dyDescent="0.35">
      <c r="A3347" s="7"/>
    </row>
    <row r="3348" spans="1:1" ht="13.15" hidden="1" x14ac:dyDescent="0.35">
      <c r="A3348" s="7"/>
    </row>
    <row r="3349" spans="1:1" ht="13.15" hidden="1" x14ac:dyDescent="0.35">
      <c r="A3349" s="7"/>
    </row>
    <row r="3350" spans="1:1" ht="13.15" hidden="1" x14ac:dyDescent="0.35">
      <c r="A3350" s="7"/>
    </row>
    <row r="3351" spans="1:1" ht="13.15" hidden="1" x14ac:dyDescent="0.35">
      <c r="A3351" s="7"/>
    </row>
    <row r="3352" spans="1:1" ht="13.15" hidden="1" x14ac:dyDescent="0.35">
      <c r="A3352" s="7"/>
    </row>
    <row r="3353" spans="1:1" ht="13.15" hidden="1" x14ac:dyDescent="0.35">
      <c r="A3353" s="7"/>
    </row>
    <row r="3354" spans="1:1" ht="13.15" hidden="1" x14ac:dyDescent="0.35">
      <c r="A3354" s="7"/>
    </row>
    <row r="3355" spans="1:1" ht="13.15" hidden="1" x14ac:dyDescent="0.35">
      <c r="A3355" s="7"/>
    </row>
    <row r="3356" spans="1:1" ht="13.15" hidden="1" x14ac:dyDescent="0.35">
      <c r="A3356" s="7"/>
    </row>
    <row r="3357" spans="1:1" ht="13.15" hidden="1" x14ac:dyDescent="0.35">
      <c r="A3357" s="7"/>
    </row>
    <row r="3358" spans="1:1" ht="13.15" hidden="1" x14ac:dyDescent="0.35">
      <c r="A3358" s="7"/>
    </row>
    <row r="3359" spans="1:1" ht="13.15" hidden="1" x14ac:dyDescent="0.35">
      <c r="A3359" s="7"/>
    </row>
    <row r="3360" spans="1:1" ht="13.15" hidden="1" x14ac:dyDescent="0.35">
      <c r="A3360" s="7"/>
    </row>
    <row r="3361" spans="1:1" ht="13.15" hidden="1" x14ac:dyDescent="0.35">
      <c r="A3361" s="7"/>
    </row>
    <row r="3362" spans="1:1" ht="13.15" hidden="1" x14ac:dyDescent="0.35">
      <c r="A3362" s="7"/>
    </row>
    <row r="3363" spans="1:1" ht="13.15" hidden="1" x14ac:dyDescent="0.35">
      <c r="A3363" s="7"/>
    </row>
    <row r="3364" spans="1:1" ht="13.15" hidden="1" x14ac:dyDescent="0.35">
      <c r="A3364" s="7"/>
    </row>
    <row r="3365" spans="1:1" ht="13.15" hidden="1" x14ac:dyDescent="0.35">
      <c r="A3365" s="7"/>
    </row>
    <row r="3366" spans="1:1" ht="13.15" hidden="1" x14ac:dyDescent="0.35">
      <c r="A3366" s="7"/>
    </row>
    <row r="3367" spans="1:1" ht="13.15" hidden="1" x14ac:dyDescent="0.35">
      <c r="A3367" s="7"/>
    </row>
    <row r="3368" spans="1:1" ht="13.15" hidden="1" x14ac:dyDescent="0.35">
      <c r="A3368" s="7"/>
    </row>
    <row r="3369" spans="1:1" ht="13.15" hidden="1" x14ac:dyDescent="0.35">
      <c r="A3369" s="7"/>
    </row>
    <row r="3370" spans="1:1" ht="13.15" hidden="1" x14ac:dyDescent="0.35">
      <c r="A3370" s="7"/>
    </row>
    <row r="3371" spans="1:1" ht="13.15" hidden="1" x14ac:dyDescent="0.35">
      <c r="A3371" s="7"/>
    </row>
    <row r="3372" spans="1:1" ht="13.15" hidden="1" x14ac:dyDescent="0.35">
      <c r="A3372" s="7"/>
    </row>
    <row r="3373" spans="1:1" ht="13.15" hidden="1" x14ac:dyDescent="0.35">
      <c r="A3373" s="7"/>
    </row>
    <row r="3374" spans="1:1" ht="13.15" hidden="1" x14ac:dyDescent="0.35">
      <c r="A3374" s="7"/>
    </row>
    <row r="3375" spans="1:1" ht="13.15" hidden="1" x14ac:dyDescent="0.35">
      <c r="A3375" s="7"/>
    </row>
    <row r="3376" spans="1:1" ht="13.15" hidden="1" x14ac:dyDescent="0.35">
      <c r="A3376" s="7"/>
    </row>
    <row r="3377" spans="1:1" ht="13.15" hidden="1" x14ac:dyDescent="0.35">
      <c r="A3377" s="7"/>
    </row>
    <row r="3378" spans="1:1" ht="13.15" hidden="1" x14ac:dyDescent="0.35">
      <c r="A3378" s="7"/>
    </row>
    <row r="3379" spans="1:1" ht="13.15" hidden="1" x14ac:dyDescent="0.35">
      <c r="A3379" s="7"/>
    </row>
    <row r="3380" spans="1:1" ht="13.15" hidden="1" x14ac:dyDescent="0.35">
      <c r="A3380" s="7"/>
    </row>
    <row r="3381" spans="1:1" ht="13.15" hidden="1" x14ac:dyDescent="0.35">
      <c r="A3381" s="7"/>
    </row>
    <row r="3382" spans="1:1" ht="13.15" hidden="1" x14ac:dyDescent="0.35">
      <c r="A3382" s="7"/>
    </row>
    <row r="3383" spans="1:1" ht="13.15" hidden="1" x14ac:dyDescent="0.35">
      <c r="A3383" s="7"/>
    </row>
    <row r="3384" spans="1:1" ht="13.15" hidden="1" x14ac:dyDescent="0.35">
      <c r="A3384" s="7"/>
    </row>
    <row r="3385" spans="1:1" ht="13.15" hidden="1" x14ac:dyDescent="0.35">
      <c r="A3385" s="7"/>
    </row>
    <row r="3386" spans="1:1" ht="13.15" hidden="1" x14ac:dyDescent="0.35">
      <c r="A3386" s="7"/>
    </row>
    <row r="3387" spans="1:1" ht="13.15" hidden="1" x14ac:dyDescent="0.35">
      <c r="A3387" s="7"/>
    </row>
    <row r="3388" spans="1:1" ht="13.15" hidden="1" x14ac:dyDescent="0.35">
      <c r="A3388" s="7"/>
    </row>
    <row r="3389" spans="1:1" ht="13.15" hidden="1" x14ac:dyDescent="0.35">
      <c r="A3389" s="7"/>
    </row>
    <row r="3390" spans="1:1" ht="13.15" hidden="1" x14ac:dyDescent="0.35">
      <c r="A3390" s="7"/>
    </row>
    <row r="3391" spans="1:1" ht="13.15" hidden="1" x14ac:dyDescent="0.35">
      <c r="A3391" s="7"/>
    </row>
    <row r="3392" spans="1:1" ht="13.15" hidden="1" x14ac:dyDescent="0.35">
      <c r="A3392" s="7"/>
    </row>
    <row r="3393" spans="1:1" ht="13.15" hidden="1" x14ac:dyDescent="0.35">
      <c r="A3393" s="7"/>
    </row>
    <row r="3394" spans="1:1" ht="13.15" hidden="1" x14ac:dyDescent="0.35">
      <c r="A3394" s="7"/>
    </row>
    <row r="3395" spans="1:1" ht="13.15" hidden="1" x14ac:dyDescent="0.35">
      <c r="A3395" s="7"/>
    </row>
    <row r="3396" spans="1:1" ht="13.15" hidden="1" x14ac:dyDescent="0.35">
      <c r="A3396" s="7"/>
    </row>
    <row r="3397" spans="1:1" ht="13.15" hidden="1" x14ac:dyDescent="0.35">
      <c r="A3397" s="7"/>
    </row>
    <row r="3398" spans="1:1" ht="13.15" hidden="1" x14ac:dyDescent="0.35">
      <c r="A3398" s="7"/>
    </row>
    <row r="3399" spans="1:1" ht="13.15" hidden="1" x14ac:dyDescent="0.35">
      <c r="A3399" s="7"/>
    </row>
    <row r="3400" spans="1:1" ht="13.15" hidden="1" x14ac:dyDescent="0.35">
      <c r="A3400" s="7"/>
    </row>
    <row r="3401" spans="1:1" ht="13.15" hidden="1" x14ac:dyDescent="0.35">
      <c r="A3401" s="7"/>
    </row>
    <row r="3402" spans="1:1" ht="13.15" hidden="1" x14ac:dyDescent="0.35">
      <c r="A3402" s="7"/>
    </row>
    <row r="3403" spans="1:1" ht="13.15" hidden="1" x14ac:dyDescent="0.35">
      <c r="A3403" s="7"/>
    </row>
    <row r="3404" spans="1:1" ht="13.15" hidden="1" x14ac:dyDescent="0.35">
      <c r="A3404" s="7"/>
    </row>
    <row r="3405" spans="1:1" ht="13.15" hidden="1" x14ac:dyDescent="0.35">
      <c r="A3405" s="7"/>
    </row>
    <row r="3406" spans="1:1" ht="13.15" hidden="1" x14ac:dyDescent="0.35">
      <c r="A3406" s="7"/>
    </row>
    <row r="3407" spans="1:1" ht="13.15" hidden="1" x14ac:dyDescent="0.35">
      <c r="A3407" s="7"/>
    </row>
    <row r="3408" spans="1:1" ht="13.15" hidden="1" x14ac:dyDescent="0.35">
      <c r="A3408" s="7"/>
    </row>
    <row r="3409" spans="1:1" ht="13.15" hidden="1" x14ac:dyDescent="0.35">
      <c r="A3409" s="7"/>
    </row>
    <row r="3410" spans="1:1" ht="13.15" hidden="1" x14ac:dyDescent="0.35">
      <c r="A3410" s="7"/>
    </row>
    <row r="3411" spans="1:1" ht="13.15" hidden="1" x14ac:dyDescent="0.35">
      <c r="A3411" s="7"/>
    </row>
    <row r="3412" spans="1:1" ht="13.15" hidden="1" x14ac:dyDescent="0.35">
      <c r="A3412" s="7"/>
    </row>
    <row r="3413" spans="1:1" ht="13.15" hidden="1" x14ac:dyDescent="0.35">
      <c r="A3413" s="7"/>
    </row>
    <row r="3414" spans="1:1" ht="13.15" hidden="1" x14ac:dyDescent="0.35">
      <c r="A3414" s="7"/>
    </row>
    <row r="3415" spans="1:1" ht="13.15" hidden="1" x14ac:dyDescent="0.35">
      <c r="A3415" s="7"/>
    </row>
    <row r="3416" spans="1:1" ht="13.15" hidden="1" x14ac:dyDescent="0.35">
      <c r="A3416" s="7"/>
    </row>
    <row r="3417" spans="1:1" ht="13.15" hidden="1" x14ac:dyDescent="0.35">
      <c r="A3417" s="7"/>
    </row>
    <row r="3418" spans="1:1" ht="13.15" hidden="1" x14ac:dyDescent="0.35">
      <c r="A3418" s="7"/>
    </row>
    <row r="3419" spans="1:1" ht="13.15" hidden="1" x14ac:dyDescent="0.35">
      <c r="A3419" s="7"/>
    </row>
    <row r="3420" spans="1:1" ht="13.15" hidden="1" x14ac:dyDescent="0.35">
      <c r="A3420" s="7"/>
    </row>
    <row r="3421" spans="1:1" ht="13.15" hidden="1" x14ac:dyDescent="0.35">
      <c r="A3421" s="7"/>
    </row>
    <row r="3422" spans="1:1" ht="13.15" hidden="1" x14ac:dyDescent="0.35">
      <c r="A3422" s="7"/>
    </row>
    <row r="3423" spans="1:1" ht="13.15" hidden="1" x14ac:dyDescent="0.35">
      <c r="A3423" s="7"/>
    </row>
    <row r="3424" spans="1:1" ht="13.15" hidden="1" x14ac:dyDescent="0.35">
      <c r="A3424" s="7"/>
    </row>
    <row r="3425" spans="1:1" ht="13.15" hidden="1" x14ac:dyDescent="0.35">
      <c r="A3425" s="7"/>
    </row>
    <row r="3426" spans="1:1" ht="13.15" hidden="1" x14ac:dyDescent="0.35">
      <c r="A3426" s="7"/>
    </row>
    <row r="3427" spans="1:1" ht="13.15" hidden="1" x14ac:dyDescent="0.35">
      <c r="A3427" s="7"/>
    </row>
    <row r="3428" spans="1:1" ht="13.15" hidden="1" x14ac:dyDescent="0.35">
      <c r="A3428" s="7"/>
    </row>
    <row r="3429" spans="1:1" ht="13.15" hidden="1" x14ac:dyDescent="0.35">
      <c r="A3429" s="7"/>
    </row>
    <row r="3430" spans="1:1" ht="13.15" hidden="1" x14ac:dyDescent="0.35">
      <c r="A3430" s="7"/>
    </row>
    <row r="3431" spans="1:1" ht="13.15" hidden="1" x14ac:dyDescent="0.35">
      <c r="A3431" s="7"/>
    </row>
    <row r="3432" spans="1:1" ht="13.15" hidden="1" x14ac:dyDescent="0.35">
      <c r="A3432" s="7"/>
    </row>
    <row r="3433" spans="1:1" ht="13.15" hidden="1" x14ac:dyDescent="0.35">
      <c r="A3433" s="7"/>
    </row>
    <row r="3434" spans="1:1" ht="13.15" hidden="1" x14ac:dyDescent="0.35">
      <c r="A3434" s="7"/>
    </row>
    <row r="3435" spans="1:1" ht="13.15" hidden="1" x14ac:dyDescent="0.35">
      <c r="A3435" s="7"/>
    </row>
    <row r="3436" spans="1:1" ht="13.15" hidden="1" x14ac:dyDescent="0.35">
      <c r="A3436" s="7"/>
    </row>
    <row r="3437" spans="1:1" ht="13.15" hidden="1" x14ac:dyDescent="0.35">
      <c r="A3437" s="7"/>
    </row>
    <row r="3438" spans="1:1" ht="13.15" hidden="1" x14ac:dyDescent="0.35">
      <c r="A3438" s="7"/>
    </row>
    <row r="3439" spans="1:1" ht="13.15" hidden="1" x14ac:dyDescent="0.35">
      <c r="A3439" s="7"/>
    </row>
    <row r="3440" spans="1:1" ht="13.15" hidden="1" x14ac:dyDescent="0.35">
      <c r="A3440" s="7"/>
    </row>
    <row r="3441" spans="1:1" ht="13.15" hidden="1" x14ac:dyDescent="0.35">
      <c r="A3441" s="7"/>
    </row>
    <row r="3442" spans="1:1" ht="13.15" hidden="1" x14ac:dyDescent="0.35">
      <c r="A3442" s="7"/>
    </row>
    <row r="3443" spans="1:1" ht="13.15" hidden="1" x14ac:dyDescent="0.35">
      <c r="A3443" s="7"/>
    </row>
    <row r="3444" spans="1:1" ht="13.15" hidden="1" x14ac:dyDescent="0.35">
      <c r="A3444" s="7"/>
    </row>
    <row r="3445" spans="1:1" ht="13.15" hidden="1" x14ac:dyDescent="0.35">
      <c r="A3445" s="7"/>
    </row>
    <row r="3446" spans="1:1" ht="13.15" hidden="1" x14ac:dyDescent="0.35">
      <c r="A3446" s="7"/>
    </row>
    <row r="3447" spans="1:1" ht="13.15" hidden="1" x14ac:dyDescent="0.35">
      <c r="A3447" s="7"/>
    </row>
    <row r="3448" spans="1:1" ht="13.15" hidden="1" x14ac:dyDescent="0.35">
      <c r="A3448" s="7"/>
    </row>
    <row r="3449" spans="1:1" ht="13.15" hidden="1" x14ac:dyDescent="0.35">
      <c r="A3449" s="7"/>
    </row>
    <row r="3450" spans="1:1" ht="13.15" hidden="1" x14ac:dyDescent="0.35">
      <c r="A3450" s="7"/>
    </row>
    <row r="3451" spans="1:1" ht="13.15" hidden="1" x14ac:dyDescent="0.35">
      <c r="A3451" s="7"/>
    </row>
    <row r="3452" spans="1:1" ht="13.15" hidden="1" x14ac:dyDescent="0.35">
      <c r="A3452" s="7"/>
    </row>
    <row r="3453" spans="1:1" ht="13.15" hidden="1" x14ac:dyDescent="0.35">
      <c r="A3453" s="7"/>
    </row>
    <row r="3454" spans="1:1" ht="13.15" hidden="1" x14ac:dyDescent="0.35">
      <c r="A3454" s="7"/>
    </row>
    <row r="3455" spans="1:1" ht="13.15" hidden="1" x14ac:dyDescent="0.35">
      <c r="A3455" s="7"/>
    </row>
    <row r="3456" spans="1:1" ht="13.15" hidden="1" x14ac:dyDescent="0.35">
      <c r="A3456" s="7"/>
    </row>
    <row r="3457" spans="1:1" ht="13.15" hidden="1" x14ac:dyDescent="0.35">
      <c r="A3457" s="7"/>
    </row>
    <row r="3458" spans="1:1" ht="13.15" hidden="1" x14ac:dyDescent="0.35">
      <c r="A3458" s="7"/>
    </row>
    <row r="3459" spans="1:1" ht="13.15" hidden="1" x14ac:dyDescent="0.35">
      <c r="A3459" s="7"/>
    </row>
    <row r="3460" spans="1:1" ht="13.15" hidden="1" x14ac:dyDescent="0.35">
      <c r="A3460" s="7"/>
    </row>
    <row r="3461" spans="1:1" ht="13.15" hidden="1" x14ac:dyDescent="0.35">
      <c r="A3461" s="7"/>
    </row>
    <row r="3462" spans="1:1" ht="13.15" hidden="1" x14ac:dyDescent="0.35">
      <c r="A3462" s="7"/>
    </row>
    <row r="3463" spans="1:1" ht="13.15" hidden="1" x14ac:dyDescent="0.35">
      <c r="A3463" s="7"/>
    </row>
    <row r="3464" spans="1:1" ht="13.15" hidden="1" x14ac:dyDescent="0.35">
      <c r="A3464" s="7"/>
    </row>
    <row r="3465" spans="1:1" ht="13.15" hidden="1" x14ac:dyDescent="0.35">
      <c r="A3465" s="7"/>
    </row>
    <row r="3466" spans="1:1" ht="13.15" hidden="1" x14ac:dyDescent="0.35">
      <c r="A3466" s="7"/>
    </row>
    <row r="3467" spans="1:1" ht="13.15" hidden="1" x14ac:dyDescent="0.35">
      <c r="A3467" s="7"/>
    </row>
    <row r="3468" spans="1:1" ht="13.15" hidden="1" x14ac:dyDescent="0.35">
      <c r="A3468" s="7"/>
    </row>
    <row r="3469" spans="1:1" ht="13.15" hidden="1" x14ac:dyDescent="0.35">
      <c r="A3469" s="7"/>
    </row>
    <row r="3470" spans="1:1" ht="13.15" hidden="1" x14ac:dyDescent="0.35">
      <c r="A3470" s="7"/>
    </row>
    <row r="3471" spans="1:1" ht="13.15" hidden="1" x14ac:dyDescent="0.35">
      <c r="A3471" s="7"/>
    </row>
    <row r="3472" spans="1:1" ht="13.15" hidden="1" x14ac:dyDescent="0.35">
      <c r="A3472" s="7"/>
    </row>
    <row r="3473" spans="1:1" ht="13.15" hidden="1" x14ac:dyDescent="0.35">
      <c r="A3473" s="7"/>
    </row>
    <row r="3474" spans="1:1" ht="13.15" hidden="1" x14ac:dyDescent="0.35">
      <c r="A3474" s="7"/>
    </row>
    <row r="3475" spans="1:1" ht="13.15" hidden="1" x14ac:dyDescent="0.35">
      <c r="A3475" s="7"/>
    </row>
    <row r="3476" spans="1:1" ht="13.15" hidden="1" x14ac:dyDescent="0.35">
      <c r="A3476" s="7"/>
    </row>
    <row r="3477" spans="1:1" ht="13.15" hidden="1" x14ac:dyDescent="0.35">
      <c r="A3477" s="7"/>
    </row>
    <row r="3478" spans="1:1" ht="13.15" hidden="1" x14ac:dyDescent="0.35">
      <c r="A3478" s="7"/>
    </row>
    <row r="3479" spans="1:1" ht="13.15" hidden="1" x14ac:dyDescent="0.35">
      <c r="A3479" s="7"/>
    </row>
    <row r="3480" spans="1:1" ht="13.15" hidden="1" x14ac:dyDescent="0.35">
      <c r="A3480" s="7"/>
    </row>
    <row r="3481" spans="1:1" ht="13.15" hidden="1" x14ac:dyDescent="0.35">
      <c r="A3481" s="7"/>
    </row>
    <row r="3482" spans="1:1" ht="13.15" hidden="1" x14ac:dyDescent="0.35">
      <c r="A3482" s="7"/>
    </row>
    <row r="3483" spans="1:1" ht="13.15" hidden="1" x14ac:dyDescent="0.35">
      <c r="A3483" s="7"/>
    </row>
    <row r="3484" spans="1:1" ht="13.15" hidden="1" x14ac:dyDescent="0.35">
      <c r="A3484" s="7"/>
    </row>
    <row r="3485" spans="1:1" ht="13.15" hidden="1" x14ac:dyDescent="0.35">
      <c r="A3485" s="7"/>
    </row>
    <row r="3486" spans="1:1" ht="13.15" hidden="1" x14ac:dyDescent="0.35">
      <c r="A3486" s="7"/>
    </row>
    <row r="3487" spans="1:1" ht="13.15" hidden="1" x14ac:dyDescent="0.35">
      <c r="A3487" s="7"/>
    </row>
    <row r="3488" spans="1:1" ht="13.15" hidden="1" x14ac:dyDescent="0.35">
      <c r="A3488" s="7"/>
    </row>
    <row r="3489" spans="1:1" ht="13.15" hidden="1" x14ac:dyDescent="0.35">
      <c r="A3489" s="7"/>
    </row>
    <row r="3490" spans="1:1" ht="13.15" hidden="1" x14ac:dyDescent="0.35">
      <c r="A3490" s="7"/>
    </row>
    <row r="3491" spans="1:1" ht="13.15" hidden="1" x14ac:dyDescent="0.35">
      <c r="A3491" s="7"/>
    </row>
    <row r="3492" spans="1:1" ht="13.15" hidden="1" x14ac:dyDescent="0.35">
      <c r="A3492" s="7"/>
    </row>
    <row r="3493" spans="1:1" ht="13.15" hidden="1" x14ac:dyDescent="0.35">
      <c r="A3493" s="7"/>
    </row>
    <row r="3494" spans="1:1" ht="13.15" hidden="1" x14ac:dyDescent="0.35">
      <c r="A3494" s="7"/>
    </row>
    <row r="3495" spans="1:1" ht="13.15" hidden="1" x14ac:dyDescent="0.35">
      <c r="A3495" s="7"/>
    </row>
    <row r="3496" spans="1:1" ht="13.15" hidden="1" x14ac:dyDescent="0.35">
      <c r="A3496" s="7"/>
    </row>
    <row r="3497" spans="1:1" ht="13.15" hidden="1" x14ac:dyDescent="0.35">
      <c r="A3497" s="7"/>
    </row>
    <row r="3498" spans="1:1" ht="13.15" hidden="1" x14ac:dyDescent="0.35">
      <c r="A3498" s="7"/>
    </row>
    <row r="3499" spans="1:1" ht="13.15" hidden="1" x14ac:dyDescent="0.35">
      <c r="A3499" s="7"/>
    </row>
    <row r="3500" spans="1:1" ht="13.15" hidden="1" x14ac:dyDescent="0.35">
      <c r="A3500" s="7"/>
    </row>
    <row r="3501" spans="1:1" ht="13.15" hidden="1" x14ac:dyDescent="0.35">
      <c r="A3501" s="7"/>
    </row>
    <row r="3502" spans="1:1" ht="13.15" hidden="1" x14ac:dyDescent="0.35">
      <c r="A3502" s="7"/>
    </row>
    <row r="3503" spans="1:1" ht="13.15" hidden="1" x14ac:dyDescent="0.35">
      <c r="A3503" s="7"/>
    </row>
    <row r="3504" spans="1:1" ht="13.15" hidden="1" x14ac:dyDescent="0.35">
      <c r="A3504" s="7"/>
    </row>
    <row r="3505" spans="1:1" ht="13.15" hidden="1" x14ac:dyDescent="0.35">
      <c r="A3505" s="7"/>
    </row>
    <row r="3506" spans="1:1" ht="13.15" hidden="1" x14ac:dyDescent="0.35">
      <c r="A3506" s="7"/>
    </row>
    <row r="3507" spans="1:1" ht="13.15" hidden="1" x14ac:dyDescent="0.35">
      <c r="A3507" s="7"/>
    </row>
    <row r="3508" spans="1:1" ht="13.15" hidden="1" x14ac:dyDescent="0.35">
      <c r="A3508" s="7"/>
    </row>
    <row r="3509" spans="1:1" ht="13.15" hidden="1" x14ac:dyDescent="0.35">
      <c r="A3509" s="7"/>
    </row>
    <row r="3510" spans="1:1" ht="13.15" hidden="1" x14ac:dyDescent="0.35">
      <c r="A3510" s="7"/>
    </row>
    <row r="3511" spans="1:1" ht="13.15" hidden="1" x14ac:dyDescent="0.35">
      <c r="A3511" s="7"/>
    </row>
    <row r="3512" spans="1:1" ht="13.15" hidden="1" x14ac:dyDescent="0.35">
      <c r="A3512" s="7"/>
    </row>
    <row r="3513" spans="1:1" ht="13.15" hidden="1" x14ac:dyDescent="0.35">
      <c r="A3513" s="7"/>
    </row>
    <row r="3514" spans="1:1" ht="13.15" hidden="1" x14ac:dyDescent="0.35">
      <c r="A3514" s="7"/>
    </row>
    <row r="3515" spans="1:1" ht="13.15" hidden="1" x14ac:dyDescent="0.35">
      <c r="A3515" s="7"/>
    </row>
    <row r="3516" spans="1:1" ht="13.15" hidden="1" x14ac:dyDescent="0.35">
      <c r="A3516" s="7"/>
    </row>
    <row r="3517" spans="1:1" ht="13.15" hidden="1" x14ac:dyDescent="0.35">
      <c r="A3517" s="7"/>
    </row>
    <row r="3518" spans="1:1" ht="13.15" hidden="1" x14ac:dyDescent="0.35">
      <c r="A3518" s="7"/>
    </row>
    <row r="3519" spans="1:1" ht="13.15" hidden="1" x14ac:dyDescent="0.35">
      <c r="A3519" s="7"/>
    </row>
    <row r="3520" spans="1:1" ht="13.15" hidden="1" x14ac:dyDescent="0.35">
      <c r="A3520" s="7"/>
    </row>
    <row r="3521" spans="1:1" ht="13.15" hidden="1" x14ac:dyDescent="0.35">
      <c r="A3521" s="7"/>
    </row>
    <row r="3522" spans="1:1" ht="13.15" hidden="1" x14ac:dyDescent="0.35">
      <c r="A3522" s="7"/>
    </row>
    <row r="3523" spans="1:1" ht="13.15" hidden="1" x14ac:dyDescent="0.35">
      <c r="A3523" s="7"/>
    </row>
    <row r="3524" spans="1:1" ht="13.15" hidden="1" x14ac:dyDescent="0.35">
      <c r="A3524" s="7"/>
    </row>
    <row r="3525" spans="1:1" ht="13.15" hidden="1" x14ac:dyDescent="0.35">
      <c r="A3525" s="7"/>
    </row>
    <row r="3526" spans="1:1" ht="13.15" hidden="1" x14ac:dyDescent="0.35">
      <c r="A3526" s="7"/>
    </row>
    <row r="3527" spans="1:1" ht="13.15" hidden="1" x14ac:dyDescent="0.35">
      <c r="A3527" s="7"/>
    </row>
    <row r="3528" spans="1:1" ht="13.15" hidden="1" x14ac:dyDescent="0.35">
      <c r="A3528" s="7"/>
    </row>
    <row r="3529" spans="1:1" ht="13.15" hidden="1" x14ac:dyDescent="0.35">
      <c r="A3529" s="7"/>
    </row>
    <row r="3530" spans="1:1" ht="13.15" hidden="1" x14ac:dyDescent="0.35">
      <c r="A3530" s="7"/>
    </row>
    <row r="3531" spans="1:1" ht="13.15" hidden="1" x14ac:dyDescent="0.35">
      <c r="A3531" s="7"/>
    </row>
    <row r="3532" spans="1:1" ht="13.15" hidden="1" x14ac:dyDescent="0.35">
      <c r="A3532" s="7"/>
    </row>
    <row r="3533" spans="1:1" ht="13.15" hidden="1" x14ac:dyDescent="0.35">
      <c r="A3533" s="7"/>
    </row>
    <row r="3534" spans="1:1" ht="13.15" hidden="1" x14ac:dyDescent="0.35">
      <c r="A3534" s="7"/>
    </row>
    <row r="3535" spans="1:1" ht="13.15" hidden="1" x14ac:dyDescent="0.35">
      <c r="A3535" s="7"/>
    </row>
    <row r="3536" spans="1:1" ht="13.15" hidden="1" x14ac:dyDescent="0.35">
      <c r="A3536" s="7"/>
    </row>
    <row r="3537" spans="1:1" ht="13.15" hidden="1" x14ac:dyDescent="0.35">
      <c r="A3537" s="7"/>
    </row>
    <row r="3538" spans="1:1" ht="13.15" hidden="1" x14ac:dyDescent="0.35">
      <c r="A3538" s="7"/>
    </row>
    <row r="3539" spans="1:1" ht="13.15" hidden="1" x14ac:dyDescent="0.35">
      <c r="A3539" s="7"/>
    </row>
    <row r="3540" spans="1:1" ht="13.15" hidden="1" x14ac:dyDescent="0.35">
      <c r="A3540" s="7"/>
    </row>
    <row r="3541" spans="1:1" ht="13.15" hidden="1" x14ac:dyDescent="0.35">
      <c r="A3541" s="7"/>
    </row>
    <row r="3542" spans="1:1" ht="13.15" hidden="1" x14ac:dyDescent="0.35">
      <c r="A3542" s="7"/>
    </row>
    <row r="3543" spans="1:1" ht="13.15" hidden="1" x14ac:dyDescent="0.35">
      <c r="A3543" s="7"/>
    </row>
    <row r="3544" spans="1:1" ht="13.15" hidden="1" x14ac:dyDescent="0.35">
      <c r="A3544" s="7"/>
    </row>
    <row r="3545" spans="1:1" ht="13.15" hidden="1" x14ac:dyDescent="0.35">
      <c r="A3545" s="7"/>
    </row>
    <row r="3546" spans="1:1" ht="13.15" hidden="1" x14ac:dyDescent="0.35">
      <c r="A3546" s="7"/>
    </row>
    <row r="3547" spans="1:1" ht="13.15" hidden="1" x14ac:dyDescent="0.35">
      <c r="A3547" s="7"/>
    </row>
    <row r="3548" spans="1:1" ht="13.15" hidden="1" x14ac:dyDescent="0.35">
      <c r="A3548" s="7"/>
    </row>
    <row r="3549" spans="1:1" ht="13.15" hidden="1" x14ac:dyDescent="0.35">
      <c r="A3549" s="7"/>
    </row>
    <row r="3550" spans="1:1" ht="13.15" hidden="1" x14ac:dyDescent="0.35">
      <c r="A3550" s="7"/>
    </row>
    <row r="3551" spans="1:1" ht="13.15" hidden="1" x14ac:dyDescent="0.35">
      <c r="A3551" s="7"/>
    </row>
    <row r="3552" spans="1:1" ht="13.15" hidden="1" x14ac:dyDescent="0.35">
      <c r="A3552" s="7"/>
    </row>
    <row r="3553" spans="1:1" ht="13.15" hidden="1" x14ac:dyDescent="0.35">
      <c r="A3553" s="7"/>
    </row>
    <row r="3554" spans="1:1" ht="13.15" hidden="1" x14ac:dyDescent="0.35">
      <c r="A3554" s="7"/>
    </row>
    <row r="3555" spans="1:1" ht="13.15" hidden="1" x14ac:dyDescent="0.35">
      <c r="A3555" s="7"/>
    </row>
    <row r="3556" spans="1:1" ht="13.15" hidden="1" x14ac:dyDescent="0.35">
      <c r="A3556" s="7"/>
    </row>
    <row r="3557" spans="1:1" ht="13.15" hidden="1" x14ac:dyDescent="0.35">
      <c r="A3557" s="7"/>
    </row>
    <row r="3558" spans="1:1" ht="13.15" hidden="1" x14ac:dyDescent="0.35">
      <c r="A3558" s="7"/>
    </row>
    <row r="3559" spans="1:1" ht="13.15" hidden="1" x14ac:dyDescent="0.35">
      <c r="A3559" s="7"/>
    </row>
    <row r="3560" spans="1:1" ht="13.15" hidden="1" x14ac:dyDescent="0.35">
      <c r="A3560" s="7"/>
    </row>
    <row r="3561" spans="1:1" ht="13.15" hidden="1" x14ac:dyDescent="0.35">
      <c r="A3561" s="7"/>
    </row>
    <row r="3562" spans="1:1" ht="13.15" hidden="1" x14ac:dyDescent="0.35">
      <c r="A3562" s="7"/>
    </row>
    <row r="3563" spans="1:1" ht="13.15" hidden="1" x14ac:dyDescent="0.35">
      <c r="A3563" s="7"/>
    </row>
    <row r="3564" spans="1:1" ht="13.15" hidden="1" x14ac:dyDescent="0.35">
      <c r="A3564" s="7"/>
    </row>
    <row r="3565" spans="1:1" ht="13.15" hidden="1" x14ac:dyDescent="0.35">
      <c r="A3565" s="7"/>
    </row>
    <row r="3566" spans="1:1" ht="13.15" hidden="1" x14ac:dyDescent="0.35">
      <c r="A3566" s="7"/>
    </row>
    <row r="3567" spans="1:1" ht="13.15" hidden="1" x14ac:dyDescent="0.35">
      <c r="A3567" s="7"/>
    </row>
    <row r="3568" spans="1:1" ht="13.15" hidden="1" x14ac:dyDescent="0.35">
      <c r="A3568" s="7"/>
    </row>
    <row r="3569" spans="1:1" ht="13.15" hidden="1" x14ac:dyDescent="0.35">
      <c r="A3569" s="7"/>
    </row>
    <row r="3570" spans="1:1" ht="13.15" hidden="1" x14ac:dyDescent="0.35">
      <c r="A3570" s="7"/>
    </row>
    <row r="3571" spans="1:1" ht="13.15" hidden="1" x14ac:dyDescent="0.35">
      <c r="A3571" s="7"/>
    </row>
    <row r="3572" spans="1:1" ht="13.15" hidden="1" x14ac:dyDescent="0.35">
      <c r="A3572" s="7"/>
    </row>
    <row r="3573" spans="1:1" ht="13.15" hidden="1" x14ac:dyDescent="0.35">
      <c r="A3573" s="7"/>
    </row>
    <row r="3574" spans="1:1" ht="13.15" hidden="1" x14ac:dyDescent="0.35">
      <c r="A3574" s="7"/>
    </row>
    <row r="3575" spans="1:1" ht="13.15" hidden="1" x14ac:dyDescent="0.35">
      <c r="A3575" s="7"/>
    </row>
    <row r="3576" spans="1:1" ht="13.15" hidden="1" x14ac:dyDescent="0.35">
      <c r="A3576" s="7"/>
    </row>
    <row r="3577" spans="1:1" ht="13.15" hidden="1" x14ac:dyDescent="0.35">
      <c r="A3577" s="7"/>
    </row>
    <row r="3578" spans="1:1" ht="13.15" hidden="1" x14ac:dyDescent="0.35">
      <c r="A3578" s="7"/>
    </row>
    <row r="3579" spans="1:1" ht="13.15" hidden="1" x14ac:dyDescent="0.35">
      <c r="A3579" s="7"/>
    </row>
    <row r="3580" spans="1:1" ht="13.15" hidden="1" x14ac:dyDescent="0.35">
      <c r="A3580" s="7"/>
    </row>
    <row r="3581" spans="1:1" ht="13.15" hidden="1" x14ac:dyDescent="0.35">
      <c r="A3581" s="7"/>
    </row>
    <row r="3582" spans="1:1" ht="13.15" hidden="1" x14ac:dyDescent="0.35">
      <c r="A3582" s="7"/>
    </row>
    <row r="3583" spans="1:1" ht="13.15" hidden="1" x14ac:dyDescent="0.35">
      <c r="A3583" s="7"/>
    </row>
    <row r="3584" spans="1:1" ht="13.15" hidden="1" x14ac:dyDescent="0.35">
      <c r="A3584" s="7"/>
    </row>
    <row r="3585" spans="1:1" ht="13.15" hidden="1" x14ac:dyDescent="0.35">
      <c r="A3585" s="7"/>
    </row>
    <row r="3586" spans="1:1" ht="13.15" hidden="1" x14ac:dyDescent="0.35">
      <c r="A3586" s="7"/>
    </row>
    <row r="3587" spans="1:1" ht="13.15" hidden="1" x14ac:dyDescent="0.35">
      <c r="A3587" s="7"/>
    </row>
    <row r="3588" spans="1:1" ht="13.15" hidden="1" x14ac:dyDescent="0.35">
      <c r="A3588" s="7"/>
    </row>
    <row r="3589" spans="1:1" ht="13.15" hidden="1" x14ac:dyDescent="0.35">
      <c r="A3589" s="7"/>
    </row>
    <row r="3590" spans="1:1" ht="13.15" hidden="1" x14ac:dyDescent="0.35">
      <c r="A3590" s="7"/>
    </row>
    <row r="3591" spans="1:1" ht="13.15" hidden="1" x14ac:dyDescent="0.35">
      <c r="A3591" s="7"/>
    </row>
    <row r="3592" spans="1:1" ht="13.15" hidden="1" x14ac:dyDescent="0.35">
      <c r="A3592" s="7"/>
    </row>
    <row r="3593" spans="1:1" ht="13.15" hidden="1" x14ac:dyDescent="0.35">
      <c r="A3593" s="7"/>
    </row>
    <row r="3594" spans="1:1" ht="13.15" hidden="1" x14ac:dyDescent="0.35">
      <c r="A3594" s="7"/>
    </row>
    <row r="3595" spans="1:1" ht="13.15" hidden="1" x14ac:dyDescent="0.35">
      <c r="A3595" s="7"/>
    </row>
    <row r="3596" spans="1:1" ht="13.15" hidden="1" x14ac:dyDescent="0.35">
      <c r="A3596" s="7"/>
    </row>
    <row r="3597" spans="1:1" ht="13.15" hidden="1" x14ac:dyDescent="0.35">
      <c r="A3597" s="7"/>
    </row>
    <row r="3598" spans="1:1" ht="13.15" hidden="1" x14ac:dyDescent="0.35">
      <c r="A3598" s="7"/>
    </row>
    <row r="3599" spans="1:1" ht="13.15" hidden="1" x14ac:dyDescent="0.35">
      <c r="A3599" s="7"/>
    </row>
    <row r="3600" spans="1:1" ht="13.15" hidden="1" x14ac:dyDescent="0.35">
      <c r="A3600" s="7"/>
    </row>
    <row r="3601" spans="1:1" ht="13.15" hidden="1" x14ac:dyDescent="0.35">
      <c r="A3601" s="7"/>
    </row>
    <row r="3602" spans="1:1" ht="13.15" hidden="1" x14ac:dyDescent="0.35">
      <c r="A3602" s="7"/>
    </row>
    <row r="3603" spans="1:1" ht="13.15" hidden="1" x14ac:dyDescent="0.35">
      <c r="A3603" s="7"/>
    </row>
    <row r="3604" spans="1:1" ht="13.15" hidden="1" x14ac:dyDescent="0.35">
      <c r="A3604" s="7"/>
    </row>
    <row r="3605" spans="1:1" ht="13.15" hidden="1" x14ac:dyDescent="0.35">
      <c r="A3605" s="7"/>
    </row>
    <row r="3606" spans="1:1" ht="13.15" hidden="1" x14ac:dyDescent="0.35">
      <c r="A3606" s="7"/>
    </row>
    <row r="3607" spans="1:1" ht="13.15" hidden="1" x14ac:dyDescent="0.35">
      <c r="A3607" s="7"/>
    </row>
    <row r="3608" spans="1:1" ht="13.15" hidden="1" x14ac:dyDescent="0.35">
      <c r="A3608" s="7"/>
    </row>
    <row r="3609" spans="1:1" ht="13.15" hidden="1" x14ac:dyDescent="0.35">
      <c r="A3609" s="7"/>
    </row>
    <row r="3610" spans="1:1" ht="13.15" hidden="1" x14ac:dyDescent="0.35">
      <c r="A3610" s="7"/>
    </row>
    <row r="3611" spans="1:1" ht="13.15" hidden="1" x14ac:dyDescent="0.35">
      <c r="A3611" s="7"/>
    </row>
    <row r="3612" spans="1:1" ht="13.15" hidden="1" x14ac:dyDescent="0.35">
      <c r="A3612" s="7"/>
    </row>
    <row r="3613" spans="1:1" ht="13.15" hidden="1" x14ac:dyDescent="0.35">
      <c r="A3613" s="7"/>
    </row>
    <row r="3614" spans="1:1" ht="13.15" hidden="1" x14ac:dyDescent="0.35">
      <c r="A3614" s="7"/>
    </row>
    <row r="3615" spans="1:1" ht="13.15" hidden="1" x14ac:dyDescent="0.35">
      <c r="A3615" s="7"/>
    </row>
    <row r="3616" spans="1:1" ht="13.15" hidden="1" x14ac:dyDescent="0.35">
      <c r="A3616" s="7"/>
    </row>
    <row r="3617" spans="1:1" ht="13.15" hidden="1" x14ac:dyDescent="0.35">
      <c r="A3617" s="7"/>
    </row>
    <row r="3618" spans="1:1" ht="13.15" hidden="1" x14ac:dyDescent="0.35">
      <c r="A3618" s="7"/>
    </row>
    <row r="3619" spans="1:1" ht="13.15" hidden="1" x14ac:dyDescent="0.35">
      <c r="A3619" s="7"/>
    </row>
    <row r="3620" spans="1:1" ht="13.15" hidden="1" x14ac:dyDescent="0.35">
      <c r="A3620" s="7"/>
    </row>
    <row r="3621" spans="1:1" ht="13.15" hidden="1" x14ac:dyDescent="0.35">
      <c r="A3621" s="7"/>
    </row>
    <row r="3622" spans="1:1" ht="13.15" hidden="1" x14ac:dyDescent="0.35">
      <c r="A3622" s="7"/>
    </row>
    <row r="3623" spans="1:1" ht="13.15" hidden="1" x14ac:dyDescent="0.35">
      <c r="A3623" s="7"/>
    </row>
    <row r="3624" spans="1:1" ht="13.15" hidden="1" x14ac:dyDescent="0.35">
      <c r="A3624" s="7"/>
    </row>
    <row r="3625" spans="1:1" ht="13.15" hidden="1" x14ac:dyDescent="0.35">
      <c r="A3625" s="7"/>
    </row>
    <row r="3626" spans="1:1" ht="13.15" hidden="1" x14ac:dyDescent="0.35">
      <c r="A3626" s="7"/>
    </row>
    <row r="3627" spans="1:1" ht="13.15" hidden="1" x14ac:dyDescent="0.35">
      <c r="A3627" s="7"/>
    </row>
    <row r="3628" spans="1:1" ht="13.15" hidden="1" x14ac:dyDescent="0.35">
      <c r="A3628" s="7"/>
    </row>
    <row r="3629" spans="1:1" ht="13.15" hidden="1" x14ac:dyDescent="0.35">
      <c r="A3629" s="7"/>
    </row>
    <row r="3630" spans="1:1" ht="13.15" hidden="1" x14ac:dyDescent="0.35">
      <c r="A3630" s="7"/>
    </row>
    <row r="3631" spans="1:1" ht="13.15" hidden="1" x14ac:dyDescent="0.35">
      <c r="A3631" s="7"/>
    </row>
    <row r="3632" spans="1:1" ht="13.15" hidden="1" x14ac:dyDescent="0.35">
      <c r="A3632" s="7"/>
    </row>
    <row r="3633" spans="1:1" ht="13.15" hidden="1" x14ac:dyDescent="0.35">
      <c r="A3633" s="7"/>
    </row>
    <row r="3634" spans="1:1" ht="13.15" hidden="1" x14ac:dyDescent="0.35">
      <c r="A3634" s="7"/>
    </row>
    <row r="3635" spans="1:1" ht="13.15" hidden="1" x14ac:dyDescent="0.35">
      <c r="A3635" s="7"/>
    </row>
    <row r="3636" spans="1:1" ht="13.15" hidden="1" x14ac:dyDescent="0.35">
      <c r="A3636" s="7"/>
    </row>
    <row r="3637" spans="1:1" ht="13.15" hidden="1" x14ac:dyDescent="0.35">
      <c r="A3637" s="7"/>
    </row>
    <row r="3638" spans="1:1" ht="13.15" hidden="1" x14ac:dyDescent="0.35">
      <c r="A3638" s="7"/>
    </row>
    <row r="3639" spans="1:1" ht="13.15" hidden="1" x14ac:dyDescent="0.35">
      <c r="A3639" s="7"/>
    </row>
    <row r="3640" spans="1:1" ht="13.15" hidden="1" x14ac:dyDescent="0.35">
      <c r="A3640" s="7"/>
    </row>
    <row r="3641" spans="1:1" ht="13.15" hidden="1" x14ac:dyDescent="0.35">
      <c r="A3641" s="7"/>
    </row>
    <row r="3642" spans="1:1" ht="13.15" hidden="1" x14ac:dyDescent="0.35">
      <c r="A3642" s="7"/>
    </row>
    <row r="3643" spans="1:1" ht="13.15" hidden="1" x14ac:dyDescent="0.35">
      <c r="A3643" s="7"/>
    </row>
    <row r="3644" spans="1:1" ht="13.15" hidden="1" x14ac:dyDescent="0.35">
      <c r="A3644" s="7"/>
    </row>
    <row r="3645" spans="1:1" ht="13.15" hidden="1" x14ac:dyDescent="0.35">
      <c r="A3645" s="7"/>
    </row>
    <row r="3646" spans="1:1" ht="13.15" hidden="1" x14ac:dyDescent="0.35">
      <c r="A3646" s="7"/>
    </row>
    <row r="3647" spans="1:1" ht="13.15" hidden="1" x14ac:dyDescent="0.35">
      <c r="A3647" s="7"/>
    </row>
    <row r="3648" spans="1:1" ht="13.15" hidden="1" x14ac:dyDescent="0.35">
      <c r="A3648" s="7"/>
    </row>
    <row r="3649" spans="1:1" ht="13.15" hidden="1" x14ac:dyDescent="0.35">
      <c r="A3649" s="7"/>
    </row>
    <row r="3650" spans="1:1" ht="13.15" hidden="1" x14ac:dyDescent="0.35">
      <c r="A3650" s="7"/>
    </row>
    <row r="3651" spans="1:1" ht="13.15" hidden="1" x14ac:dyDescent="0.35">
      <c r="A3651" s="7"/>
    </row>
    <row r="3652" spans="1:1" ht="13.15" hidden="1" x14ac:dyDescent="0.35">
      <c r="A3652" s="7"/>
    </row>
    <row r="3653" spans="1:1" ht="13.15" hidden="1" x14ac:dyDescent="0.35">
      <c r="A3653" s="7"/>
    </row>
    <row r="3654" spans="1:1" ht="13.15" hidden="1" x14ac:dyDescent="0.35">
      <c r="A3654" s="7"/>
    </row>
    <row r="3655" spans="1:1" ht="13.15" hidden="1" x14ac:dyDescent="0.35">
      <c r="A3655" s="7"/>
    </row>
    <row r="3656" spans="1:1" ht="13.15" hidden="1" x14ac:dyDescent="0.35">
      <c r="A3656" s="7"/>
    </row>
    <row r="3657" spans="1:1" ht="13.15" hidden="1" x14ac:dyDescent="0.35">
      <c r="A3657" s="7"/>
    </row>
    <row r="3658" spans="1:1" ht="13.15" hidden="1" x14ac:dyDescent="0.35">
      <c r="A3658" s="7"/>
    </row>
    <row r="3659" spans="1:1" ht="13.15" hidden="1" x14ac:dyDescent="0.35">
      <c r="A3659" s="7"/>
    </row>
    <row r="3660" spans="1:1" ht="13.15" hidden="1" x14ac:dyDescent="0.35">
      <c r="A3660" s="7"/>
    </row>
    <row r="3661" spans="1:1" ht="13.15" hidden="1" x14ac:dyDescent="0.35">
      <c r="A3661" s="7"/>
    </row>
    <row r="3662" spans="1:1" ht="13.15" hidden="1" x14ac:dyDescent="0.35">
      <c r="A3662" s="7"/>
    </row>
    <row r="3663" spans="1:1" ht="13.15" hidden="1" x14ac:dyDescent="0.35">
      <c r="A3663" s="7"/>
    </row>
    <row r="3664" spans="1:1" ht="13.15" hidden="1" x14ac:dyDescent="0.35">
      <c r="A3664" s="7"/>
    </row>
    <row r="3665" spans="1:1" ht="13.15" hidden="1" x14ac:dyDescent="0.35">
      <c r="A3665" s="7"/>
    </row>
    <row r="3666" spans="1:1" ht="13.15" hidden="1" x14ac:dyDescent="0.35">
      <c r="A3666" s="7"/>
    </row>
    <row r="3667" spans="1:1" ht="13.15" hidden="1" x14ac:dyDescent="0.35">
      <c r="A3667" s="7"/>
    </row>
    <row r="3668" spans="1:1" ht="13.15" hidden="1" x14ac:dyDescent="0.35">
      <c r="A3668" s="7"/>
    </row>
    <row r="3669" spans="1:1" ht="13.15" hidden="1" x14ac:dyDescent="0.35">
      <c r="A3669" s="7"/>
    </row>
    <row r="3670" spans="1:1" ht="13.15" hidden="1" x14ac:dyDescent="0.35">
      <c r="A3670" s="7"/>
    </row>
    <row r="3671" spans="1:1" ht="13.15" hidden="1" x14ac:dyDescent="0.35">
      <c r="A3671" s="7"/>
    </row>
    <row r="3672" spans="1:1" ht="13.15" hidden="1" x14ac:dyDescent="0.35">
      <c r="A3672" s="7"/>
    </row>
    <row r="3673" spans="1:1" ht="13.15" hidden="1" x14ac:dyDescent="0.35">
      <c r="A3673" s="7"/>
    </row>
    <row r="3674" spans="1:1" ht="13.15" hidden="1" x14ac:dyDescent="0.35">
      <c r="A3674" s="7"/>
    </row>
    <row r="3675" spans="1:1" ht="13.15" hidden="1" x14ac:dyDescent="0.35">
      <c r="A3675" s="7"/>
    </row>
    <row r="3676" spans="1:1" ht="13.15" hidden="1" x14ac:dyDescent="0.35">
      <c r="A3676" s="7"/>
    </row>
    <row r="3677" spans="1:1" ht="13.15" hidden="1" x14ac:dyDescent="0.35">
      <c r="A3677" s="7"/>
    </row>
    <row r="3678" spans="1:1" ht="13.15" hidden="1" x14ac:dyDescent="0.35">
      <c r="A3678" s="7"/>
    </row>
    <row r="3679" spans="1:1" ht="13.15" hidden="1" x14ac:dyDescent="0.35">
      <c r="A3679" s="7"/>
    </row>
    <row r="3680" spans="1:1" ht="13.15" hidden="1" x14ac:dyDescent="0.35">
      <c r="A3680" s="7"/>
    </row>
    <row r="3681" spans="1:1" ht="13.15" hidden="1" x14ac:dyDescent="0.35">
      <c r="A3681" s="7"/>
    </row>
    <row r="3682" spans="1:1" ht="13.15" hidden="1" x14ac:dyDescent="0.35">
      <c r="A3682" s="7"/>
    </row>
    <row r="3683" spans="1:1" ht="13.15" hidden="1" x14ac:dyDescent="0.35">
      <c r="A3683" s="7"/>
    </row>
    <row r="3684" spans="1:1" ht="13.15" hidden="1" x14ac:dyDescent="0.35">
      <c r="A3684" s="7"/>
    </row>
    <row r="3685" spans="1:1" ht="13.15" hidden="1" x14ac:dyDescent="0.35">
      <c r="A3685" s="7"/>
    </row>
    <row r="3686" spans="1:1" ht="13.15" hidden="1" x14ac:dyDescent="0.35">
      <c r="A3686" s="7"/>
    </row>
    <row r="3687" spans="1:1" ht="13.15" hidden="1" x14ac:dyDescent="0.35">
      <c r="A3687" s="7"/>
    </row>
    <row r="3688" spans="1:1" ht="13.15" hidden="1" x14ac:dyDescent="0.35">
      <c r="A3688" s="7"/>
    </row>
    <row r="3689" spans="1:1" ht="13.15" hidden="1" x14ac:dyDescent="0.35">
      <c r="A3689" s="7"/>
    </row>
    <row r="3690" spans="1:1" ht="13.15" hidden="1" x14ac:dyDescent="0.35">
      <c r="A3690" s="7"/>
    </row>
    <row r="3691" spans="1:1" ht="13.15" hidden="1" x14ac:dyDescent="0.35">
      <c r="A3691" s="7"/>
    </row>
    <row r="3692" spans="1:1" ht="13.15" hidden="1" x14ac:dyDescent="0.35">
      <c r="A3692" s="7"/>
    </row>
    <row r="3693" spans="1:1" ht="13.15" hidden="1" x14ac:dyDescent="0.35">
      <c r="A3693" s="7"/>
    </row>
    <row r="3694" spans="1:1" ht="13.15" hidden="1" x14ac:dyDescent="0.35">
      <c r="A3694" s="7"/>
    </row>
    <row r="3695" spans="1:1" ht="13.15" hidden="1" x14ac:dyDescent="0.35">
      <c r="A3695" s="7"/>
    </row>
    <row r="3696" spans="1:1" ht="13.15" hidden="1" x14ac:dyDescent="0.35">
      <c r="A3696" s="7"/>
    </row>
    <row r="3697" spans="1:1" ht="13.15" hidden="1" x14ac:dyDescent="0.35">
      <c r="A3697" s="7"/>
    </row>
    <row r="3698" spans="1:1" ht="13.15" hidden="1" x14ac:dyDescent="0.35">
      <c r="A3698" s="7"/>
    </row>
    <row r="3699" spans="1:1" ht="13.15" hidden="1" x14ac:dyDescent="0.35">
      <c r="A3699" s="7"/>
    </row>
    <row r="3700" spans="1:1" ht="13.15" hidden="1" x14ac:dyDescent="0.35">
      <c r="A3700" s="7"/>
    </row>
    <row r="3701" spans="1:1" ht="13.15" hidden="1" x14ac:dyDescent="0.35">
      <c r="A3701" s="7"/>
    </row>
    <row r="3702" spans="1:1" ht="13.15" hidden="1" x14ac:dyDescent="0.35">
      <c r="A3702" s="7"/>
    </row>
    <row r="3703" spans="1:1" ht="13.15" hidden="1" x14ac:dyDescent="0.35">
      <c r="A3703" s="7"/>
    </row>
    <row r="3704" spans="1:1" ht="13.15" hidden="1" x14ac:dyDescent="0.35">
      <c r="A3704" s="7"/>
    </row>
    <row r="3705" spans="1:1" ht="13.15" hidden="1" x14ac:dyDescent="0.35">
      <c r="A3705" s="7"/>
    </row>
    <row r="3706" spans="1:1" ht="13.15" hidden="1" x14ac:dyDescent="0.35">
      <c r="A3706" s="7"/>
    </row>
    <row r="3707" spans="1:1" ht="13.15" hidden="1" x14ac:dyDescent="0.35">
      <c r="A3707" s="7"/>
    </row>
    <row r="3708" spans="1:1" ht="13.15" hidden="1" x14ac:dyDescent="0.35">
      <c r="A3708" s="7"/>
    </row>
    <row r="3709" spans="1:1" ht="13.15" hidden="1" x14ac:dyDescent="0.35">
      <c r="A3709" s="7"/>
    </row>
    <row r="3710" spans="1:1" ht="13.15" hidden="1" x14ac:dyDescent="0.35">
      <c r="A3710" s="7"/>
    </row>
    <row r="3711" spans="1:1" ht="13.15" hidden="1" x14ac:dyDescent="0.35">
      <c r="A3711" s="7"/>
    </row>
    <row r="3712" spans="1:1" ht="13.15" hidden="1" x14ac:dyDescent="0.35">
      <c r="A3712" s="7"/>
    </row>
    <row r="3713" spans="1:1" ht="13.15" hidden="1" x14ac:dyDescent="0.35">
      <c r="A3713" s="7"/>
    </row>
    <row r="3714" spans="1:1" ht="13.15" hidden="1" x14ac:dyDescent="0.35">
      <c r="A3714" s="7"/>
    </row>
    <row r="3715" spans="1:1" ht="13.15" hidden="1" x14ac:dyDescent="0.35">
      <c r="A3715" s="7"/>
    </row>
    <row r="3716" spans="1:1" ht="13.15" hidden="1" x14ac:dyDescent="0.35">
      <c r="A3716" s="7"/>
    </row>
    <row r="3717" spans="1:1" ht="13.15" hidden="1" x14ac:dyDescent="0.35">
      <c r="A3717" s="7"/>
    </row>
    <row r="3718" spans="1:1" ht="13.15" hidden="1" x14ac:dyDescent="0.35">
      <c r="A3718" s="7"/>
    </row>
    <row r="3719" spans="1:1" ht="13.15" hidden="1" x14ac:dyDescent="0.35">
      <c r="A3719" s="7"/>
    </row>
    <row r="3720" spans="1:1" ht="13.15" hidden="1" x14ac:dyDescent="0.35">
      <c r="A3720" s="7"/>
    </row>
    <row r="3721" spans="1:1" ht="13.15" hidden="1" x14ac:dyDescent="0.35">
      <c r="A3721" s="7"/>
    </row>
    <row r="3722" spans="1:1" ht="13.15" hidden="1" x14ac:dyDescent="0.35">
      <c r="A3722" s="7"/>
    </row>
    <row r="3723" spans="1:1" ht="13.15" hidden="1" x14ac:dyDescent="0.35">
      <c r="A3723" s="7"/>
    </row>
    <row r="3724" spans="1:1" ht="13.15" hidden="1" x14ac:dyDescent="0.35">
      <c r="A3724" s="7"/>
    </row>
    <row r="3725" spans="1:1" ht="13.15" hidden="1" x14ac:dyDescent="0.35">
      <c r="A3725" s="7"/>
    </row>
    <row r="3726" spans="1:1" ht="13.15" hidden="1" x14ac:dyDescent="0.35">
      <c r="A3726" s="7"/>
    </row>
    <row r="3727" spans="1:1" ht="13.15" hidden="1" x14ac:dyDescent="0.35">
      <c r="A3727" s="7"/>
    </row>
    <row r="3728" spans="1:1" ht="13.15" hidden="1" x14ac:dyDescent="0.35">
      <c r="A3728" s="7"/>
    </row>
    <row r="3729" spans="1:1" ht="13.15" hidden="1" x14ac:dyDescent="0.35">
      <c r="A3729" s="7"/>
    </row>
    <row r="3730" spans="1:1" ht="13.15" hidden="1" x14ac:dyDescent="0.35">
      <c r="A3730" s="7"/>
    </row>
    <row r="3731" spans="1:1" ht="13.15" hidden="1" x14ac:dyDescent="0.35">
      <c r="A3731" s="7"/>
    </row>
    <row r="3732" spans="1:1" ht="13.15" hidden="1" x14ac:dyDescent="0.35">
      <c r="A3732" s="7"/>
    </row>
    <row r="3733" spans="1:1" ht="13.15" hidden="1" x14ac:dyDescent="0.35">
      <c r="A3733" s="7"/>
    </row>
    <row r="3734" spans="1:1" ht="13.15" hidden="1" x14ac:dyDescent="0.35">
      <c r="A3734" s="7"/>
    </row>
    <row r="3735" spans="1:1" ht="13.15" hidden="1" x14ac:dyDescent="0.35">
      <c r="A3735" s="7"/>
    </row>
    <row r="3736" spans="1:1" ht="13.15" hidden="1" x14ac:dyDescent="0.35">
      <c r="A3736" s="7"/>
    </row>
    <row r="3737" spans="1:1" ht="13.15" hidden="1" x14ac:dyDescent="0.35">
      <c r="A3737" s="7"/>
    </row>
    <row r="3738" spans="1:1" ht="13.15" hidden="1" x14ac:dyDescent="0.35">
      <c r="A3738" s="7"/>
    </row>
    <row r="3739" spans="1:1" ht="13.15" hidden="1" x14ac:dyDescent="0.35">
      <c r="A3739" s="7"/>
    </row>
    <row r="3740" spans="1:1" ht="13.15" hidden="1" x14ac:dyDescent="0.35">
      <c r="A3740" s="7"/>
    </row>
    <row r="3741" spans="1:1" ht="13.15" hidden="1" x14ac:dyDescent="0.35">
      <c r="A3741" s="7"/>
    </row>
    <row r="3742" spans="1:1" ht="13.15" hidden="1" x14ac:dyDescent="0.35">
      <c r="A3742" s="7"/>
    </row>
    <row r="3743" spans="1:1" ht="13.15" hidden="1" x14ac:dyDescent="0.35">
      <c r="A3743" s="7"/>
    </row>
    <row r="3744" spans="1:1" ht="13.15" hidden="1" x14ac:dyDescent="0.35">
      <c r="A3744" s="7"/>
    </row>
    <row r="3745" spans="1:1" ht="13.15" hidden="1" x14ac:dyDescent="0.35">
      <c r="A3745" s="7"/>
    </row>
    <row r="3746" spans="1:1" ht="13.15" hidden="1" x14ac:dyDescent="0.35">
      <c r="A3746" s="7"/>
    </row>
    <row r="3747" spans="1:1" ht="13.15" hidden="1" x14ac:dyDescent="0.35">
      <c r="A3747" s="7"/>
    </row>
    <row r="3748" spans="1:1" ht="13.15" hidden="1" x14ac:dyDescent="0.35">
      <c r="A3748" s="7"/>
    </row>
    <row r="3749" spans="1:1" ht="13.15" hidden="1" x14ac:dyDescent="0.35">
      <c r="A3749" s="7"/>
    </row>
    <row r="3750" spans="1:1" ht="13.15" hidden="1" x14ac:dyDescent="0.35">
      <c r="A3750" s="7"/>
    </row>
    <row r="3751" spans="1:1" ht="13.15" hidden="1" x14ac:dyDescent="0.35">
      <c r="A3751" s="7"/>
    </row>
    <row r="3752" spans="1:1" ht="13.15" hidden="1" x14ac:dyDescent="0.35">
      <c r="A3752" s="7"/>
    </row>
    <row r="3753" spans="1:1" ht="13.15" hidden="1" x14ac:dyDescent="0.35">
      <c r="A3753" s="7"/>
    </row>
    <row r="3754" spans="1:1" ht="13.15" hidden="1" x14ac:dyDescent="0.35">
      <c r="A3754" s="7"/>
    </row>
    <row r="3755" spans="1:1" ht="13.15" hidden="1" x14ac:dyDescent="0.35">
      <c r="A3755" s="7"/>
    </row>
    <row r="3756" spans="1:1" ht="13.15" hidden="1" x14ac:dyDescent="0.35">
      <c r="A3756" s="7"/>
    </row>
    <row r="3757" spans="1:1" ht="13.15" hidden="1" x14ac:dyDescent="0.35">
      <c r="A3757" s="7"/>
    </row>
    <row r="3758" spans="1:1" ht="13.15" hidden="1" x14ac:dyDescent="0.35">
      <c r="A3758" s="7"/>
    </row>
    <row r="3759" spans="1:1" ht="13.15" hidden="1" x14ac:dyDescent="0.35">
      <c r="A3759" s="7"/>
    </row>
    <row r="3760" spans="1:1" ht="13.15" hidden="1" x14ac:dyDescent="0.35">
      <c r="A3760" s="7"/>
    </row>
    <row r="3761" spans="1:1" ht="13.15" hidden="1" x14ac:dyDescent="0.35">
      <c r="A3761" s="7"/>
    </row>
    <row r="3762" spans="1:1" ht="13.15" hidden="1" x14ac:dyDescent="0.35">
      <c r="A3762" s="7"/>
    </row>
    <row r="3763" spans="1:1" ht="13.15" hidden="1" x14ac:dyDescent="0.35">
      <c r="A3763" s="7"/>
    </row>
    <row r="3764" spans="1:1" ht="13.15" hidden="1" x14ac:dyDescent="0.35">
      <c r="A3764" s="7"/>
    </row>
    <row r="3765" spans="1:1" ht="13.15" hidden="1" x14ac:dyDescent="0.35">
      <c r="A3765" s="7"/>
    </row>
    <row r="3766" spans="1:1" ht="13.15" hidden="1" x14ac:dyDescent="0.35">
      <c r="A3766" s="7"/>
    </row>
    <row r="3767" spans="1:1" ht="13.15" hidden="1" x14ac:dyDescent="0.35">
      <c r="A3767" s="7"/>
    </row>
    <row r="3768" spans="1:1" ht="13.15" hidden="1" x14ac:dyDescent="0.35">
      <c r="A3768" s="7"/>
    </row>
    <row r="3769" spans="1:1" ht="13.15" hidden="1" x14ac:dyDescent="0.35">
      <c r="A3769" s="7"/>
    </row>
    <row r="3770" spans="1:1" ht="13.15" hidden="1" x14ac:dyDescent="0.35">
      <c r="A3770" s="7"/>
    </row>
    <row r="3771" spans="1:1" ht="13.15" hidden="1" x14ac:dyDescent="0.35">
      <c r="A3771" s="7"/>
    </row>
    <row r="3772" spans="1:1" ht="13.15" hidden="1" x14ac:dyDescent="0.35">
      <c r="A3772" s="7"/>
    </row>
    <row r="3773" spans="1:1" ht="13.15" hidden="1" x14ac:dyDescent="0.35">
      <c r="A3773" s="7"/>
    </row>
    <row r="3774" spans="1:1" ht="13.15" hidden="1" x14ac:dyDescent="0.35">
      <c r="A3774" s="7"/>
    </row>
    <row r="3775" spans="1:1" ht="13.15" hidden="1" x14ac:dyDescent="0.35">
      <c r="A3775" s="7"/>
    </row>
    <row r="3776" spans="1:1" ht="13.15" hidden="1" x14ac:dyDescent="0.35">
      <c r="A3776" s="7"/>
    </row>
    <row r="3777" spans="1:1" ht="13.15" hidden="1" x14ac:dyDescent="0.35">
      <c r="A3777" s="7"/>
    </row>
    <row r="3778" spans="1:1" ht="13.15" hidden="1" x14ac:dyDescent="0.35">
      <c r="A3778" s="7"/>
    </row>
    <row r="3779" spans="1:1" ht="13.15" hidden="1" x14ac:dyDescent="0.35">
      <c r="A3779" s="7"/>
    </row>
    <row r="3780" spans="1:1" ht="13.15" hidden="1" x14ac:dyDescent="0.35">
      <c r="A3780" s="7"/>
    </row>
    <row r="3781" spans="1:1" ht="13.15" hidden="1" x14ac:dyDescent="0.35">
      <c r="A3781" s="7"/>
    </row>
    <row r="3782" spans="1:1" ht="13.15" hidden="1" x14ac:dyDescent="0.35">
      <c r="A3782" s="7"/>
    </row>
    <row r="3783" spans="1:1" ht="13.15" hidden="1" x14ac:dyDescent="0.35">
      <c r="A3783" s="7"/>
    </row>
    <row r="3784" spans="1:1" ht="13.15" hidden="1" x14ac:dyDescent="0.35">
      <c r="A3784" s="7"/>
    </row>
    <row r="3785" spans="1:1" ht="13.15" hidden="1" x14ac:dyDescent="0.35">
      <c r="A3785" s="7"/>
    </row>
    <row r="3786" spans="1:1" ht="13.15" hidden="1" x14ac:dyDescent="0.35">
      <c r="A3786" s="7"/>
    </row>
    <row r="3787" spans="1:1" ht="13.15" hidden="1" x14ac:dyDescent="0.35">
      <c r="A3787" s="7"/>
    </row>
    <row r="3788" spans="1:1" ht="13.15" hidden="1" x14ac:dyDescent="0.35">
      <c r="A3788" s="7"/>
    </row>
    <row r="3789" spans="1:1" ht="13.15" hidden="1" x14ac:dyDescent="0.35">
      <c r="A3789" s="7"/>
    </row>
    <row r="3790" spans="1:1" ht="13.15" hidden="1" x14ac:dyDescent="0.35">
      <c r="A3790" s="7"/>
    </row>
    <row r="3791" spans="1:1" ht="13.15" hidden="1" x14ac:dyDescent="0.35">
      <c r="A3791" s="7"/>
    </row>
    <row r="3792" spans="1:1" ht="13.15" hidden="1" x14ac:dyDescent="0.35">
      <c r="A3792" s="7"/>
    </row>
    <row r="3793" spans="1:1" ht="13.15" hidden="1" x14ac:dyDescent="0.35">
      <c r="A3793" s="7"/>
    </row>
    <row r="3794" spans="1:1" ht="13.15" hidden="1" x14ac:dyDescent="0.35">
      <c r="A3794" s="7"/>
    </row>
    <row r="3795" spans="1:1" ht="13.15" hidden="1" x14ac:dyDescent="0.35">
      <c r="A3795" s="7"/>
    </row>
    <row r="3796" spans="1:1" ht="13.15" hidden="1" x14ac:dyDescent="0.35">
      <c r="A3796" s="7"/>
    </row>
    <row r="3797" spans="1:1" ht="13.15" hidden="1" x14ac:dyDescent="0.35">
      <c r="A3797" s="7"/>
    </row>
    <row r="3798" spans="1:1" ht="13.15" hidden="1" x14ac:dyDescent="0.35">
      <c r="A3798" s="7"/>
    </row>
    <row r="3799" spans="1:1" ht="13.15" hidden="1" x14ac:dyDescent="0.35">
      <c r="A3799" s="7"/>
    </row>
    <row r="3800" spans="1:1" ht="13.15" hidden="1" x14ac:dyDescent="0.35">
      <c r="A3800" s="7"/>
    </row>
    <row r="3801" spans="1:1" ht="13.15" hidden="1" x14ac:dyDescent="0.35">
      <c r="A3801" s="7"/>
    </row>
    <row r="3802" spans="1:1" ht="13.15" hidden="1" x14ac:dyDescent="0.35">
      <c r="A3802" s="7"/>
    </row>
    <row r="3803" spans="1:1" ht="13.15" hidden="1" x14ac:dyDescent="0.35">
      <c r="A3803" s="7"/>
    </row>
    <row r="3804" spans="1:1" ht="13.15" hidden="1" x14ac:dyDescent="0.35">
      <c r="A3804" s="7"/>
    </row>
    <row r="3805" spans="1:1" ht="13.15" hidden="1" x14ac:dyDescent="0.35">
      <c r="A3805" s="7"/>
    </row>
    <row r="3806" spans="1:1" ht="13.15" hidden="1" x14ac:dyDescent="0.35">
      <c r="A3806" s="7"/>
    </row>
    <row r="3807" spans="1:1" ht="13.15" hidden="1" x14ac:dyDescent="0.35">
      <c r="A3807" s="7"/>
    </row>
    <row r="3808" spans="1:1" ht="13.15" hidden="1" x14ac:dyDescent="0.35">
      <c r="A3808" s="7"/>
    </row>
    <row r="3809" spans="1:1" ht="13.15" hidden="1" x14ac:dyDescent="0.35">
      <c r="A3809" s="7"/>
    </row>
    <row r="3810" spans="1:1" ht="13.15" hidden="1" x14ac:dyDescent="0.35">
      <c r="A3810" s="7"/>
    </row>
    <row r="3811" spans="1:1" ht="13.15" hidden="1" x14ac:dyDescent="0.35">
      <c r="A3811" s="7"/>
    </row>
    <row r="3812" spans="1:1" ht="13.15" hidden="1" x14ac:dyDescent="0.35">
      <c r="A3812" s="7"/>
    </row>
    <row r="3813" spans="1:1" ht="13.15" hidden="1" x14ac:dyDescent="0.35">
      <c r="A3813" s="7"/>
    </row>
    <row r="3814" spans="1:1" ht="13.15" hidden="1" x14ac:dyDescent="0.35">
      <c r="A3814" s="7"/>
    </row>
    <row r="3815" spans="1:1" ht="13.15" hidden="1" x14ac:dyDescent="0.35">
      <c r="A3815" s="7"/>
    </row>
    <row r="3816" spans="1:1" ht="13.15" hidden="1" x14ac:dyDescent="0.35">
      <c r="A3816" s="7"/>
    </row>
    <row r="3817" spans="1:1" ht="13.15" hidden="1" x14ac:dyDescent="0.35">
      <c r="A3817" s="7"/>
    </row>
    <row r="3818" spans="1:1" ht="13.15" hidden="1" x14ac:dyDescent="0.35">
      <c r="A3818" s="7"/>
    </row>
    <row r="3819" spans="1:1" ht="13.15" hidden="1" x14ac:dyDescent="0.35">
      <c r="A3819" s="7"/>
    </row>
    <row r="3820" spans="1:1" ht="13.15" hidden="1" x14ac:dyDescent="0.35">
      <c r="A3820" s="7"/>
    </row>
    <row r="3821" spans="1:1" ht="13.15" hidden="1" x14ac:dyDescent="0.35">
      <c r="A3821" s="7"/>
    </row>
    <row r="3822" spans="1:1" ht="13.15" hidden="1" x14ac:dyDescent="0.35">
      <c r="A3822" s="7"/>
    </row>
    <row r="3823" spans="1:1" ht="13.15" hidden="1" x14ac:dyDescent="0.35">
      <c r="A3823" s="7"/>
    </row>
    <row r="3824" spans="1:1" ht="13.15" hidden="1" x14ac:dyDescent="0.35">
      <c r="A3824" s="7"/>
    </row>
    <row r="3825" spans="1:1" ht="13.15" hidden="1" x14ac:dyDescent="0.35">
      <c r="A3825" s="7"/>
    </row>
    <row r="3826" spans="1:1" ht="13.15" hidden="1" x14ac:dyDescent="0.35">
      <c r="A3826" s="7"/>
    </row>
    <row r="3827" spans="1:1" ht="13.15" hidden="1" x14ac:dyDescent="0.35">
      <c r="A3827" s="7"/>
    </row>
    <row r="3828" spans="1:1" ht="13.15" hidden="1" x14ac:dyDescent="0.35">
      <c r="A3828" s="7"/>
    </row>
    <row r="3829" spans="1:1" ht="13.15" hidden="1" x14ac:dyDescent="0.35">
      <c r="A3829" s="7"/>
    </row>
    <row r="3830" spans="1:1" ht="13.15" hidden="1" x14ac:dyDescent="0.35">
      <c r="A3830" s="7"/>
    </row>
    <row r="3831" spans="1:1" ht="13.15" hidden="1" x14ac:dyDescent="0.35">
      <c r="A3831" s="7"/>
    </row>
    <row r="3832" spans="1:1" ht="13.15" hidden="1" x14ac:dyDescent="0.35">
      <c r="A3832" s="7"/>
    </row>
    <row r="3833" spans="1:1" ht="13.15" hidden="1" x14ac:dyDescent="0.35">
      <c r="A3833" s="7"/>
    </row>
    <row r="3834" spans="1:1" ht="13.15" hidden="1" x14ac:dyDescent="0.35">
      <c r="A3834" s="7"/>
    </row>
    <row r="3835" spans="1:1" ht="13.15" hidden="1" x14ac:dyDescent="0.35">
      <c r="A3835" s="7"/>
    </row>
    <row r="3836" spans="1:1" ht="13.15" hidden="1" x14ac:dyDescent="0.35">
      <c r="A3836" s="7"/>
    </row>
    <row r="3837" spans="1:1" ht="13.15" hidden="1" x14ac:dyDescent="0.35">
      <c r="A3837" s="7"/>
    </row>
    <row r="3838" spans="1:1" ht="13.15" hidden="1" x14ac:dyDescent="0.35">
      <c r="A3838" s="7"/>
    </row>
    <row r="3839" spans="1:1" ht="13.15" hidden="1" x14ac:dyDescent="0.35">
      <c r="A3839" s="7"/>
    </row>
    <row r="3840" spans="1:1" ht="13.15" hidden="1" x14ac:dyDescent="0.35">
      <c r="A3840" s="7"/>
    </row>
    <row r="3841" spans="1:1" ht="13.15" hidden="1" x14ac:dyDescent="0.35">
      <c r="A3841" s="7"/>
    </row>
    <row r="3842" spans="1:1" ht="13.15" hidden="1" x14ac:dyDescent="0.35">
      <c r="A3842" s="7"/>
    </row>
    <row r="3843" spans="1:1" ht="13.15" hidden="1" x14ac:dyDescent="0.35">
      <c r="A3843" s="7"/>
    </row>
    <row r="3844" spans="1:1" ht="13.15" hidden="1" x14ac:dyDescent="0.35">
      <c r="A3844" s="7"/>
    </row>
    <row r="3845" spans="1:1" ht="13.15" hidden="1" x14ac:dyDescent="0.35">
      <c r="A3845" s="7"/>
    </row>
    <row r="3846" spans="1:1" ht="13.15" hidden="1" x14ac:dyDescent="0.35">
      <c r="A3846" s="7"/>
    </row>
    <row r="3847" spans="1:1" ht="13.15" hidden="1" x14ac:dyDescent="0.35">
      <c r="A3847" s="7"/>
    </row>
    <row r="3848" spans="1:1" ht="13.15" hidden="1" x14ac:dyDescent="0.35">
      <c r="A3848" s="7"/>
    </row>
    <row r="3849" spans="1:1" ht="13.15" hidden="1" x14ac:dyDescent="0.35">
      <c r="A3849" s="7"/>
    </row>
    <row r="3850" spans="1:1" ht="13.15" hidden="1" x14ac:dyDescent="0.35">
      <c r="A3850" s="7"/>
    </row>
    <row r="3851" spans="1:1" ht="13.15" hidden="1" x14ac:dyDescent="0.35">
      <c r="A3851" s="7"/>
    </row>
    <row r="3852" spans="1:1" ht="13.15" hidden="1" x14ac:dyDescent="0.35">
      <c r="A3852" s="7"/>
    </row>
    <row r="3853" spans="1:1" ht="13.15" hidden="1" x14ac:dyDescent="0.35">
      <c r="A3853" s="7"/>
    </row>
    <row r="3854" spans="1:1" ht="13.15" hidden="1" x14ac:dyDescent="0.35">
      <c r="A3854" s="7"/>
    </row>
    <row r="3855" spans="1:1" ht="13.15" hidden="1" x14ac:dyDescent="0.35">
      <c r="A3855" s="7"/>
    </row>
    <row r="3856" spans="1:1" ht="13.15" hidden="1" x14ac:dyDescent="0.35">
      <c r="A3856" s="7"/>
    </row>
    <row r="3857" spans="1:1" ht="13.15" hidden="1" x14ac:dyDescent="0.35">
      <c r="A3857" s="7"/>
    </row>
    <row r="3858" spans="1:1" ht="13.15" hidden="1" x14ac:dyDescent="0.35">
      <c r="A3858" s="7"/>
    </row>
    <row r="3859" spans="1:1" ht="13.15" hidden="1" x14ac:dyDescent="0.35">
      <c r="A3859" s="7"/>
    </row>
    <row r="3860" spans="1:1" ht="13.15" hidden="1" x14ac:dyDescent="0.35">
      <c r="A3860" s="7"/>
    </row>
    <row r="3861" spans="1:1" ht="13.15" hidden="1" x14ac:dyDescent="0.35">
      <c r="A3861" s="7"/>
    </row>
    <row r="3862" spans="1:1" ht="13.15" hidden="1" x14ac:dyDescent="0.35">
      <c r="A3862" s="7"/>
    </row>
    <row r="3863" spans="1:1" ht="13.15" hidden="1" x14ac:dyDescent="0.35">
      <c r="A3863" s="7"/>
    </row>
    <row r="3864" spans="1:1" ht="13.15" hidden="1" x14ac:dyDescent="0.35">
      <c r="A3864" s="7"/>
    </row>
    <row r="3865" spans="1:1" ht="13.15" hidden="1" x14ac:dyDescent="0.35">
      <c r="A3865" s="7"/>
    </row>
    <row r="3866" spans="1:1" ht="13.15" hidden="1" x14ac:dyDescent="0.35">
      <c r="A3866" s="7"/>
    </row>
    <row r="3867" spans="1:1" ht="13.15" hidden="1" x14ac:dyDescent="0.35">
      <c r="A3867" s="7"/>
    </row>
    <row r="3868" spans="1:1" ht="13.15" hidden="1" x14ac:dyDescent="0.35">
      <c r="A3868" s="7"/>
    </row>
    <row r="3869" spans="1:1" ht="13.15" hidden="1" x14ac:dyDescent="0.35">
      <c r="A3869" s="7"/>
    </row>
    <row r="3870" spans="1:1" ht="13.15" hidden="1" x14ac:dyDescent="0.35">
      <c r="A3870" s="7"/>
    </row>
    <row r="3871" spans="1:1" ht="13.15" hidden="1" x14ac:dyDescent="0.35">
      <c r="A3871" s="7"/>
    </row>
    <row r="3872" spans="1:1" ht="13.15" hidden="1" x14ac:dyDescent="0.35">
      <c r="A3872" s="7"/>
    </row>
    <row r="3873" spans="1:1" ht="13.15" hidden="1" x14ac:dyDescent="0.35">
      <c r="A3873" s="7"/>
    </row>
    <row r="3874" spans="1:1" ht="13.15" hidden="1" x14ac:dyDescent="0.35">
      <c r="A3874" s="7"/>
    </row>
    <row r="3875" spans="1:1" ht="13.15" hidden="1" x14ac:dyDescent="0.35">
      <c r="A3875" s="7"/>
    </row>
    <row r="3876" spans="1:1" ht="13.15" hidden="1" x14ac:dyDescent="0.35">
      <c r="A3876" s="7"/>
    </row>
    <row r="3877" spans="1:1" ht="13.15" hidden="1" x14ac:dyDescent="0.35">
      <c r="A3877" s="7"/>
    </row>
    <row r="3878" spans="1:1" ht="13.15" hidden="1" x14ac:dyDescent="0.35">
      <c r="A3878" s="7"/>
    </row>
    <row r="3879" spans="1:1" ht="13.15" hidden="1" x14ac:dyDescent="0.35">
      <c r="A3879" s="7"/>
    </row>
    <row r="3880" spans="1:1" ht="13.15" hidden="1" x14ac:dyDescent="0.35">
      <c r="A3880" s="7"/>
    </row>
    <row r="3881" spans="1:1" ht="13.15" hidden="1" x14ac:dyDescent="0.35">
      <c r="A3881" s="7"/>
    </row>
    <row r="3882" spans="1:1" ht="13.15" hidden="1" x14ac:dyDescent="0.35">
      <c r="A3882" s="7"/>
    </row>
    <row r="3883" spans="1:1" ht="13.15" hidden="1" x14ac:dyDescent="0.35">
      <c r="A3883" s="7"/>
    </row>
    <row r="3884" spans="1:1" ht="13.15" hidden="1" x14ac:dyDescent="0.35">
      <c r="A3884" s="7"/>
    </row>
    <row r="3885" spans="1:1" ht="13.15" hidden="1" x14ac:dyDescent="0.35">
      <c r="A3885" s="7"/>
    </row>
    <row r="3886" spans="1:1" ht="13.15" hidden="1" x14ac:dyDescent="0.35">
      <c r="A3886" s="7"/>
    </row>
    <row r="3887" spans="1:1" ht="13.15" hidden="1" x14ac:dyDescent="0.35">
      <c r="A3887" s="7"/>
    </row>
    <row r="3888" spans="1:1" ht="13.15" hidden="1" x14ac:dyDescent="0.35">
      <c r="A3888" s="7"/>
    </row>
    <row r="3889" spans="1:1" ht="13.15" hidden="1" x14ac:dyDescent="0.35">
      <c r="A3889" s="7"/>
    </row>
    <row r="3890" spans="1:1" ht="13.15" hidden="1" x14ac:dyDescent="0.35">
      <c r="A3890" s="7"/>
    </row>
    <row r="3891" spans="1:1" ht="13.15" hidden="1" x14ac:dyDescent="0.35">
      <c r="A3891" s="7"/>
    </row>
    <row r="3892" spans="1:1" ht="13.15" hidden="1" x14ac:dyDescent="0.35">
      <c r="A3892" s="7"/>
    </row>
    <row r="3893" spans="1:1" ht="13.15" hidden="1" x14ac:dyDescent="0.35">
      <c r="A3893" s="7"/>
    </row>
    <row r="3894" spans="1:1" ht="13.15" hidden="1" x14ac:dyDescent="0.35">
      <c r="A3894" s="7"/>
    </row>
    <row r="3895" spans="1:1" ht="13.15" hidden="1" x14ac:dyDescent="0.35">
      <c r="A3895" s="7"/>
    </row>
    <row r="3896" spans="1:1" ht="13.15" hidden="1" x14ac:dyDescent="0.35">
      <c r="A3896" s="7"/>
    </row>
    <row r="3897" spans="1:1" ht="13.15" hidden="1" x14ac:dyDescent="0.35">
      <c r="A3897" s="7"/>
    </row>
    <row r="3898" spans="1:1" ht="13.15" hidden="1" x14ac:dyDescent="0.35">
      <c r="A3898" s="7"/>
    </row>
    <row r="3899" spans="1:1" ht="13.15" hidden="1" x14ac:dyDescent="0.35">
      <c r="A3899" s="7"/>
    </row>
    <row r="3900" spans="1:1" ht="13.15" hidden="1" x14ac:dyDescent="0.35">
      <c r="A3900" s="7"/>
    </row>
    <row r="3901" spans="1:1" ht="13.15" hidden="1" x14ac:dyDescent="0.35">
      <c r="A3901" s="7"/>
    </row>
    <row r="3902" spans="1:1" ht="13.15" hidden="1" x14ac:dyDescent="0.35">
      <c r="A3902" s="7"/>
    </row>
    <row r="3903" spans="1:1" ht="13.15" hidden="1" x14ac:dyDescent="0.35">
      <c r="A3903" s="7"/>
    </row>
    <row r="3904" spans="1:1" ht="13.15" hidden="1" x14ac:dyDescent="0.35">
      <c r="A3904" s="7"/>
    </row>
    <row r="3905" spans="1:1" ht="13.15" hidden="1" x14ac:dyDescent="0.35">
      <c r="A3905" s="7"/>
    </row>
    <row r="3906" spans="1:1" ht="13.15" hidden="1" x14ac:dyDescent="0.35">
      <c r="A3906" s="7"/>
    </row>
    <row r="3907" spans="1:1" ht="13.15" hidden="1" x14ac:dyDescent="0.35">
      <c r="A3907" s="7"/>
    </row>
    <row r="3908" spans="1:1" ht="13.15" hidden="1" x14ac:dyDescent="0.35">
      <c r="A3908" s="7"/>
    </row>
    <row r="3909" spans="1:1" ht="13.15" hidden="1" x14ac:dyDescent="0.35">
      <c r="A3909" s="7"/>
    </row>
    <row r="3910" spans="1:1" ht="13.15" hidden="1" x14ac:dyDescent="0.35">
      <c r="A3910" s="7"/>
    </row>
    <row r="3911" spans="1:1" ht="13.15" hidden="1" x14ac:dyDescent="0.35">
      <c r="A3911" s="7"/>
    </row>
    <row r="3912" spans="1:1" ht="13.15" hidden="1" x14ac:dyDescent="0.35">
      <c r="A3912" s="7"/>
    </row>
    <row r="3913" spans="1:1" ht="13.15" hidden="1" x14ac:dyDescent="0.35">
      <c r="A3913" s="7"/>
    </row>
    <row r="3914" spans="1:1" ht="13.15" hidden="1" x14ac:dyDescent="0.35">
      <c r="A3914" s="7"/>
    </row>
    <row r="3915" spans="1:1" ht="13.15" hidden="1" x14ac:dyDescent="0.35">
      <c r="A3915" s="7"/>
    </row>
    <row r="3916" spans="1:1" ht="13.15" hidden="1" x14ac:dyDescent="0.35">
      <c r="A3916" s="7"/>
    </row>
    <row r="3917" spans="1:1" ht="13.15" hidden="1" x14ac:dyDescent="0.35">
      <c r="A3917" s="7"/>
    </row>
    <row r="3918" spans="1:1" ht="13.15" hidden="1" x14ac:dyDescent="0.35">
      <c r="A3918" s="7"/>
    </row>
    <row r="3919" spans="1:1" ht="13.15" hidden="1" x14ac:dyDescent="0.35">
      <c r="A3919" s="7"/>
    </row>
    <row r="3920" spans="1:1" ht="13.15" hidden="1" x14ac:dyDescent="0.35">
      <c r="A3920" s="7"/>
    </row>
    <row r="3921" spans="1:1" ht="13.15" hidden="1" x14ac:dyDescent="0.35">
      <c r="A3921" s="7"/>
    </row>
    <row r="3922" spans="1:1" ht="13.15" hidden="1" x14ac:dyDescent="0.35">
      <c r="A3922" s="7"/>
    </row>
    <row r="3923" spans="1:1" ht="13.15" hidden="1" x14ac:dyDescent="0.35">
      <c r="A3923" s="7"/>
    </row>
    <row r="3924" spans="1:1" ht="13.15" hidden="1" x14ac:dyDescent="0.35">
      <c r="A3924" s="7"/>
    </row>
    <row r="3925" spans="1:1" ht="13.15" hidden="1" x14ac:dyDescent="0.35">
      <c r="A3925" s="7"/>
    </row>
    <row r="3926" spans="1:1" ht="13.15" hidden="1" x14ac:dyDescent="0.35">
      <c r="A3926" s="7"/>
    </row>
    <row r="3927" spans="1:1" ht="13.15" hidden="1" x14ac:dyDescent="0.35">
      <c r="A3927" s="7"/>
    </row>
    <row r="3928" spans="1:1" ht="13.15" hidden="1" x14ac:dyDescent="0.35">
      <c r="A3928" s="7"/>
    </row>
    <row r="3929" spans="1:1" ht="13.15" hidden="1" x14ac:dyDescent="0.35">
      <c r="A3929" s="7"/>
    </row>
    <row r="3930" spans="1:1" ht="13.15" hidden="1" x14ac:dyDescent="0.35">
      <c r="A3930" s="7"/>
    </row>
    <row r="3931" spans="1:1" ht="13.15" hidden="1" x14ac:dyDescent="0.35">
      <c r="A3931" s="7"/>
    </row>
    <row r="3932" spans="1:1" ht="13.15" hidden="1" x14ac:dyDescent="0.35">
      <c r="A3932" s="7"/>
    </row>
    <row r="3933" spans="1:1" ht="13.15" hidden="1" x14ac:dyDescent="0.35">
      <c r="A3933" s="7"/>
    </row>
    <row r="3934" spans="1:1" ht="13.15" hidden="1" x14ac:dyDescent="0.35">
      <c r="A3934" s="7"/>
    </row>
    <row r="3935" spans="1:1" ht="13.15" hidden="1" x14ac:dyDescent="0.35">
      <c r="A3935" s="7"/>
    </row>
    <row r="3936" spans="1:1" ht="13.15" hidden="1" x14ac:dyDescent="0.35">
      <c r="A3936" s="7"/>
    </row>
    <row r="3937" spans="1:1" ht="13.15" hidden="1" x14ac:dyDescent="0.35">
      <c r="A3937" s="7"/>
    </row>
    <row r="3938" spans="1:1" ht="13.15" hidden="1" x14ac:dyDescent="0.35">
      <c r="A3938" s="7"/>
    </row>
    <row r="3939" spans="1:1" ht="13.15" hidden="1" x14ac:dyDescent="0.35">
      <c r="A3939" s="7"/>
    </row>
    <row r="3940" spans="1:1" ht="13.15" hidden="1" x14ac:dyDescent="0.35">
      <c r="A3940" s="7"/>
    </row>
    <row r="3941" spans="1:1" ht="13.15" hidden="1" x14ac:dyDescent="0.35">
      <c r="A3941" s="7"/>
    </row>
    <row r="3942" spans="1:1" ht="13.15" hidden="1" x14ac:dyDescent="0.35">
      <c r="A3942" s="7"/>
    </row>
    <row r="3943" spans="1:1" ht="13.15" hidden="1" x14ac:dyDescent="0.35">
      <c r="A3943" s="7"/>
    </row>
    <row r="3944" spans="1:1" ht="13.15" hidden="1" x14ac:dyDescent="0.35">
      <c r="A3944" s="7"/>
    </row>
    <row r="3945" spans="1:1" ht="13.15" hidden="1" x14ac:dyDescent="0.35">
      <c r="A3945" s="7"/>
    </row>
    <row r="3946" spans="1:1" ht="13.15" hidden="1" x14ac:dyDescent="0.35">
      <c r="A3946" s="7"/>
    </row>
    <row r="3947" spans="1:1" ht="13.15" hidden="1" x14ac:dyDescent="0.35">
      <c r="A3947" s="7"/>
    </row>
    <row r="3948" spans="1:1" ht="13.15" hidden="1" x14ac:dyDescent="0.35">
      <c r="A3948" s="7"/>
    </row>
    <row r="3949" spans="1:1" ht="13.15" hidden="1" x14ac:dyDescent="0.35">
      <c r="A3949" s="7"/>
    </row>
    <row r="3950" spans="1:1" ht="13.15" hidden="1" x14ac:dyDescent="0.35">
      <c r="A3950" s="7"/>
    </row>
    <row r="3951" spans="1:1" ht="13.15" hidden="1" x14ac:dyDescent="0.35">
      <c r="A3951" s="7"/>
    </row>
    <row r="3952" spans="1:1" ht="13.15" hidden="1" x14ac:dyDescent="0.35">
      <c r="A3952" s="7"/>
    </row>
    <row r="3953" spans="1:1" ht="13.15" hidden="1" x14ac:dyDescent="0.35">
      <c r="A3953" s="7"/>
    </row>
    <row r="3954" spans="1:1" ht="13.15" hidden="1" x14ac:dyDescent="0.35">
      <c r="A3954" s="7"/>
    </row>
    <row r="3955" spans="1:1" ht="13.15" hidden="1" x14ac:dyDescent="0.35">
      <c r="A3955" s="7"/>
    </row>
    <row r="3956" spans="1:1" ht="13.15" hidden="1" x14ac:dyDescent="0.35">
      <c r="A3956" s="7"/>
    </row>
    <row r="3957" spans="1:1" ht="13.15" hidden="1" x14ac:dyDescent="0.35">
      <c r="A3957" s="7"/>
    </row>
    <row r="3958" spans="1:1" ht="13.15" hidden="1" x14ac:dyDescent="0.35">
      <c r="A3958" s="7"/>
    </row>
    <row r="3959" spans="1:1" ht="13.15" hidden="1" x14ac:dyDescent="0.35">
      <c r="A3959" s="7"/>
    </row>
    <row r="3960" spans="1:1" ht="13.15" hidden="1" x14ac:dyDescent="0.35">
      <c r="A3960" s="7"/>
    </row>
    <row r="3961" spans="1:1" ht="13.15" hidden="1" x14ac:dyDescent="0.35">
      <c r="A3961" s="7"/>
    </row>
    <row r="3962" spans="1:1" ht="13.15" hidden="1" x14ac:dyDescent="0.35">
      <c r="A3962" s="7"/>
    </row>
    <row r="3963" spans="1:1" ht="13.15" hidden="1" x14ac:dyDescent="0.35">
      <c r="A3963" s="7"/>
    </row>
    <row r="3964" spans="1:1" ht="13.15" hidden="1" x14ac:dyDescent="0.35">
      <c r="A3964" s="7"/>
    </row>
    <row r="3965" spans="1:1" ht="13.15" hidden="1" x14ac:dyDescent="0.35">
      <c r="A3965" s="7"/>
    </row>
    <row r="3966" spans="1:1" ht="13.15" hidden="1" x14ac:dyDescent="0.35">
      <c r="A3966" s="7"/>
    </row>
    <row r="3967" spans="1:1" ht="13.15" hidden="1" x14ac:dyDescent="0.35">
      <c r="A3967" s="7"/>
    </row>
    <row r="3968" spans="1:1" ht="13.15" hidden="1" x14ac:dyDescent="0.35">
      <c r="A3968" s="7"/>
    </row>
    <row r="3969" spans="1:1" ht="13.15" hidden="1" x14ac:dyDescent="0.35">
      <c r="A3969" s="7"/>
    </row>
    <row r="3970" spans="1:1" ht="13.15" hidden="1" x14ac:dyDescent="0.35">
      <c r="A3970" s="7"/>
    </row>
    <row r="3971" spans="1:1" ht="13.15" hidden="1" x14ac:dyDescent="0.35">
      <c r="A3971" s="7"/>
    </row>
    <row r="3972" spans="1:1" ht="13.15" hidden="1" x14ac:dyDescent="0.35">
      <c r="A3972" s="7"/>
    </row>
    <row r="3973" spans="1:1" ht="13.15" hidden="1" x14ac:dyDescent="0.35">
      <c r="A3973" s="7"/>
    </row>
    <row r="3974" spans="1:1" ht="13.15" hidden="1" x14ac:dyDescent="0.35">
      <c r="A3974" s="7"/>
    </row>
    <row r="3975" spans="1:1" ht="13.15" hidden="1" x14ac:dyDescent="0.35">
      <c r="A3975" s="7"/>
    </row>
    <row r="3976" spans="1:1" ht="13.15" hidden="1" x14ac:dyDescent="0.35">
      <c r="A3976" s="7"/>
    </row>
    <row r="3977" spans="1:1" ht="13.15" hidden="1" x14ac:dyDescent="0.35">
      <c r="A3977" s="7"/>
    </row>
    <row r="3978" spans="1:1" ht="13.15" hidden="1" x14ac:dyDescent="0.35">
      <c r="A3978" s="7"/>
    </row>
    <row r="3979" spans="1:1" ht="13.15" hidden="1" x14ac:dyDescent="0.35">
      <c r="A3979" s="7"/>
    </row>
    <row r="3980" spans="1:1" ht="13.15" hidden="1" x14ac:dyDescent="0.35">
      <c r="A3980" s="7"/>
    </row>
    <row r="3981" spans="1:1" ht="13.15" hidden="1" x14ac:dyDescent="0.35">
      <c r="A3981" s="7"/>
    </row>
    <row r="3982" spans="1:1" ht="13.15" hidden="1" x14ac:dyDescent="0.35">
      <c r="A3982" s="7"/>
    </row>
    <row r="3983" spans="1:1" ht="13.15" hidden="1" x14ac:dyDescent="0.35">
      <c r="A3983" s="7"/>
    </row>
    <row r="3984" spans="1:1" ht="13.15" hidden="1" x14ac:dyDescent="0.35">
      <c r="A3984" s="7"/>
    </row>
    <row r="3985" spans="1:1" ht="13.15" hidden="1" x14ac:dyDescent="0.35">
      <c r="A3985" s="7"/>
    </row>
    <row r="3986" spans="1:1" ht="13.15" hidden="1" x14ac:dyDescent="0.35">
      <c r="A3986" s="7"/>
    </row>
    <row r="3987" spans="1:1" ht="13.15" hidden="1" x14ac:dyDescent="0.35">
      <c r="A3987" s="7"/>
    </row>
    <row r="3988" spans="1:1" ht="13.15" hidden="1" x14ac:dyDescent="0.35">
      <c r="A3988" s="7"/>
    </row>
    <row r="3989" spans="1:1" ht="13.15" hidden="1" x14ac:dyDescent="0.35">
      <c r="A3989" s="7"/>
    </row>
    <row r="3990" spans="1:1" ht="13.15" hidden="1" x14ac:dyDescent="0.35">
      <c r="A3990" s="7"/>
    </row>
    <row r="3991" spans="1:1" ht="13.15" hidden="1" x14ac:dyDescent="0.35">
      <c r="A3991" s="7"/>
    </row>
    <row r="3992" spans="1:1" ht="13.15" hidden="1" x14ac:dyDescent="0.35">
      <c r="A3992" s="7"/>
    </row>
    <row r="3993" spans="1:1" ht="13.15" hidden="1" x14ac:dyDescent="0.35">
      <c r="A3993" s="7"/>
    </row>
    <row r="3994" spans="1:1" ht="13.15" hidden="1" x14ac:dyDescent="0.35">
      <c r="A3994" s="7"/>
    </row>
    <row r="3995" spans="1:1" ht="13.15" hidden="1" x14ac:dyDescent="0.35">
      <c r="A3995" s="7"/>
    </row>
    <row r="3996" spans="1:1" ht="13.15" hidden="1" x14ac:dyDescent="0.35">
      <c r="A3996" s="7"/>
    </row>
    <row r="3997" spans="1:1" ht="13.15" hidden="1" x14ac:dyDescent="0.35">
      <c r="A3997" s="7"/>
    </row>
    <row r="3998" spans="1:1" ht="13.15" hidden="1" x14ac:dyDescent="0.35">
      <c r="A3998" s="7"/>
    </row>
    <row r="3999" spans="1:1" ht="13.15" hidden="1" x14ac:dyDescent="0.35">
      <c r="A3999" s="7"/>
    </row>
    <row r="4000" spans="1:1" ht="13.15" hidden="1" x14ac:dyDescent="0.35">
      <c r="A4000" s="7"/>
    </row>
    <row r="4001" spans="1:1" ht="13.15" hidden="1" x14ac:dyDescent="0.35">
      <c r="A4001" s="7"/>
    </row>
    <row r="4002" spans="1:1" ht="13.15" hidden="1" x14ac:dyDescent="0.35">
      <c r="A4002" s="7"/>
    </row>
    <row r="4003" spans="1:1" ht="13.15" hidden="1" x14ac:dyDescent="0.35">
      <c r="A4003" s="7"/>
    </row>
    <row r="4004" spans="1:1" ht="13.15" hidden="1" x14ac:dyDescent="0.35">
      <c r="A4004" s="7"/>
    </row>
    <row r="4005" spans="1:1" ht="13.15" hidden="1" x14ac:dyDescent="0.35">
      <c r="A4005" s="7"/>
    </row>
    <row r="4006" spans="1:1" ht="13.15" hidden="1" x14ac:dyDescent="0.35">
      <c r="A4006" s="7"/>
    </row>
    <row r="4007" spans="1:1" ht="13.15" hidden="1" x14ac:dyDescent="0.35">
      <c r="A4007" s="7"/>
    </row>
    <row r="4008" spans="1:1" ht="13.15" hidden="1" x14ac:dyDescent="0.35">
      <c r="A4008" s="7"/>
    </row>
    <row r="4009" spans="1:1" ht="13.15" hidden="1" x14ac:dyDescent="0.35">
      <c r="A4009" s="7"/>
    </row>
    <row r="4010" spans="1:1" ht="13.15" hidden="1" x14ac:dyDescent="0.35">
      <c r="A4010" s="7"/>
    </row>
    <row r="4011" spans="1:1" ht="13.15" hidden="1" x14ac:dyDescent="0.35">
      <c r="A4011" s="7"/>
    </row>
    <row r="4012" spans="1:1" ht="13.15" hidden="1" x14ac:dyDescent="0.35">
      <c r="A4012" s="7"/>
    </row>
    <row r="4013" spans="1:1" ht="13.15" hidden="1" x14ac:dyDescent="0.35">
      <c r="A4013" s="7"/>
    </row>
    <row r="4014" spans="1:1" ht="13.15" hidden="1" x14ac:dyDescent="0.35">
      <c r="A4014" s="7"/>
    </row>
    <row r="4015" spans="1:1" ht="13.15" hidden="1" x14ac:dyDescent="0.35">
      <c r="A4015" s="7"/>
    </row>
    <row r="4016" spans="1:1" ht="13.15" hidden="1" x14ac:dyDescent="0.35">
      <c r="A4016" s="7"/>
    </row>
    <row r="4017" spans="1:1" ht="13.15" hidden="1" x14ac:dyDescent="0.35">
      <c r="A4017" s="7"/>
    </row>
    <row r="4018" spans="1:1" ht="13.15" hidden="1" x14ac:dyDescent="0.35">
      <c r="A4018" s="7"/>
    </row>
    <row r="4019" spans="1:1" ht="13.15" hidden="1" x14ac:dyDescent="0.35">
      <c r="A4019" s="7"/>
    </row>
    <row r="4020" spans="1:1" ht="13.15" hidden="1" x14ac:dyDescent="0.35">
      <c r="A4020" s="7"/>
    </row>
    <row r="4021" spans="1:1" ht="13.15" hidden="1" x14ac:dyDescent="0.35">
      <c r="A4021" s="7"/>
    </row>
    <row r="4022" spans="1:1" ht="13.15" hidden="1" x14ac:dyDescent="0.35">
      <c r="A4022" s="7"/>
    </row>
    <row r="4023" spans="1:1" ht="13.15" hidden="1" x14ac:dyDescent="0.35">
      <c r="A4023" s="7"/>
    </row>
    <row r="4024" spans="1:1" ht="13.15" hidden="1" x14ac:dyDescent="0.35">
      <c r="A4024" s="7"/>
    </row>
    <row r="4025" spans="1:1" ht="13.15" hidden="1" x14ac:dyDescent="0.35">
      <c r="A4025" s="7"/>
    </row>
    <row r="4026" spans="1:1" ht="13.15" hidden="1" x14ac:dyDescent="0.35">
      <c r="A4026" s="7"/>
    </row>
    <row r="4027" spans="1:1" ht="13.15" hidden="1" x14ac:dyDescent="0.35">
      <c r="A4027" s="7"/>
    </row>
    <row r="4028" spans="1:1" ht="13.15" hidden="1" x14ac:dyDescent="0.35">
      <c r="A4028" s="7"/>
    </row>
    <row r="4029" spans="1:1" ht="13.15" hidden="1" x14ac:dyDescent="0.35">
      <c r="A4029" s="7"/>
    </row>
    <row r="4030" spans="1:1" ht="13.15" hidden="1" x14ac:dyDescent="0.35">
      <c r="A4030" s="7"/>
    </row>
    <row r="4031" spans="1:1" ht="13.15" hidden="1" x14ac:dyDescent="0.35">
      <c r="A4031" s="7"/>
    </row>
    <row r="4032" spans="1:1" ht="13.15" hidden="1" x14ac:dyDescent="0.35">
      <c r="A4032" s="7"/>
    </row>
    <row r="4033" spans="1:1" ht="13.15" hidden="1" x14ac:dyDescent="0.35">
      <c r="A4033" s="7"/>
    </row>
    <row r="4034" spans="1:1" ht="13.15" hidden="1" x14ac:dyDescent="0.35">
      <c r="A4034" s="7"/>
    </row>
    <row r="4035" spans="1:1" ht="13.15" hidden="1" x14ac:dyDescent="0.35">
      <c r="A4035" s="7"/>
    </row>
    <row r="4036" spans="1:1" ht="13.15" hidden="1" x14ac:dyDescent="0.35">
      <c r="A4036" s="7"/>
    </row>
    <row r="4037" spans="1:1" ht="13.15" hidden="1" x14ac:dyDescent="0.35">
      <c r="A4037" s="7"/>
    </row>
    <row r="4038" spans="1:1" ht="13.15" hidden="1" x14ac:dyDescent="0.35">
      <c r="A4038" s="7"/>
    </row>
    <row r="4039" spans="1:1" ht="13.15" hidden="1" x14ac:dyDescent="0.35">
      <c r="A4039" s="7"/>
    </row>
    <row r="4040" spans="1:1" ht="13.15" hidden="1" x14ac:dyDescent="0.35">
      <c r="A4040" s="7"/>
    </row>
    <row r="4041" spans="1:1" ht="13.15" hidden="1" x14ac:dyDescent="0.35">
      <c r="A4041" s="7"/>
    </row>
    <row r="4042" spans="1:1" ht="13.15" hidden="1" x14ac:dyDescent="0.35">
      <c r="A4042" s="7"/>
    </row>
    <row r="4043" spans="1:1" ht="13.15" hidden="1" x14ac:dyDescent="0.35">
      <c r="A4043" s="7"/>
    </row>
    <row r="4044" spans="1:1" ht="13.15" hidden="1" x14ac:dyDescent="0.35">
      <c r="A4044" s="7"/>
    </row>
    <row r="4045" spans="1:1" ht="13.15" hidden="1" x14ac:dyDescent="0.35">
      <c r="A4045" s="7"/>
    </row>
    <row r="4046" spans="1:1" ht="13.15" hidden="1" x14ac:dyDescent="0.35">
      <c r="A4046" s="7"/>
    </row>
    <row r="4047" spans="1:1" ht="13.15" hidden="1" x14ac:dyDescent="0.35">
      <c r="A4047" s="7"/>
    </row>
    <row r="4048" spans="1:1" ht="13.15" hidden="1" x14ac:dyDescent="0.35">
      <c r="A4048" s="7"/>
    </row>
    <row r="4049" spans="1:1" ht="13.15" hidden="1" x14ac:dyDescent="0.35">
      <c r="A4049" s="7"/>
    </row>
    <row r="4050" spans="1:1" ht="13.15" hidden="1" x14ac:dyDescent="0.35">
      <c r="A4050" s="7"/>
    </row>
    <row r="4051" spans="1:1" ht="13.15" hidden="1" x14ac:dyDescent="0.35">
      <c r="A4051" s="7"/>
    </row>
    <row r="4052" spans="1:1" ht="13.15" hidden="1" x14ac:dyDescent="0.35">
      <c r="A4052" s="7"/>
    </row>
    <row r="4053" spans="1:1" ht="13.15" hidden="1" x14ac:dyDescent="0.35">
      <c r="A4053" s="7"/>
    </row>
    <row r="4054" spans="1:1" ht="13.15" hidden="1" x14ac:dyDescent="0.35">
      <c r="A4054" s="7"/>
    </row>
    <row r="4055" spans="1:1" ht="13.15" hidden="1" x14ac:dyDescent="0.35">
      <c r="A4055" s="7"/>
    </row>
    <row r="4056" spans="1:1" ht="13.15" hidden="1" x14ac:dyDescent="0.35">
      <c r="A4056" s="7"/>
    </row>
    <row r="4057" spans="1:1" ht="13.15" hidden="1" x14ac:dyDescent="0.35">
      <c r="A4057" s="7"/>
    </row>
    <row r="4058" spans="1:1" ht="13.15" hidden="1" x14ac:dyDescent="0.35">
      <c r="A4058" s="7"/>
    </row>
    <row r="4059" spans="1:1" ht="13.15" hidden="1" x14ac:dyDescent="0.35">
      <c r="A4059" s="7"/>
    </row>
    <row r="4060" spans="1:1" ht="13.15" hidden="1" x14ac:dyDescent="0.35">
      <c r="A4060" s="7"/>
    </row>
    <row r="4061" spans="1:1" ht="13.15" hidden="1" x14ac:dyDescent="0.35">
      <c r="A4061" s="7"/>
    </row>
    <row r="4062" spans="1:1" ht="13.15" hidden="1" x14ac:dyDescent="0.35">
      <c r="A4062" s="7"/>
    </row>
    <row r="4063" spans="1:1" ht="13.15" hidden="1" x14ac:dyDescent="0.35">
      <c r="A4063" s="7"/>
    </row>
    <row r="4064" spans="1:1" ht="13.15" hidden="1" x14ac:dyDescent="0.35">
      <c r="A4064" s="7"/>
    </row>
    <row r="4065" spans="1:1" ht="13.15" hidden="1" x14ac:dyDescent="0.35">
      <c r="A4065" s="7"/>
    </row>
    <row r="4066" spans="1:1" ht="13.15" hidden="1" x14ac:dyDescent="0.35">
      <c r="A4066" s="7"/>
    </row>
    <row r="4067" spans="1:1" ht="13.15" hidden="1" x14ac:dyDescent="0.35">
      <c r="A4067" s="7"/>
    </row>
    <row r="4068" spans="1:1" ht="13.15" hidden="1" x14ac:dyDescent="0.35">
      <c r="A4068" s="7"/>
    </row>
    <row r="4069" spans="1:1" ht="13.15" hidden="1" x14ac:dyDescent="0.35">
      <c r="A4069" s="7"/>
    </row>
    <row r="4070" spans="1:1" ht="13.15" hidden="1" x14ac:dyDescent="0.35">
      <c r="A4070" s="7"/>
    </row>
    <row r="4071" spans="1:1" ht="13.15" hidden="1" x14ac:dyDescent="0.35">
      <c r="A4071" s="7"/>
    </row>
    <row r="4072" spans="1:1" ht="13.15" hidden="1" x14ac:dyDescent="0.35">
      <c r="A4072" s="7"/>
    </row>
    <row r="4073" spans="1:1" ht="13.15" hidden="1" x14ac:dyDescent="0.35">
      <c r="A4073" s="7"/>
    </row>
    <row r="4074" spans="1:1" ht="13.15" hidden="1" x14ac:dyDescent="0.35">
      <c r="A4074" s="7"/>
    </row>
    <row r="4075" spans="1:1" ht="13.15" hidden="1" x14ac:dyDescent="0.35">
      <c r="A4075" s="7"/>
    </row>
    <row r="4076" spans="1:1" ht="13.15" hidden="1" x14ac:dyDescent="0.35">
      <c r="A4076" s="7"/>
    </row>
    <row r="4077" spans="1:1" ht="13.15" hidden="1" x14ac:dyDescent="0.35">
      <c r="A4077" s="7"/>
    </row>
    <row r="4078" spans="1:1" ht="13.15" hidden="1" x14ac:dyDescent="0.35">
      <c r="A4078" s="7"/>
    </row>
    <row r="4079" spans="1:1" ht="13.15" hidden="1" x14ac:dyDescent="0.35">
      <c r="A4079" s="7"/>
    </row>
    <row r="4080" spans="1:1" ht="13.15" hidden="1" x14ac:dyDescent="0.35">
      <c r="A4080" s="7"/>
    </row>
    <row r="4081" spans="1:1" ht="13.15" hidden="1" x14ac:dyDescent="0.35">
      <c r="A4081" s="7"/>
    </row>
    <row r="4082" spans="1:1" ht="13.15" hidden="1" x14ac:dyDescent="0.35">
      <c r="A4082" s="7"/>
    </row>
    <row r="4083" spans="1:1" ht="13.15" hidden="1" x14ac:dyDescent="0.35">
      <c r="A4083" s="7"/>
    </row>
    <row r="4084" spans="1:1" ht="13.15" hidden="1" x14ac:dyDescent="0.35">
      <c r="A4084" s="7"/>
    </row>
    <row r="4085" spans="1:1" ht="13.15" hidden="1" x14ac:dyDescent="0.35">
      <c r="A4085" s="7"/>
    </row>
    <row r="4086" spans="1:1" ht="13.15" hidden="1" x14ac:dyDescent="0.35">
      <c r="A4086" s="7"/>
    </row>
    <row r="4087" spans="1:1" ht="13.15" hidden="1" x14ac:dyDescent="0.35">
      <c r="A4087" s="7"/>
    </row>
    <row r="4088" spans="1:1" ht="13.15" hidden="1" x14ac:dyDescent="0.35">
      <c r="A4088" s="7"/>
    </row>
    <row r="4089" spans="1:1" ht="13.15" hidden="1" x14ac:dyDescent="0.35">
      <c r="A4089" s="7"/>
    </row>
    <row r="4090" spans="1:1" ht="13.15" hidden="1" x14ac:dyDescent="0.35">
      <c r="A4090" s="7"/>
    </row>
    <row r="4091" spans="1:1" ht="13.15" hidden="1" x14ac:dyDescent="0.35">
      <c r="A4091" s="7"/>
    </row>
    <row r="4092" spans="1:1" ht="13.15" hidden="1" x14ac:dyDescent="0.35">
      <c r="A4092" s="7"/>
    </row>
    <row r="4093" spans="1:1" ht="13.15" hidden="1" x14ac:dyDescent="0.35">
      <c r="A4093" s="7"/>
    </row>
    <row r="4094" spans="1:1" ht="13.15" hidden="1" x14ac:dyDescent="0.35">
      <c r="A4094" s="7"/>
    </row>
    <row r="4095" spans="1:1" ht="13.15" hidden="1" x14ac:dyDescent="0.35">
      <c r="A4095" s="7"/>
    </row>
    <row r="4096" spans="1:1" ht="13.15" hidden="1" x14ac:dyDescent="0.35">
      <c r="A4096" s="7"/>
    </row>
    <row r="4097" spans="1:1" ht="13.15" hidden="1" x14ac:dyDescent="0.35">
      <c r="A4097" s="7"/>
    </row>
    <row r="4098" spans="1:1" ht="13.15" hidden="1" x14ac:dyDescent="0.35">
      <c r="A4098" s="7"/>
    </row>
    <row r="4099" spans="1:1" ht="13.15" hidden="1" x14ac:dyDescent="0.35">
      <c r="A4099" s="7"/>
    </row>
    <row r="4100" spans="1:1" ht="13.15" hidden="1" x14ac:dyDescent="0.35">
      <c r="A4100" s="7"/>
    </row>
    <row r="4101" spans="1:1" ht="13.15" hidden="1" x14ac:dyDescent="0.35">
      <c r="A4101" s="7"/>
    </row>
    <row r="4102" spans="1:1" ht="13.15" hidden="1" x14ac:dyDescent="0.35">
      <c r="A4102" s="7"/>
    </row>
    <row r="4103" spans="1:1" ht="13.15" hidden="1" x14ac:dyDescent="0.35">
      <c r="A4103" s="7"/>
    </row>
    <row r="4104" spans="1:1" ht="13.15" hidden="1" x14ac:dyDescent="0.35">
      <c r="A4104" s="7"/>
    </row>
    <row r="4105" spans="1:1" ht="13.15" hidden="1" x14ac:dyDescent="0.35">
      <c r="A4105" s="7"/>
    </row>
    <row r="4106" spans="1:1" ht="13.15" hidden="1" x14ac:dyDescent="0.35">
      <c r="A4106" s="7"/>
    </row>
    <row r="4107" spans="1:1" ht="13.15" hidden="1" x14ac:dyDescent="0.35">
      <c r="A4107" s="7"/>
    </row>
    <row r="4108" spans="1:1" ht="13.15" hidden="1" x14ac:dyDescent="0.35">
      <c r="A4108" s="7"/>
    </row>
    <row r="4109" spans="1:1" ht="13.15" hidden="1" x14ac:dyDescent="0.35">
      <c r="A4109" s="7"/>
    </row>
    <row r="4110" spans="1:1" ht="13.15" hidden="1" x14ac:dyDescent="0.35">
      <c r="A4110" s="7"/>
    </row>
    <row r="4111" spans="1:1" ht="13.15" hidden="1" x14ac:dyDescent="0.35">
      <c r="A4111" s="7"/>
    </row>
    <row r="4112" spans="1:1" ht="13.15" hidden="1" x14ac:dyDescent="0.35">
      <c r="A4112" s="7"/>
    </row>
    <row r="4113" spans="1:1" ht="13.15" hidden="1" x14ac:dyDescent="0.35">
      <c r="A4113" s="7"/>
    </row>
    <row r="4114" spans="1:1" ht="13.15" hidden="1" x14ac:dyDescent="0.35">
      <c r="A4114" s="7"/>
    </row>
    <row r="4115" spans="1:1" ht="13.15" hidden="1" x14ac:dyDescent="0.35">
      <c r="A4115" s="7"/>
    </row>
    <row r="4116" spans="1:1" ht="13.15" hidden="1" x14ac:dyDescent="0.35">
      <c r="A4116" s="7"/>
    </row>
    <row r="4117" spans="1:1" ht="13.15" hidden="1" x14ac:dyDescent="0.35">
      <c r="A4117" s="7"/>
    </row>
    <row r="4118" spans="1:1" ht="13.15" hidden="1" x14ac:dyDescent="0.35">
      <c r="A4118" s="7"/>
    </row>
    <row r="4119" spans="1:1" ht="13.15" hidden="1" x14ac:dyDescent="0.35">
      <c r="A4119" s="7"/>
    </row>
    <row r="4120" spans="1:1" ht="13.15" hidden="1" x14ac:dyDescent="0.35">
      <c r="A4120" s="7"/>
    </row>
    <row r="4121" spans="1:1" ht="13.15" hidden="1" x14ac:dyDescent="0.35">
      <c r="A4121" s="7"/>
    </row>
    <row r="4122" spans="1:1" ht="13.15" hidden="1" x14ac:dyDescent="0.35">
      <c r="A4122" s="7"/>
    </row>
    <row r="4123" spans="1:1" ht="13.15" hidden="1" x14ac:dyDescent="0.35">
      <c r="A4123" s="7"/>
    </row>
    <row r="4124" spans="1:1" ht="13.15" hidden="1" x14ac:dyDescent="0.35">
      <c r="A4124" s="7"/>
    </row>
    <row r="4125" spans="1:1" ht="13.15" hidden="1" x14ac:dyDescent="0.35">
      <c r="A4125" s="7"/>
    </row>
    <row r="4126" spans="1:1" ht="13.15" hidden="1" x14ac:dyDescent="0.35">
      <c r="A4126" s="7"/>
    </row>
    <row r="4127" spans="1:1" ht="13.15" hidden="1" x14ac:dyDescent="0.35">
      <c r="A4127" s="7"/>
    </row>
    <row r="4128" spans="1:1" ht="13.15" hidden="1" x14ac:dyDescent="0.35">
      <c r="A4128" s="7"/>
    </row>
    <row r="4129" spans="1:1" ht="13.15" hidden="1" x14ac:dyDescent="0.35">
      <c r="A4129" s="7"/>
    </row>
    <row r="4130" spans="1:1" ht="13.15" hidden="1" x14ac:dyDescent="0.35">
      <c r="A4130" s="7"/>
    </row>
    <row r="4131" spans="1:1" ht="13.15" hidden="1" x14ac:dyDescent="0.35">
      <c r="A4131" s="7"/>
    </row>
    <row r="4132" spans="1:1" ht="13.15" hidden="1" x14ac:dyDescent="0.35">
      <c r="A4132" s="7"/>
    </row>
    <row r="4133" spans="1:1" ht="13.15" hidden="1" x14ac:dyDescent="0.35">
      <c r="A4133" s="7"/>
    </row>
    <row r="4134" spans="1:1" ht="13.15" hidden="1" x14ac:dyDescent="0.35">
      <c r="A4134" s="7"/>
    </row>
    <row r="4135" spans="1:1" ht="13.15" hidden="1" x14ac:dyDescent="0.35">
      <c r="A4135" s="7"/>
    </row>
    <row r="4136" spans="1:1" ht="13.15" hidden="1" x14ac:dyDescent="0.35">
      <c r="A4136" s="7"/>
    </row>
    <row r="4137" spans="1:1" ht="13.15" hidden="1" x14ac:dyDescent="0.35">
      <c r="A4137" s="7"/>
    </row>
    <row r="4138" spans="1:1" ht="13.15" hidden="1" x14ac:dyDescent="0.35">
      <c r="A4138" s="7"/>
    </row>
    <row r="4139" spans="1:1" ht="13.15" hidden="1" x14ac:dyDescent="0.35">
      <c r="A4139" s="7"/>
    </row>
    <row r="4140" spans="1:1" ht="13.15" hidden="1" x14ac:dyDescent="0.35">
      <c r="A4140" s="7"/>
    </row>
    <row r="4141" spans="1:1" ht="13.15" hidden="1" x14ac:dyDescent="0.35">
      <c r="A4141" s="7"/>
    </row>
    <row r="4142" spans="1:1" ht="13.15" hidden="1" x14ac:dyDescent="0.35">
      <c r="A4142" s="7"/>
    </row>
    <row r="4143" spans="1:1" ht="13.15" hidden="1" x14ac:dyDescent="0.35">
      <c r="A4143" s="7"/>
    </row>
    <row r="4144" spans="1:1" ht="13.15" hidden="1" x14ac:dyDescent="0.35">
      <c r="A4144" s="7"/>
    </row>
    <row r="4145" spans="1:1" ht="13.15" hidden="1" x14ac:dyDescent="0.35">
      <c r="A4145" s="7"/>
    </row>
    <row r="4146" spans="1:1" ht="13.15" hidden="1" x14ac:dyDescent="0.35">
      <c r="A4146" s="7"/>
    </row>
    <row r="4147" spans="1:1" ht="13.15" hidden="1" x14ac:dyDescent="0.35">
      <c r="A4147" s="7"/>
    </row>
    <row r="4148" spans="1:1" ht="13.15" hidden="1" x14ac:dyDescent="0.35">
      <c r="A4148" s="7"/>
    </row>
    <row r="4149" spans="1:1" ht="13.15" hidden="1" x14ac:dyDescent="0.35">
      <c r="A4149" s="7"/>
    </row>
    <row r="4150" spans="1:1" ht="13.15" hidden="1" x14ac:dyDescent="0.35">
      <c r="A4150" s="7"/>
    </row>
    <row r="4151" spans="1:1" ht="13.15" hidden="1" x14ac:dyDescent="0.35">
      <c r="A4151" s="7"/>
    </row>
    <row r="4152" spans="1:1" ht="13.15" hidden="1" x14ac:dyDescent="0.35">
      <c r="A4152" s="7"/>
    </row>
    <row r="4153" spans="1:1" ht="13.15" hidden="1" x14ac:dyDescent="0.35">
      <c r="A4153" s="7"/>
    </row>
    <row r="4154" spans="1:1" ht="13.15" hidden="1" x14ac:dyDescent="0.35">
      <c r="A4154" s="7"/>
    </row>
    <row r="4155" spans="1:1" ht="13.15" hidden="1" x14ac:dyDescent="0.35">
      <c r="A4155" s="7"/>
    </row>
    <row r="4156" spans="1:1" ht="13.15" hidden="1" x14ac:dyDescent="0.35">
      <c r="A4156" s="7"/>
    </row>
    <row r="4157" spans="1:1" ht="13.15" hidden="1" x14ac:dyDescent="0.35">
      <c r="A4157" s="7"/>
    </row>
    <row r="4158" spans="1:1" ht="13.15" hidden="1" x14ac:dyDescent="0.35">
      <c r="A4158" s="7"/>
    </row>
    <row r="4159" spans="1:1" ht="13.15" hidden="1" x14ac:dyDescent="0.35">
      <c r="A4159" s="7"/>
    </row>
    <row r="4160" spans="1:1" ht="13.15" hidden="1" x14ac:dyDescent="0.35">
      <c r="A4160" s="7"/>
    </row>
    <row r="4161" spans="1:1" ht="13.15" hidden="1" x14ac:dyDescent="0.35">
      <c r="A4161" s="7"/>
    </row>
    <row r="4162" spans="1:1" ht="13.15" hidden="1" x14ac:dyDescent="0.35">
      <c r="A4162" s="7"/>
    </row>
    <row r="4163" spans="1:1" ht="13.15" hidden="1" x14ac:dyDescent="0.35">
      <c r="A4163" s="7"/>
    </row>
    <row r="4164" spans="1:1" ht="13.15" hidden="1" x14ac:dyDescent="0.35">
      <c r="A4164" s="7"/>
    </row>
    <row r="4165" spans="1:1" ht="13.15" hidden="1" x14ac:dyDescent="0.35">
      <c r="A4165" s="7"/>
    </row>
    <row r="4166" spans="1:1" ht="13.15" hidden="1" x14ac:dyDescent="0.35">
      <c r="A4166" s="7"/>
    </row>
    <row r="4167" spans="1:1" ht="13.15" hidden="1" x14ac:dyDescent="0.35">
      <c r="A4167" s="7"/>
    </row>
    <row r="4168" spans="1:1" ht="13.15" hidden="1" x14ac:dyDescent="0.35">
      <c r="A4168" s="7"/>
    </row>
    <row r="4169" spans="1:1" ht="13.15" hidden="1" x14ac:dyDescent="0.35">
      <c r="A4169" s="7"/>
    </row>
    <row r="4170" spans="1:1" ht="13.15" hidden="1" x14ac:dyDescent="0.35">
      <c r="A4170" s="7"/>
    </row>
    <row r="4171" spans="1:1" ht="13.15" hidden="1" x14ac:dyDescent="0.35">
      <c r="A4171" s="7"/>
    </row>
    <row r="4172" spans="1:1" ht="13.15" hidden="1" x14ac:dyDescent="0.35">
      <c r="A4172" s="7"/>
    </row>
    <row r="4173" spans="1:1" ht="13.15" hidden="1" x14ac:dyDescent="0.35">
      <c r="A4173" s="7"/>
    </row>
    <row r="4174" spans="1:1" ht="13.15" hidden="1" x14ac:dyDescent="0.35">
      <c r="A4174" s="7"/>
    </row>
    <row r="4175" spans="1:1" ht="13.15" hidden="1" x14ac:dyDescent="0.35">
      <c r="A4175" s="7"/>
    </row>
    <row r="4176" spans="1:1" ht="13.15" hidden="1" x14ac:dyDescent="0.35">
      <c r="A4176" s="7"/>
    </row>
    <row r="4177" spans="1:1" ht="13.15" hidden="1" x14ac:dyDescent="0.35">
      <c r="A4177" s="7"/>
    </row>
    <row r="4178" spans="1:1" ht="13.15" hidden="1" x14ac:dyDescent="0.35">
      <c r="A4178" s="7"/>
    </row>
    <row r="4179" spans="1:1" ht="13.15" hidden="1" x14ac:dyDescent="0.35">
      <c r="A4179" s="7"/>
    </row>
    <row r="4180" spans="1:1" ht="13.15" hidden="1" x14ac:dyDescent="0.35">
      <c r="A4180" s="7"/>
    </row>
    <row r="4181" spans="1:1" ht="13.15" hidden="1" x14ac:dyDescent="0.35">
      <c r="A4181" s="7"/>
    </row>
    <row r="4182" spans="1:1" ht="13.15" hidden="1" x14ac:dyDescent="0.35">
      <c r="A4182" s="7"/>
    </row>
    <row r="4183" spans="1:1" ht="13.15" hidden="1" x14ac:dyDescent="0.35">
      <c r="A4183" s="7"/>
    </row>
    <row r="4184" spans="1:1" ht="13.15" hidden="1" x14ac:dyDescent="0.35">
      <c r="A4184" s="7"/>
    </row>
    <row r="4185" spans="1:1" ht="13.15" hidden="1" x14ac:dyDescent="0.35">
      <c r="A4185" s="7"/>
    </row>
    <row r="4186" spans="1:1" ht="13.15" hidden="1" x14ac:dyDescent="0.35">
      <c r="A4186" s="7"/>
    </row>
    <row r="4187" spans="1:1" ht="13.15" hidden="1" x14ac:dyDescent="0.35">
      <c r="A4187" s="7"/>
    </row>
    <row r="4188" spans="1:1" ht="13.15" hidden="1" x14ac:dyDescent="0.35">
      <c r="A4188" s="7"/>
    </row>
    <row r="4189" spans="1:1" ht="13.15" hidden="1" x14ac:dyDescent="0.35">
      <c r="A4189" s="7"/>
    </row>
    <row r="4190" spans="1:1" ht="13.15" hidden="1" x14ac:dyDescent="0.35">
      <c r="A4190" s="7"/>
    </row>
    <row r="4191" spans="1:1" ht="13.15" hidden="1" x14ac:dyDescent="0.35">
      <c r="A4191" s="7"/>
    </row>
    <row r="4192" spans="1:1" ht="13.15" hidden="1" x14ac:dyDescent="0.35">
      <c r="A4192" s="7"/>
    </row>
    <row r="4193" spans="1:1" ht="13.15" hidden="1" x14ac:dyDescent="0.35">
      <c r="A4193" s="7"/>
    </row>
    <row r="4194" spans="1:1" ht="13.15" hidden="1" x14ac:dyDescent="0.35">
      <c r="A4194" s="7"/>
    </row>
    <row r="4195" spans="1:1" ht="13.15" hidden="1" x14ac:dyDescent="0.35">
      <c r="A4195" s="7"/>
    </row>
    <row r="4196" spans="1:1" ht="13.15" hidden="1" x14ac:dyDescent="0.35">
      <c r="A4196" s="7"/>
    </row>
    <row r="4197" spans="1:1" ht="13.15" hidden="1" x14ac:dyDescent="0.35">
      <c r="A4197" s="7"/>
    </row>
    <row r="4198" spans="1:1" ht="13.15" hidden="1" x14ac:dyDescent="0.35">
      <c r="A4198" s="7"/>
    </row>
    <row r="4199" spans="1:1" ht="13.15" hidden="1" x14ac:dyDescent="0.35">
      <c r="A4199" s="7"/>
    </row>
    <row r="4200" spans="1:1" ht="13.15" hidden="1" x14ac:dyDescent="0.35">
      <c r="A4200" s="7"/>
    </row>
    <row r="4201" spans="1:1" ht="13.15" hidden="1" x14ac:dyDescent="0.35">
      <c r="A4201" s="7"/>
    </row>
    <row r="4202" spans="1:1" ht="13.15" hidden="1" x14ac:dyDescent="0.35">
      <c r="A4202" s="7"/>
    </row>
    <row r="4203" spans="1:1" ht="13.15" hidden="1" x14ac:dyDescent="0.35">
      <c r="A4203" s="7"/>
    </row>
    <row r="4204" spans="1:1" ht="13.15" hidden="1" x14ac:dyDescent="0.35">
      <c r="A4204" s="7"/>
    </row>
    <row r="4205" spans="1:1" ht="13.15" hidden="1" x14ac:dyDescent="0.35">
      <c r="A4205" s="7"/>
    </row>
    <row r="4206" spans="1:1" ht="13.15" hidden="1" x14ac:dyDescent="0.35">
      <c r="A4206" s="7"/>
    </row>
    <row r="4207" spans="1:1" ht="13.15" hidden="1" x14ac:dyDescent="0.35">
      <c r="A4207" s="7"/>
    </row>
    <row r="4208" spans="1:1" ht="13.15" hidden="1" x14ac:dyDescent="0.35">
      <c r="A4208" s="7"/>
    </row>
    <row r="4209" spans="1:1" ht="13.15" hidden="1" x14ac:dyDescent="0.35">
      <c r="A4209" s="7"/>
    </row>
    <row r="4210" spans="1:1" ht="13.15" hidden="1" x14ac:dyDescent="0.35">
      <c r="A4210" s="7"/>
    </row>
    <row r="4211" spans="1:1" ht="13.15" hidden="1" x14ac:dyDescent="0.35">
      <c r="A4211" s="7"/>
    </row>
    <row r="4212" spans="1:1" ht="13.15" hidden="1" x14ac:dyDescent="0.35">
      <c r="A4212" s="7"/>
    </row>
    <row r="4213" spans="1:1" ht="13.15" hidden="1" x14ac:dyDescent="0.35">
      <c r="A4213" s="7"/>
    </row>
    <row r="4214" spans="1:1" ht="13.15" hidden="1" x14ac:dyDescent="0.35">
      <c r="A4214" s="7"/>
    </row>
    <row r="4215" spans="1:1" ht="13.15" hidden="1" x14ac:dyDescent="0.35">
      <c r="A4215" s="7"/>
    </row>
    <row r="4216" spans="1:1" ht="13.15" hidden="1" x14ac:dyDescent="0.35">
      <c r="A4216" s="7"/>
    </row>
    <row r="4217" spans="1:1" ht="13.15" hidden="1" x14ac:dyDescent="0.35">
      <c r="A4217" s="7"/>
    </row>
    <row r="4218" spans="1:1" ht="13.15" hidden="1" x14ac:dyDescent="0.35">
      <c r="A4218" s="7"/>
    </row>
    <row r="4219" spans="1:1" ht="13.15" hidden="1" x14ac:dyDescent="0.35">
      <c r="A4219" s="7"/>
    </row>
    <row r="4220" spans="1:1" ht="13.15" hidden="1" x14ac:dyDescent="0.35">
      <c r="A4220" s="7"/>
    </row>
    <row r="4221" spans="1:1" ht="13.15" hidden="1" x14ac:dyDescent="0.35">
      <c r="A4221" s="7"/>
    </row>
    <row r="4222" spans="1:1" ht="13.15" hidden="1" x14ac:dyDescent="0.35">
      <c r="A4222" s="7"/>
    </row>
    <row r="4223" spans="1:1" ht="13.15" hidden="1" x14ac:dyDescent="0.35">
      <c r="A4223" s="7"/>
    </row>
    <row r="4224" spans="1:1" ht="13.15" hidden="1" x14ac:dyDescent="0.35">
      <c r="A4224" s="7"/>
    </row>
    <row r="4225" spans="1:1" ht="13.15" hidden="1" x14ac:dyDescent="0.35">
      <c r="A4225" s="7"/>
    </row>
    <row r="4226" spans="1:1" ht="13.15" hidden="1" x14ac:dyDescent="0.35">
      <c r="A4226" s="7"/>
    </row>
    <row r="4227" spans="1:1" ht="13.15" hidden="1" x14ac:dyDescent="0.35">
      <c r="A4227" s="7"/>
    </row>
    <row r="4228" spans="1:1" ht="13.15" hidden="1" x14ac:dyDescent="0.35">
      <c r="A4228" s="7"/>
    </row>
    <row r="4229" spans="1:1" ht="13.15" hidden="1" x14ac:dyDescent="0.35">
      <c r="A4229" s="7"/>
    </row>
    <row r="4230" spans="1:1" ht="13.15" hidden="1" x14ac:dyDescent="0.35">
      <c r="A4230" s="7"/>
    </row>
    <row r="4231" spans="1:1" ht="13.15" hidden="1" x14ac:dyDescent="0.35">
      <c r="A4231" s="7"/>
    </row>
    <row r="4232" spans="1:1" ht="13.15" hidden="1" x14ac:dyDescent="0.35">
      <c r="A4232" s="7"/>
    </row>
    <row r="4233" spans="1:1" ht="13.15" hidden="1" x14ac:dyDescent="0.35">
      <c r="A4233" s="7"/>
    </row>
    <row r="4234" spans="1:1" ht="13.15" hidden="1" x14ac:dyDescent="0.35">
      <c r="A4234" s="7"/>
    </row>
    <row r="4235" spans="1:1" ht="13.15" hidden="1" x14ac:dyDescent="0.35">
      <c r="A4235" s="7"/>
    </row>
    <row r="4236" spans="1:1" ht="13.15" hidden="1" x14ac:dyDescent="0.35">
      <c r="A4236" s="7"/>
    </row>
    <row r="4237" spans="1:1" ht="13.15" hidden="1" x14ac:dyDescent="0.35">
      <c r="A4237" s="7"/>
    </row>
    <row r="4238" spans="1:1" ht="13.15" hidden="1" x14ac:dyDescent="0.35">
      <c r="A4238" s="7"/>
    </row>
    <row r="4239" spans="1:1" ht="13.15" hidden="1" x14ac:dyDescent="0.35">
      <c r="A4239" s="7"/>
    </row>
    <row r="4240" spans="1:1" ht="13.15" hidden="1" x14ac:dyDescent="0.35">
      <c r="A4240" s="7"/>
    </row>
    <row r="4241" spans="1:1" ht="13.15" hidden="1" x14ac:dyDescent="0.35">
      <c r="A4241" s="7"/>
    </row>
    <row r="4242" spans="1:1" ht="13.15" hidden="1" x14ac:dyDescent="0.35">
      <c r="A4242" s="7"/>
    </row>
    <row r="4243" spans="1:1" ht="13.15" hidden="1" x14ac:dyDescent="0.35">
      <c r="A4243" s="7"/>
    </row>
    <row r="4244" spans="1:1" ht="13.15" hidden="1" x14ac:dyDescent="0.35">
      <c r="A4244" s="7"/>
    </row>
    <row r="4245" spans="1:1" ht="13.15" hidden="1" x14ac:dyDescent="0.35">
      <c r="A4245" s="7"/>
    </row>
    <row r="4246" spans="1:1" ht="13.15" hidden="1" x14ac:dyDescent="0.35">
      <c r="A4246" s="7"/>
    </row>
    <row r="4247" spans="1:1" ht="13.15" hidden="1" x14ac:dyDescent="0.35">
      <c r="A4247" s="7"/>
    </row>
    <row r="4248" spans="1:1" ht="13.15" hidden="1" x14ac:dyDescent="0.35">
      <c r="A4248" s="7"/>
    </row>
    <row r="4249" spans="1:1" ht="13.15" hidden="1" x14ac:dyDescent="0.35">
      <c r="A4249" s="7"/>
    </row>
    <row r="4250" spans="1:1" ht="13.15" hidden="1" x14ac:dyDescent="0.35">
      <c r="A4250" s="7"/>
    </row>
    <row r="4251" spans="1:1" ht="13.15" hidden="1" x14ac:dyDescent="0.35">
      <c r="A4251" s="7"/>
    </row>
    <row r="4252" spans="1:1" ht="13.15" hidden="1" x14ac:dyDescent="0.35">
      <c r="A4252" s="7"/>
    </row>
    <row r="4253" spans="1:1" ht="13.15" hidden="1" x14ac:dyDescent="0.35">
      <c r="A4253" s="7"/>
    </row>
    <row r="4254" spans="1:1" ht="13.15" hidden="1" x14ac:dyDescent="0.35">
      <c r="A4254" s="7"/>
    </row>
    <row r="4255" spans="1:1" ht="13.15" hidden="1" x14ac:dyDescent="0.35">
      <c r="A4255" s="7"/>
    </row>
    <row r="4256" spans="1:1" ht="13.15" hidden="1" x14ac:dyDescent="0.35">
      <c r="A4256" s="7"/>
    </row>
    <row r="4257" spans="1:1" ht="13.15" hidden="1" x14ac:dyDescent="0.35">
      <c r="A4257" s="7"/>
    </row>
    <row r="4258" spans="1:1" ht="13.15" hidden="1" x14ac:dyDescent="0.35">
      <c r="A4258" s="7"/>
    </row>
    <row r="4259" spans="1:1" ht="13.15" hidden="1" x14ac:dyDescent="0.35">
      <c r="A4259" s="7"/>
    </row>
    <row r="4260" spans="1:1" ht="13.15" hidden="1" x14ac:dyDescent="0.35">
      <c r="A4260" s="7"/>
    </row>
    <row r="4261" spans="1:1" ht="13.15" hidden="1" x14ac:dyDescent="0.35">
      <c r="A4261" s="7"/>
    </row>
    <row r="4262" spans="1:1" ht="13.15" hidden="1" x14ac:dyDescent="0.35">
      <c r="A4262" s="7"/>
    </row>
    <row r="4263" spans="1:1" ht="13.15" hidden="1" x14ac:dyDescent="0.35">
      <c r="A4263" s="7"/>
    </row>
    <row r="4264" spans="1:1" ht="13.15" hidden="1" x14ac:dyDescent="0.35">
      <c r="A4264" s="7"/>
    </row>
    <row r="4265" spans="1:1" ht="13.15" hidden="1" x14ac:dyDescent="0.35">
      <c r="A4265" s="7"/>
    </row>
    <row r="4266" spans="1:1" ht="13.15" hidden="1" x14ac:dyDescent="0.35">
      <c r="A4266" s="7"/>
    </row>
    <row r="4267" spans="1:1" ht="13.15" hidden="1" x14ac:dyDescent="0.35">
      <c r="A4267" s="7"/>
    </row>
    <row r="4268" spans="1:1" ht="13.15" hidden="1" x14ac:dyDescent="0.35">
      <c r="A4268" s="7"/>
    </row>
    <row r="4269" spans="1:1" ht="13.15" hidden="1" x14ac:dyDescent="0.35">
      <c r="A4269" s="7"/>
    </row>
    <row r="4270" spans="1:1" ht="13.15" hidden="1" x14ac:dyDescent="0.35">
      <c r="A4270" s="7"/>
    </row>
    <row r="4271" spans="1:1" ht="13.15" hidden="1" x14ac:dyDescent="0.35">
      <c r="A4271" s="7"/>
    </row>
    <row r="4272" spans="1:1" ht="13.15" hidden="1" x14ac:dyDescent="0.35">
      <c r="A4272" s="7"/>
    </row>
    <row r="4273" spans="1:1" ht="13.15" hidden="1" x14ac:dyDescent="0.35">
      <c r="A4273" s="7"/>
    </row>
    <row r="4274" spans="1:1" ht="13.15" hidden="1" x14ac:dyDescent="0.35">
      <c r="A4274" s="7"/>
    </row>
    <row r="4275" spans="1:1" ht="13.15" hidden="1" x14ac:dyDescent="0.35">
      <c r="A4275" s="7"/>
    </row>
    <row r="4276" spans="1:1" ht="13.15" hidden="1" x14ac:dyDescent="0.35">
      <c r="A4276" s="7"/>
    </row>
    <row r="4277" spans="1:1" ht="13.15" hidden="1" x14ac:dyDescent="0.35">
      <c r="A4277" s="7"/>
    </row>
    <row r="4278" spans="1:1" ht="13.15" hidden="1" x14ac:dyDescent="0.35">
      <c r="A4278" s="7"/>
    </row>
    <row r="4279" spans="1:1" ht="13.15" hidden="1" x14ac:dyDescent="0.35">
      <c r="A4279" s="7"/>
    </row>
    <row r="4280" spans="1:1" ht="13.15" hidden="1" x14ac:dyDescent="0.35">
      <c r="A4280" s="7"/>
    </row>
    <row r="4281" spans="1:1" ht="13.15" hidden="1" x14ac:dyDescent="0.35">
      <c r="A4281" s="7"/>
    </row>
    <row r="4282" spans="1:1" ht="13.15" hidden="1" x14ac:dyDescent="0.35">
      <c r="A4282" s="7"/>
    </row>
    <row r="4283" spans="1:1" ht="13.15" hidden="1" x14ac:dyDescent="0.35">
      <c r="A4283" s="7"/>
    </row>
    <row r="4284" spans="1:1" ht="13.15" hidden="1" x14ac:dyDescent="0.35">
      <c r="A4284" s="7"/>
    </row>
    <row r="4285" spans="1:1" ht="13.15" hidden="1" x14ac:dyDescent="0.35">
      <c r="A4285" s="7"/>
    </row>
    <row r="4286" spans="1:1" ht="13.15" hidden="1" x14ac:dyDescent="0.35">
      <c r="A4286" s="7"/>
    </row>
    <row r="4287" spans="1:1" ht="13.15" hidden="1" x14ac:dyDescent="0.35">
      <c r="A4287" s="7"/>
    </row>
    <row r="4288" spans="1:1" ht="13.15" hidden="1" x14ac:dyDescent="0.35">
      <c r="A4288" s="7"/>
    </row>
    <row r="4289" spans="1:1" ht="13.15" hidden="1" x14ac:dyDescent="0.35">
      <c r="A4289" s="7"/>
    </row>
    <row r="4290" spans="1:1" ht="13.15" hidden="1" x14ac:dyDescent="0.35">
      <c r="A4290" s="7"/>
    </row>
    <row r="4291" spans="1:1" ht="13.15" hidden="1" x14ac:dyDescent="0.35">
      <c r="A4291" s="7"/>
    </row>
    <row r="4292" spans="1:1" ht="13.15" hidden="1" x14ac:dyDescent="0.35">
      <c r="A4292" s="7"/>
    </row>
    <row r="4293" spans="1:1" ht="13.15" hidden="1" x14ac:dyDescent="0.35">
      <c r="A4293" s="7"/>
    </row>
    <row r="4294" spans="1:1" ht="13.15" hidden="1" x14ac:dyDescent="0.35">
      <c r="A4294" s="7"/>
    </row>
    <row r="4295" spans="1:1" ht="13.15" hidden="1" x14ac:dyDescent="0.35">
      <c r="A4295" s="7"/>
    </row>
    <row r="4296" spans="1:1" ht="13.15" hidden="1" x14ac:dyDescent="0.35">
      <c r="A4296" s="7"/>
    </row>
    <row r="4297" spans="1:1" ht="13.15" hidden="1" x14ac:dyDescent="0.35">
      <c r="A4297" s="7"/>
    </row>
    <row r="4298" spans="1:1" ht="13.15" hidden="1" x14ac:dyDescent="0.35">
      <c r="A4298" s="7"/>
    </row>
    <row r="4299" spans="1:1" ht="13.15" hidden="1" x14ac:dyDescent="0.35">
      <c r="A4299" s="7"/>
    </row>
    <row r="4300" spans="1:1" ht="13.15" hidden="1" x14ac:dyDescent="0.35">
      <c r="A4300" s="7"/>
    </row>
    <row r="4301" spans="1:1" ht="13.15" hidden="1" x14ac:dyDescent="0.35">
      <c r="A4301" s="7"/>
    </row>
    <row r="4302" spans="1:1" ht="13.15" hidden="1" x14ac:dyDescent="0.35">
      <c r="A4302" s="7"/>
    </row>
    <row r="4303" spans="1:1" ht="13.15" hidden="1" x14ac:dyDescent="0.35">
      <c r="A4303" s="7"/>
    </row>
    <row r="4304" spans="1:1" ht="13.15" hidden="1" x14ac:dyDescent="0.35">
      <c r="A4304" s="7"/>
    </row>
    <row r="4305" spans="1:1" ht="13.15" hidden="1" x14ac:dyDescent="0.35">
      <c r="A4305" s="7"/>
    </row>
    <row r="4306" spans="1:1" ht="13.15" hidden="1" x14ac:dyDescent="0.35">
      <c r="A4306" s="7"/>
    </row>
    <row r="4307" spans="1:1" ht="13.15" hidden="1" x14ac:dyDescent="0.35">
      <c r="A4307" s="7"/>
    </row>
    <row r="4308" spans="1:1" ht="13.15" hidden="1" x14ac:dyDescent="0.35">
      <c r="A4308" s="7"/>
    </row>
    <row r="4309" spans="1:1" ht="13.15" hidden="1" x14ac:dyDescent="0.35">
      <c r="A4309" s="7"/>
    </row>
    <row r="4310" spans="1:1" ht="13.15" hidden="1" x14ac:dyDescent="0.35">
      <c r="A4310" s="7"/>
    </row>
    <row r="4311" spans="1:1" ht="13.15" hidden="1" x14ac:dyDescent="0.35">
      <c r="A4311" s="7"/>
    </row>
    <row r="4312" spans="1:1" ht="13.15" hidden="1" x14ac:dyDescent="0.35">
      <c r="A4312" s="7"/>
    </row>
    <row r="4313" spans="1:1" ht="13.15" hidden="1" x14ac:dyDescent="0.35">
      <c r="A4313" s="7"/>
    </row>
    <row r="4314" spans="1:1" ht="13.15" hidden="1" x14ac:dyDescent="0.35">
      <c r="A4314" s="7"/>
    </row>
    <row r="4315" spans="1:1" ht="13.15" hidden="1" x14ac:dyDescent="0.35">
      <c r="A4315" s="7"/>
    </row>
    <row r="4316" spans="1:1" ht="13.15" hidden="1" x14ac:dyDescent="0.35">
      <c r="A4316" s="7"/>
    </row>
    <row r="4317" spans="1:1" ht="13.15" hidden="1" x14ac:dyDescent="0.35">
      <c r="A4317" s="7"/>
    </row>
    <row r="4318" spans="1:1" ht="13.15" hidden="1" x14ac:dyDescent="0.35">
      <c r="A4318" s="7"/>
    </row>
    <row r="4319" spans="1:1" ht="13.15" hidden="1" x14ac:dyDescent="0.35">
      <c r="A4319" s="7"/>
    </row>
    <row r="4320" spans="1:1" ht="13.15" hidden="1" x14ac:dyDescent="0.35">
      <c r="A4320" s="7"/>
    </row>
    <row r="4321" spans="1:1" ht="13.15" hidden="1" x14ac:dyDescent="0.35">
      <c r="A4321" s="7"/>
    </row>
    <row r="4322" spans="1:1" ht="13.15" hidden="1" x14ac:dyDescent="0.35">
      <c r="A4322" s="7"/>
    </row>
    <row r="4323" spans="1:1" ht="13.15" hidden="1" x14ac:dyDescent="0.35">
      <c r="A4323" s="7"/>
    </row>
    <row r="4324" spans="1:1" ht="13.15" hidden="1" x14ac:dyDescent="0.35">
      <c r="A4324" s="7"/>
    </row>
    <row r="4325" spans="1:1" ht="13.15" hidden="1" x14ac:dyDescent="0.35">
      <c r="A4325" s="7"/>
    </row>
    <row r="4326" spans="1:1" ht="13.15" hidden="1" x14ac:dyDescent="0.35">
      <c r="A4326" s="7"/>
    </row>
    <row r="4327" spans="1:1" ht="13.15" hidden="1" x14ac:dyDescent="0.35">
      <c r="A4327" s="7"/>
    </row>
    <row r="4328" spans="1:1" ht="13.15" hidden="1" x14ac:dyDescent="0.35">
      <c r="A4328" s="7"/>
    </row>
    <row r="4329" spans="1:1" ht="13.15" hidden="1" x14ac:dyDescent="0.35">
      <c r="A4329" s="7"/>
    </row>
    <row r="4330" spans="1:1" ht="13.15" hidden="1" x14ac:dyDescent="0.35">
      <c r="A4330" s="7"/>
    </row>
    <row r="4331" spans="1:1" ht="13.15" hidden="1" x14ac:dyDescent="0.35">
      <c r="A4331" s="7"/>
    </row>
    <row r="4332" spans="1:1" ht="13.15" hidden="1" x14ac:dyDescent="0.35">
      <c r="A4332" s="7"/>
    </row>
    <row r="4333" spans="1:1" ht="13.15" hidden="1" x14ac:dyDescent="0.35">
      <c r="A4333" s="7"/>
    </row>
    <row r="4334" spans="1:1" ht="13.15" hidden="1" x14ac:dyDescent="0.35">
      <c r="A4334" s="7"/>
    </row>
    <row r="4335" spans="1:1" ht="13.15" hidden="1" x14ac:dyDescent="0.35">
      <c r="A4335" s="7"/>
    </row>
    <row r="4336" spans="1:1" ht="13.15" hidden="1" x14ac:dyDescent="0.35">
      <c r="A4336" s="7"/>
    </row>
    <row r="4337" spans="1:1" ht="13.15" hidden="1" x14ac:dyDescent="0.35">
      <c r="A4337" s="7"/>
    </row>
    <row r="4338" spans="1:1" ht="13.15" hidden="1" x14ac:dyDescent="0.35">
      <c r="A4338" s="7"/>
    </row>
    <row r="4339" spans="1:1" ht="13.15" hidden="1" x14ac:dyDescent="0.35">
      <c r="A4339" s="7"/>
    </row>
    <row r="4340" spans="1:1" ht="13.15" hidden="1" x14ac:dyDescent="0.35">
      <c r="A4340" s="7"/>
    </row>
    <row r="4341" spans="1:1" ht="13.15" hidden="1" x14ac:dyDescent="0.35">
      <c r="A4341" s="7"/>
    </row>
    <row r="4342" spans="1:1" ht="13.15" hidden="1" x14ac:dyDescent="0.35">
      <c r="A4342" s="7"/>
    </row>
    <row r="4343" spans="1:1" ht="13.15" hidden="1" x14ac:dyDescent="0.35">
      <c r="A4343" s="7"/>
    </row>
    <row r="4344" spans="1:1" ht="13.15" hidden="1" x14ac:dyDescent="0.35">
      <c r="A4344" s="7"/>
    </row>
    <row r="4345" spans="1:1" ht="13.15" hidden="1" x14ac:dyDescent="0.35">
      <c r="A4345" s="7"/>
    </row>
    <row r="4346" spans="1:1" ht="13.15" hidden="1" x14ac:dyDescent="0.35">
      <c r="A4346" s="7"/>
    </row>
    <row r="4347" spans="1:1" ht="13.15" hidden="1" x14ac:dyDescent="0.35">
      <c r="A4347" s="7"/>
    </row>
    <row r="4348" spans="1:1" ht="13.15" hidden="1" x14ac:dyDescent="0.35">
      <c r="A4348" s="7"/>
    </row>
    <row r="4349" spans="1:1" ht="13.15" hidden="1" x14ac:dyDescent="0.35">
      <c r="A4349" s="7"/>
    </row>
    <row r="4350" spans="1:1" ht="13.15" hidden="1" x14ac:dyDescent="0.35">
      <c r="A4350" s="7"/>
    </row>
    <row r="4351" spans="1:1" ht="13.15" hidden="1" x14ac:dyDescent="0.35">
      <c r="A4351" s="7"/>
    </row>
    <row r="4352" spans="1:1" ht="13.15" hidden="1" x14ac:dyDescent="0.35">
      <c r="A4352" s="7"/>
    </row>
    <row r="4353" spans="1:1" ht="13.15" hidden="1" x14ac:dyDescent="0.35">
      <c r="A4353" s="7"/>
    </row>
    <row r="4354" spans="1:1" ht="13.15" hidden="1" x14ac:dyDescent="0.35">
      <c r="A4354" s="7"/>
    </row>
    <row r="4355" spans="1:1" ht="13.15" hidden="1" x14ac:dyDescent="0.35">
      <c r="A4355" s="7"/>
    </row>
    <row r="4356" spans="1:1" ht="13.15" hidden="1" x14ac:dyDescent="0.35">
      <c r="A4356" s="7"/>
    </row>
    <row r="4357" spans="1:1" ht="13.15" hidden="1" x14ac:dyDescent="0.35">
      <c r="A4357" s="7"/>
    </row>
    <row r="4358" spans="1:1" ht="13.15" hidden="1" x14ac:dyDescent="0.35">
      <c r="A4358" s="7"/>
    </row>
    <row r="4359" spans="1:1" ht="13.15" hidden="1" x14ac:dyDescent="0.35">
      <c r="A4359" s="7"/>
    </row>
    <row r="4360" spans="1:1" ht="13.15" hidden="1" x14ac:dyDescent="0.35">
      <c r="A4360" s="7"/>
    </row>
    <row r="4361" spans="1:1" ht="13.15" hidden="1" x14ac:dyDescent="0.35">
      <c r="A4361" s="7"/>
    </row>
    <row r="4362" spans="1:1" ht="13.15" hidden="1" x14ac:dyDescent="0.35">
      <c r="A4362" s="7"/>
    </row>
    <row r="4363" spans="1:1" ht="13.15" hidden="1" x14ac:dyDescent="0.35">
      <c r="A4363" s="7"/>
    </row>
    <row r="4364" spans="1:1" ht="13.15" hidden="1" x14ac:dyDescent="0.35">
      <c r="A4364" s="7"/>
    </row>
    <row r="4365" spans="1:1" ht="13.15" hidden="1" x14ac:dyDescent="0.35">
      <c r="A4365" s="7"/>
    </row>
    <row r="4366" spans="1:1" ht="13.15" hidden="1" x14ac:dyDescent="0.35">
      <c r="A4366" s="7"/>
    </row>
    <row r="4367" spans="1:1" ht="13.15" hidden="1" x14ac:dyDescent="0.35">
      <c r="A4367" s="7"/>
    </row>
    <row r="4368" spans="1:1" ht="13.15" hidden="1" x14ac:dyDescent="0.35">
      <c r="A4368" s="7"/>
    </row>
    <row r="4369" spans="1:1" ht="13.15" hidden="1" x14ac:dyDescent="0.35">
      <c r="A4369" s="7"/>
    </row>
    <row r="4370" spans="1:1" ht="13.15" hidden="1" x14ac:dyDescent="0.35">
      <c r="A4370" s="7"/>
    </row>
    <row r="4371" spans="1:1" ht="13.15" hidden="1" x14ac:dyDescent="0.35">
      <c r="A4371" s="7"/>
    </row>
    <row r="4372" spans="1:1" ht="13.15" hidden="1" x14ac:dyDescent="0.35">
      <c r="A4372" s="7"/>
    </row>
    <row r="4373" spans="1:1" ht="13.15" hidden="1" x14ac:dyDescent="0.35">
      <c r="A4373" s="7"/>
    </row>
    <row r="4374" spans="1:1" ht="13.15" hidden="1" x14ac:dyDescent="0.35">
      <c r="A4374" s="7"/>
    </row>
    <row r="4375" spans="1:1" ht="13.15" hidden="1" x14ac:dyDescent="0.35">
      <c r="A4375" s="7"/>
    </row>
    <row r="4376" spans="1:1" ht="13.15" hidden="1" x14ac:dyDescent="0.35">
      <c r="A4376" s="7"/>
    </row>
    <row r="4377" spans="1:1" ht="13.15" hidden="1" x14ac:dyDescent="0.35">
      <c r="A4377" s="7"/>
    </row>
    <row r="4378" spans="1:1" ht="13.15" hidden="1" x14ac:dyDescent="0.35">
      <c r="A4378" s="7"/>
    </row>
    <row r="4379" spans="1:1" ht="13.15" hidden="1" x14ac:dyDescent="0.35">
      <c r="A4379" s="7"/>
    </row>
    <row r="4380" spans="1:1" ht="13.15" hidden="1" x14ac:dyDescent="0.35">
      <c r="A4380" s="7"/>
    </row>
    <row r="4381" spans="1:1" ht="13.15" hidden="1" x14ac:dyDescent="0.35">
      <c r="A4381" s="7"/>
    </row>
    <row r="4382" spans="1:1" ht="13.15" hidden="1" x14ac:dyDescent="0.35">
      <c r="A4382" s="7"/>
    </row>
    <row r="4383" spans="1:1" ht="13.15" hidden="1" x14ac:dyDescent="0.35">
      <c r="A4383" s="7"/>
    </row>
    <row r="4384" spans="1:1" ht="13.15" hidden="1" x14ac:dyDescent="0.35">
      <c r="A4384" s="7"/>
    </row>
    <row r="4385" spans="1:1" ht="13.15" hidden="1" x14ac:dyDescent="0.35">
      <c r="A4385" s="7"/>
    </row>
    <row r="4386" spans="1:1" ht="13.15" hidden="1" x14ac:dyDescent="0.35">
      <c r="A4386" s="7"/>
    </row>
    <row r="4387" spans="1:1" ht="13.15" hidden="1" x14ac:dyDescent="0.35">
      <c r="A4387" s="7"/>
    </row>
    <row r="4388" spans="1:1" ht="13.15" hidden="1" x14ac:dyDescent="0.35">
      <c r="A4388" s="7"/>
    </row>
    <row r="4389" spans="1:1" ht="13.15" hidden="1" x14ac:dyDescent="0.35">
      <c r="A4389" s="7"/>
    </row>
    <row r="4390" spans="1:1" ht="13.15" hidden="1" x14ac:dyDescent="0.35">
      <c r="A4390" s="7"/>
    </row>
    <row r="4391" spans="1:1" ht="13.15" hidden="1" x14ac:dyDescent="0.35">
      <c r="A4391" s="7"/>
    </row>
    <row r="4392" spans="1:1" ht="13.15" hidden="1" x14ac:dyDescent="0.35">
      <c r="A4392" s="7"/>
    </row>
    <row r="4393" spans="1:1" ht="13.15" hidden="1" x14ac:dyDescent="0.35">
      <c r="A4393" s="7"/>
    </row>
    <row r="4394" spans="1:1" ht="13.15" hidden="1" x14ac:dyDescent="0.35">
      <c r="A4394" s="7"/>
    </row>
    <row r="4395" spans="1:1" ht="13.15" hidden="1" x14ac:dyDescent="0.35">
      <c r="A4395" s="7"/>
    </row>
    <row r="4396" spans="1:1" ht="13.15" hidden="1" x14ac:dyDescent="0.35">
      <c r="A4396" s="7"/>
    </row>
    <row r="4397" spans="1:1" ht="13.15" hidden="1" x14ac:dyDescent="0.35">
      <c r="A4397" s="7"/>
    </row>
    <row r="4398" spans="1:1" ht="13.15" hidden="1" x14ac:dyDescent="0.35">
      <c r="A4398" s="7"/>
    </row>
    <row r="4399" spans="1:1" ht="13.15" hidden="1" x14ac:dyDescent="0.35">
      <c r="A4399" s="7"/>
    </row>
    <row r="4400" spans="1:1" ht="13.15" hidden="1" x14ac:dyDescent="0.35">
      <c r="A4400" s="7"/>
    </row>
    <row r="4401" spans="1:1" ht="13.15" hidden="1" x14ac:dyDescent="0.35">
      <c r="A4401" s="7"/>
    </row>
    <row r="4402" spans="1:1" ht="13.15" hidden="1" x14ac:dyDescent="0.35">
      <c r="A4402" s="7"/>
    </row>
    <row r="4403" spans="1:1" ht="13.15" hidden="1" x14ac:dyDescent="0.35">
      <c r="A4403" s="7"/>
    </row>
    <row r="4404" spans="1:1" ht="13.15" hidden="1" x14ac:dyDescent="0.35">
      <c r="A4404" s="7"/>
    </row>
    <row r="4405" spans="1:1" ht="13.15" hidden="1" x14ac:dyDescent="0.35">
      <c r="A4405" s="7"/>
    </row>
    <row r="4406" spans="1:1" ht="13.15" hidden="1" x14ac:dyDescent="0.35">
      <c r="A4406" s="7"/>
    </row>
    <row r="4407" spans="1:1" ht="13.15" hidden="1" x14ac:dyDescent="0.35">
      <c r="A4407" s="7"/>
    </row>
    <row r="4408" spans="1:1" ht="13.15" hidden="1" x14ac:dyDescent="0.35">
      <c r="A4408" s="7"/>
    </row>
    <row r="4409" spans="1:1" ht="13.15" hidden="1" x14ac:dyDescent="0.35">
      <c r="A4409" s="7"/>
    </row>
    <row r="4410" spans="1:1" ht="13.15" hidden="1" x14ac:dyDescent="0.35">
      <c r="A4410" s="7"/>
    </row>
    <row r="4411" spans="1:1" ht="13.15" hidden="1" x14ac:dyDescent="0.35">
      <c r="A4411" s="7"/>
    </row>
    <row r="4412" spans="1:1" ht="13.15" hidden="1" x14ac:dyDescent="0.35">
      <c r="A4412" s="7"/>
    </row>
    <row r="4413" spans="1:1" ht="13.15" hidden="1" x14ac:dyDescent="0.35">
      <c r="A4413" s="7"/>
    </row>
    <row r="4414" spans="1:1" ht="13.15" hidden="1" x14ac:dyDescent="0.35">
      <c r="A4414" s="7"/>
    </row>
    <row r="4415" spans="1:1" ht="13.15" hidden="1" x14ac:dyDescent="0.35">
      <c r="A4415" s="7"/>
    </row>
    <row r="4416" spans="1:1" ht="13.15" hidden="1" x14ac:dyDescent="0.35">
      <c r="A4416" s="7"/>
    </row>
    <row r="4417" spans="1:1" ht="13.15" hidden="1" x14ac:dyDescent="0.35">
      <c r="A4417" s="7"/>
    </row>
    <row r="4418" spans="1:1" ht="13.15" hidden="1" x14ac:dyDescent="0.35">
      <c r="A4418" s="7"/>
    </row>
    <row r="4419" spans="1:1" ht="13.15" hidden="1" x14ac:dyDescent="0.35">
      <c r="A4419" s="7"/>
    </row>
    <row r="4420" spans="1:1" ht="13.15" hidden="1" x14ac:dyDescent="0.35">
      <c r="A4420" s="7"/>
    </row>
    <row r="4421" spans="1:1" ht="13.15" hidden="1" x14ac:dyDescent="0.35">
      <c r="A4421" s="7"/>
    </row>
    <row r="4422" spans="1:1" ht="13.15" hidden="1" x14ac:dyDescent="0.35">
      <c r="A4422" s="7"/>
    </row>
    <row r="4423" spans="1:1" ht="13.15" hidden="1" x14ac:dyDescent="0.35">
      <c r="A4423" s="7"/>
    </row>
    <row r="4424" spans="1:1" ht="13.15" hidden="1" x14ac:dyDescent="0.35">
      <c r="A4424" s="7"/>
    </row>
    <row r="4425" spans="1:1" ht="13.15" hidden="1" x14ac:dyDescent="0.35">
      <c r="A4425" s="7"/>
    </row>
    <row r="4426" spans="1:1" ht="13.15" hidden="1" x14ac:dyDescent="0.35">
      <c r="A4426" s="7"/>
    </row>
    <row r="4427" spans="1:1" ht="13.15" hidden="1" x14ac:dyDescent="0.35">
      <c r="A4427" s="7"/>
    </row>
    <row r="4428" spans="1:1" ht="13.15" hidden="1" x14ac:dyDescent="0.35">
      <c r="A4428" s="7"/>
    </row>
    <row r="4429" spans="1:1" ht="13.15" hidden="1" x14ac:dyDescent="0.35">
      <c r="A4429" s="7"/>
    </row>
    <row r="4430" spans="1:1" ht="13.15" hidden="1" x14ac:dyDescent="0.35">
      <c r="A4430" s="7"/>
    </row>
    <row r="4431" spans="1:1" ht="13.15" hidden="1" x14ac:dyDescent="0.35">
      <c r="A4431" s="7"/>
    </row>
    <row r="4432" spans="1:1" ht="13.15" hidden="1" x14ac:dyDescent="0.35">
      <c r="A4432" s="7"/>
    </row>
    <row r="4433" spans="1:1" ht="13.15" hidden="1" x14ac:dyDescent="0.35">
      <c r="A4433" s="7"/>
    </row>
    <row r="4434" spans="1:1" ht="13.15" hidden="1" x14ac:dyDescent="0.35">
      <c r="A4434" s="7"/>
    </row>
    <row r="4435" spans="1:1" ht="13.15" hidden="1" x14ac:dyDescent="0.35">
      <c r="A4435" s="7"/>
    </row>
    <row r="4436" spans="1:1" ht="13.15" hidden="1" x14ac:dyDescent="0.35">
      <c r="A4436" s="7"/>
    </row>
    <row r="4437" spans="1:1" ht="13.15" hidden="1" x14ac:dyDescent="0.35">
      <c r="A4437" s="7"/>
    </row>
    <row r="4438" spans="1:1" ht="13.15" hidden="1" x14ac:dyDescent="0.35">
      <c r="A4438" s="7"/>
    </row>
    <row r="4439" spans="1:1" ht="13.15" hidden="1" x14ac:dyDescent="0.35">
      <c r="A4439" s="7"/>
    </row>
    <row r="4440" spans="1:1" ht="13.15" hidden="1" x14ac:dyDescent="0.35">
      <c r="A4440" s="7"/>
    </row>
    <row r="4441" spans="1:1" ht="13.15" hidden="1" x14ac:dyDescent="0.35">
      <c r="A4441" s="7"/>
    </row>
    <row r="4442" spans="1:1" ht="13.15" hidden="1" x14ac:dyDescent="0.35">
      <c r="A4442" s="7"/>
    </row>
    <row r="4443" spans="1:1" ht="13.15" hidden="1" x14ac:dyDescent="0.35">
      <c r="A4443" s="7"/>
    </row>
    <row r="4444" spans="1:1" ht="13.15" hidden="1" x14ac:dyDescent="0.35">
      <c r="A4444" s="7"/>
    </row>
    <row r="4445" spans="1:1" ht="13.15" hidden="1" x14ac:dyDescent="0.35">
      <c r="A4445" s="7"/>
    </row>
    <row r="4446" spans="1:1" ht="13.15" hidden="1" x14ac:dyDescent="0.35">
      <c r="A4446" s="7"/>
    </row>
    <row r="4447" spans="1:1" ht="13.15" hidden="1" x14ac:dyDescent="0.35">
      <c r="A4447" s="7"/>
    </row>
    <row r="4448" spans="1:1" ht="13.15" hidden="1" x14ac:dyDescent="0.35">
      <c r="A4448" s="7"/>
    </row>
    <row r="4449" spans="1:1" ht="13.15" hidden="1" x14ac:dyDescent="0.35">
      <c r="A4449" s="7"/>
    </row>
    <row r="4450" spans="1:1" ht="13.15" hidden="1" x14ac:dyDescent="0.35">
      <c r="A4450" s="7"/>
    </row>
    <row r="4451" spans="1:1" ht="13.15" hidden="1" x14ac:dyDescent="0.35">
      <c r="A4451" s="7"/>
    </row>
    <row r="4452" spans="1:1" ht="13.15" hidden="1" x14ac:dyDescent="0.35">
      <c r="A4452" s="7"/>
    </row>
    <row r="4453" spans="1:1" ht="13.15" hidden="1" x14ac:dyDescent="0.35">
      <c r="A4453" s="7"/>
    </row>
    <row r="4454" spans="1:1" ht="13.15" hidden="1" x14ac:dyDescent="0.35">
      <c r="A4454" s="7"/>
    </row>
    <row r="4455" spans="1:1" ht="13.15" hidden="1" x14ac:dyDescent="0.35">
      <c r="A4455" s="7"/>
    </row>
    <row r="4456" spans="1:1" ht="13.15" hidden="1" x14ac:dyDescent="0.35">
      <c r="A4456" s="7"/>
    </row>
    <row r="4457" spans="1:1" ht="13.15" hidden="1" x14ac:dyDescent="0.35">
      <c r="A4457" s="7"/>
    </row>
    <row r="4458" spans="1:1" ht="13.15" hidden="1" x14ac:dyDescent="0.35">
      <c r="A4458" s="7"/>
    </row>
    <row r="4459" spans="1:1" ht="13.15" hidden="1" x14ac:dyDescent="0.35">
      <c r="A4459" s="7"/>
    </row>
    <row r="4460" spans="1:1" ht="13.15" hidden="1" x14ac:dyDescent="0.35">
      <c r="A4460" s="7"/>
    </row>
    <row r="4461" spans="1:1" ht="13.15" hidden="1" x14ac:dyDescent="0.35">
      <c r="A4461" s="7"/>
    </row>
    <row r="4462" spans="1:1" ht="13.15" hidden="1" x14ac:dyDescent="0.35">
      <c r="A4462" s="7"/>
    </row>
    <row r="4463" spans="1:1" ht="13.15" hidden="1" x14ac:dyDescent="0.35">
      <c r="A4463" s="7"/>
    </row>
    <row r="4464" spans="1:1" ht="13.15" hidden="1" x14ac:dyDescent="0.35">
      <c r="A4464" s="7"/>
    </row>
    <row r="4465" spans="1:1" ht="13.15" hidden="1" x14ac:dyDescent="0.35">
      <c r="A4465" s="7"/>
    </row>
    <row r="4466" spans="1:1" ht="13.15" hidden="1" x14ac:dyDescent="0.35">
      <c r="A4466" s="7"/>
    </row>
    <row r="4467" spans="1:1" ht="13.15" hidden="1" x14ac:dyDescent="0.35">
      <c r="A4467" s="7"/>
    </row>
    <row r="4468" spans="1:1" ht="13.15" hidden="1" x14ac:dyDescent="0.35">
      <c r="A4468" s="7"/>
    </row>
    <row r="4469" spans="1:1" ht="13.15" hidden="1" x14ac:dyDescent="0.35">
      <c r="A4469" s="7"/>
    </row>
    <row r="4470" spans="1:1" ht="13.15" hidden="1" x14ac:dyDescent="0.35">
      <c r="A4470" s="7"/>
    </row>
    <row r="4471" spans="1:1" ht="13.15" hidden="1" x14ac:dyDescent="0.35">
      <c r="A4471" s="7"/>
    </row>
    <row r="4472" spans="1:1" ht="13.15" hidden="1" x14ac:dyDescent="0.35">
      <c r="A4472" s="7"/>
    </row>
    <row r="4473" spans="1:1" ht="13.15" hidden="1" x14ac:dyDescent="0.35">
      <c r="A4473" s="7"/>
    </row>
    <row r="4474" spans="1:1" ht="13.15" hidden="1" x14ac:dyDescent="0.35">
      <c r="A4474" s="7"/>
    </row>
    <row r="4475" spans="1:1" ht="13.15" hidden="1" x14ac:dyDescent="0.35">
      <c r="A4475" s="7"/>
    </row>
    <row r="4476" spans="1:1" ht="13.15" hidden="1" x14ac:dyDescent="0.35">
      <c r="A4476" s="7"/>
    </row>
    <row r="4477" spans="1:1" ht="13.15" hidden="1" x14ac:dyDescent="0.35">
      <c r="A4477" s="7"/>
    </row>
    <row r="4478" spans="1:1" ht="13.15" hidden="1" x14ac:dyDescent="0.35">
      <c r="A4478" s="7"/>
    </row>
    <row r="4479" spans="1:1" ht="13.15" hidden="1" x14ac:dyDescent="0.35">
      <c r="A4479" s="7"/>
    </row>
    <row r="4480" spans="1:1" ht="13.15" hidden="1" x14ac:dyDescent="0.35">
      <c r="A4480" s="7"/>
    </row>
    <row r="4481" spans="1:1" ht="13.15" hidden="1" x14ac:dyDescent="0.35">
      <c r="A4481" s="7"/>
    </row>
    <row r="4482" spans="1:1" ht="13.15" hidden="1" x14ac:dyDescent="0.35">
      <c r="A4482" s="7"/>
    </row>
    <row r="4483" spans="1:1" ht="13.15" hidden="1" x14ac:dyDescent="0.35">
      <c r="A4483" s="7"/>
    </row>
    <row r="4484" spans="1:1" ht="13.15" hidden="1" x14ac:dyDescent="0.35">
      <c r="A4484" s="7"/>
    </row>
    <row r="4485" spans="1:1" ht="13.15" hidden="1" x14ac:dyDescent="0.35">
      <c r="A4485" s="7"/>
    </row>
    <row r="4486" spans="1:1" ht="13.15" hidden="1" x14ac:dyDescent="0.35">
      <c r="A4486" s="7"/>
    </row>
    <row r="4487" spans="1:1" ht="13.15" hidden="1" x14ac:dyDescent="0.35">
      <c r="A4487" s="7"/>
    </row>
    <row r="4488" spans="1:1" ht="13.15" hidden="1" x14ac:dyDescent="0.35">
      <c r="A4488" s="7"/>
    </row>
    <row r="4489" spans="1:1" ht="13.15" hidden="1" x14ac:dyDescent="0.35">
      <c r="A4489" s="7"/>
    </row>
    <row r="4490" spans="1:1" ht="13.15" hidden="1" x14ac:dyDescent="0.35">
      <c r="A4490" s="7"/>
    </row>
    <row r="4491" spans="1:1" ht="13.15" hidden="1" x14ac:dyDescent="0.35">
      <c r="A4491" s="7"/>
    </row>
    <row r="4492" spans="1:1" ht="13.15" hidden="1" x14ac:dyDescent="0.35">
      <c r="A4492" s="7"/>
    </row>
    <row r="4493" spans="1:1" ht="13.15" hidden="1" x14ac:dyDescent="0.35">
      <c r="A4493" s="7"/>
    </row>
    <row r="4494" spans="1:1" ht="13.15" hidden="1" x14ac:dyDescent="0.35">
      <c r="A4494" s="7"/>
    </row>
    <row r="4495" spans="1:1" ht="13.15" hidden="1" x14ac:dyDescent="0.35">
      <c r="A4495" s="7"/>
    </row>
    <row r="4496" spans="1:1" ht="13.15" hidden="1" x14ac:dyDescent="0.35">
      <c r="A4496" s="7"/>
    </row>
    <row r="4497" spans="1:1" ht="13.15" hidden="1" x14ac:dyDescent="0.35">
      <c r="A4497" s="7"/>
    </row>
    <row r="4498" spans="1:1" ht="13.15" hidden="1" x14ac:dyDescent="0.35">
      <c r="A4498" s="7"/>
    </row>
    <row r="4499" spans="1:1" ht="13.15" hidden="1" x14ac:dyDescent="0.35">
      <c r="A4499" s="7"/>
    </row>
    <row r="4500" spans="1:1" ht="13.15" hidden="1" x14ac:dyDescent="0.35">
      <c r="A4500" s="7"/>
    </row>
    <row r="4501" spans="1:1" ht="13.15" hidden="1" x14ac:dyDescent="0.35">
      <c r="A4501" s="7"/>
    </row>
    <row r="4502" spans="1:1" ht="13.15" hidden="1" x14ac:dyDescent="0.35">
      <c r="A4502" s="7"/>
    </row>
    <row r="4503" spans="1:1" ht="13.15" hidden="1" x14ac:dyDescent="0.35">
      <c r="A4503" s="7"/>
    </row>
    <row r="4504" spans="1:1" ht="13.15" hidden="1" x14ac:dyDescent="0.35">
      <c r="A4504" s="7"/>
    </row>
    <row r="4505" spans="1:1" ht="13.15" hidden="1" x14ac:dyDescent="0.35">
      <c r="A4505" s="7"/>
    </row>
    <row r="4506" spans="1:1" ht="13.15" hidden="1" x14ac:dyDescent="0.35">
      <c r="A4506" s="7"/>
    </row>
    <row r="4507" spans="1:1" ht="13.15" hidden="1" x14ac:dyDescent="0.35">
      <c r="A4507" s="7"/>
    </row>
    <row r="4508" spans="1:1" ht="13.15" hidden="1" x14ac:dyDescent="0.35">
      <c r="A4508" s="7"/>
    </row>
    <row r="4509" spans="1:1" ht="13.15" hidden="1" x14ac:dyDescent="0.35">
      <c r="A4509" s="7"/>
    </row>
    <row r="4510" spans="1:1" ht="13.15" hidden="1" x14ac:dyDescent="0.35">
      <c r="A4510" s="7"/>
    </row>
    <row r="4511" spans="1:1" ht="13.15" hidden="1" x14ac:dyDescent="0.35">
      <c r="A4511" s="7"/>
    </row>
    <row r="4512" spans="1:1" ht="13.15" hidden="1" x14ac:dyDescent="0.35">
      <c r="A4512" s="7"/>
    </row>
    <row r="4513" spans="1:1" ht="13.15" hidden="1" x14ac:dyDescent="0.35">
      <c r="A4513" s="7"/>
    </row>
    <row r="4514" spans="1:1" ht="13.15" hidden="1" x14ac:dyDescent="0.35">
      <c r="A4514" s="7"/>
    </row>
    <row r="4515" spans="1:1" ht="13.15" hidden="1" x14ac:dyDescent="0.35">
      <c r="A4515" s="7"/>
    </row>
    <row r="4516" spans="1:1" ht="13.15" hidden="1" x14ac:dyDescent="0.35">
      <c r="A4516" s="7"/>
    </row>
    <row r="4517" spans="1:1" ht="13.15" hidden="1" x14ac:dyDescent="0.35">
      <c r="A4517" s="7"/>
    </row>
    <row r="4518" spans="1:1" ht="13.15" hidden="1" x14ac:dyDescent="0.35">
      <c r="A4518" s="7"/>
    </row>
    <row r="4519" spans="1:1" ht="13.15" hidden="1" x14ac:dyDescent="0.35">
      <c r="A4519" s="7"/>
    </row>
    <row r="4520" spans="1:1" ht="13.15" hidden="1" x14ac:dyDescent="0.35">
      <c r="A4520" s="7"/>
    </row>
    <row r="4521" spans="1:1" ht="13.15" hidden="1" x14ac:dyDescent="0.35">
      <c r="A4521" s="7"/>
    </row>
    <row r="4522" spans="1:1" ht="13.15" hidden="1" x14ac:dyDescent="0.35">
      <c r="A4522" s="7"/>
    </row>
    <row r="4523" spans="1:1" ht="13.15" hidden="1" x14ac:dyDescent="0.35">
      <c r="A4523" s="7"/>
    </row>
    <row r="4524" spans="1:1" ht="13.15" hidden="1" x14ac:dyDescent="0.35">
      <c r="A4524" s="7"/>
    </row>
    <row r="4525" spans="1:1" ht="13.15" hidden="1" x14ac:dyDescent="0.35">
      <c r="A4525" s="7"/>
    </row>
    <row r="4526" spans="1:1" ht="13.15" hidden="1" x14ac:dyDescent="0.35">
      <c r="A4526" s="7"/>
    </row>
    <row r="4527" spans="1:1" ht="13.15" hidden="1" x14ac:dyDescent="0.35">
      <c r="A4527" s="7"/>
    </row>
    <row r="4528" spans="1:1" ht="13.15" hidden="1" x14ac:dyDescent="0.35">
      <c r="A4528" s="7"/>
    </row>
    <row r="4529" spans="1:1" ht="13.15" hidden="1" x14ac:dyDescent="0.35">
      <c r="A4529" s="7"/>
    </row>
    <row r="4530" spans="1:1" ht="13.15" hidden="1" x14ac:dyDescent="0.35">
      <c r="A4530" s="7"/>
    </row>
    <row r="4531" spans="1:1" ht="13.15" hidden="1" x14ac:dyDescent="0.35">
      <c r="A4531" s="7"/>
    </row>
    <row r="4532" spans="1:1" ht="13.15" hidden="1" x14ac:dyDescent="0.35">
      <c r="A4532" s="7"/>
    </row>
    <row r="4533" spans="1:1" ht="13.15" hidden="1" x14ac:dyDescent="0.35">
      <c r="A4533" s="7"/>
    </row>
    <row r="4534" spans="1:1" ht="13.15" hidden="1" x14ac:dyDescent="0.35">
      <c r="A4534" s="7"/>
    </row>
    <row r="4535" spans="1:1" ht="13.15" hidden="1" x14ac:dyDescent="0.35">
      <c r="A4535" s="7"/>
    </row>
    <row r="4536" spans="1:1" ht="13.15" hidden="1" x14ac:dyDescent="0.35">
      <c r="A4536" s="7"/>
    </row>
    <row r="4537" spans="1:1" ht="13.15" hidden="1" x14ac:dyDescent="0.35">
      <c r="A4537" s="7"/>
    </row>
    <row r="4538" spans="1:1" ht="13.15" hidden="1" x14ac:dyDescent="0.35">
      <c r="A4538" s="7"/>
    </row>
    <row r="4539" spans="1:1" ht="13.15" hidden="1" x14ac:dyDescent="0.35">
      <c r="A4539" s="7"/>
    </row>
    <row r="4540" spans="1:1" ht="13.15" hidden="1" x14ac:dyDescent="0.35">
      <c r="A4540" s="7"/>
    </row>
    <row r="4541" spans="1:1" ht="13.15" hidden="1" x14ac:dyDescent="0.35">
      <c r="A4541" s="7"/>
    </row>
    <row r="4542" spans="1:1" ht="13.15" hidden="1" x14ac:dyDescent="0.35">
      <c r="A4542" s="7"/>
    </row>
    <row r="4543" spans="1:1" ht="13.15" hidden="1" x14ac:dyDescent="0.35">
      <c r="A4543" s="7"/>
    </row>
    <row r="4544" spans="1:1" ht="13.15" hidden="1" x14ac:dyDescent="0.35">
      <c r="A4544" s="7"/>
    </row>
    <row r="4545" spans="1:1" ht="13.15" hidden="1" x14ac:dyDescent="0.35">
      <c r="A4545" s="7"/>
    </row>
    <row r="4546" spans="1:1" ht="13.15" hidden="1" x14ac:dyDescent="0.35">
      <c r="A4546" s="7"/>
    </row>
    <row r="4547" spans="1:1" ht="13.15" hidden="1" x14ac:dyDescent="0.35">
      <c r="A4547" s="7"/>
    </row>
    <row r="4548" spans="1:1" ht="13.15" hidden="1" x14ac:dyDescent="0.35">
      <c r="A4548" s="7"/>
    </row>
    <row r="4549" spans="1:1" ht="13.15" hidden="1" x14ac:dyDescent="0.35">
      <c r="A4549" s="7"/>
    </row>
    <row r="4550" spans="1:1" ht="13.15" hidden="1" x14ac:dyDescent="0.35">
      <c r="A4550" s="7"/>
    </row>
    <row r="4551" spans="1:1" ht="13.15" hidden="1" x14ac:dyDescent="0.35">
      <c r="A4551" s="7"/>
    </row>
    <row r="4552" spans="1:1" ht="13.15" hidden="1" x14ac:dyDescent="0.35">
      <c r="A4552" s="7"/>
    </row>
    <row r="4553" spans="1:1" ht="13.15" hidden="1" x14ac:dyDescent="0.35">
      <c r="A4553" s="7"/>
    </row>
    <row r="4554" spans="1:1" ht="13.15" hidden="1" x14ac:dyDescent="0.35">
      <c r="A4554" s="7"/>
    </row>
    <row r="4555" spans="1:1" ht="13.15" hidden="1" x14ac:dyDescent="0.35">
      <c r="A4555" s="7"/>
    </row>
    <row r="4556" spans="1:1" ht="13.15" hidden="1" x14ac:dyDescent="0.35">
      <c r="A4556" s="7"/>
    </row>
    <row r="4557" spans="1:1" ht="13.15" hidden="1" x14ac:dyDescent="0.35">
      <c r="A4557" s="7"/>
    </row>
    <row r="4558" spans="1:1" ht="13.15" hidden="1" x14ac:dyDescent="0.35">
      <c r="A4558" s="7"/>
    </row>
    <row r="4559" spans="1:1" ht="13.15" hidden="1" x14ac:dyDescent="0.35">
      <c r="A4559" s="7"/>
    </row>
    <row r="4560" spans="1:1" ht="13.15" hidden="1" x14ac:dyDescent="0.35">
      <c r="A4560" s="7"/>
    </row>
    <row r="4561" spans="1:1" ht="13.15" hidden="1" x14ac:dyDescent="0.35">
      <c r="A4561" s="7"/>
    </row>
    <row r="4562" spans="1:1" ht="13.15" hidden="1" x14ac:dyDescent="0.35">
      <c r="A4562" s="7"/>
    </row>
    <row r="4563" spans="1:1" ht="13.15" hidden="1" x14ac:dyDescent="0.35">
      <c r="A4563" s="7"/>
    </row>
    <row r="4564" spans="1:1" ht="13.15" hidden="1" x14ac:dyDescent="0.35">
      <c r="A4564" s="7"/>
    </row>
    <row r="4565" spans="1:1" ht="13.15" hidden="1" x14ac:dyDescent="0.35">
      <c r="A4565" s="7"/>
    </row>
    <row r="4566" spans="1:1" ht="13.15" hidden="1" x14ac:dyDescent="0.35">
      <c r="A4566" s="7"/>
    </row>
    <row r="4567" spans="1:1" ht="13.15" hidden="1" x14ac:dyDescent="0.35">
      <c r="A4567" s="7"/>
    </row>
    <row r="4568" spans="1:1" ht="13.15" hidden="1" x14ac:dyDescent="0.35">
      <c r="A4568" s="7"/>
    </row>
    <row r="4569" spans="1:1" ht="13.15" hidden="1" x14ac:dyDescent="0.35">
      <c r="A4569" s="7"/>
    </row>
    <row r="4570" spans="1:1" ht="13.15" hidden="1" x14ac:dyDescent="0.35">
      <c r="A4570" s="7"/>
    </row>
    <row r="4571" spans="1:1" ht="13.15" hidden="1" x14ac:dyDescent="0.35">
      <c r="A4571" s="7"/>
    </row>
    <row r="4572" spans="1:1" ht="13.15" hidden="1" x14ac:dyDescent="0.35">
      <c r="A4572" s="7"/>
    </row>
    <row r="4573" spans="1:1" ht="13.15" hidden="1" x14ac:dyDescent="0.35">
      <c r="A4573" s="7"/>
    </row>
    <row r="4574" spans="1:1" ht="13.15" hidden="1" x14ac:dyDescent="0.35">
      <c r="A4574" s="7"/>
    </row>
    <row r="4575" spans="1:1" ht="13.15" hidden="1" x14ac:dyDescent="0.35">
      <c r="A4575" s="7"/>
    </row>
    <row r="4576" spans="1:1" ht="13.15" hidden="1" x14ac:dyDescent="0.35">
      <c r="A4576" s="7"/>
    </row>
    <row r="4577" spans="1:1" ht="13.15" hidden="1" x14ac:dyDescent="0.35">
      <c r="A4577" s="7"/>
    </row>
    <row r="4578" spans="1:1" ht="13.15" hidden="1" x14ac:dyDescent="0.35">
      <c r="A4578" s="7"/>
    </row>
    <row r="4579" spans="1:1" ht="13.15" hidden="1" x14ac:dyDescent="0.35">
      <c r="A4579" s="7"/>
    </row>
    <row r="4580" spans="1:1" ht="13.15" hidden="1" x14ac:dyDescent="0.35">
      <c r="A4580" s="7"/>
    </row>
    <row r="4581" spans="1:1" ht="13.15" hidden="1" x14ac:dyDescent="0.35">
      <c r="A4581" s="7"/>
    </row>
    <row r="4582" spans="1:1" ht="13.15" hidden="1" x14ac:dyDescent="0.35">
      <c r="A4582" s="7"/>
    </row>
    <row r="4583" spans="1:1" ht="13.15" hidden="1" x14ac:dyDescent="0.35">
      <c r="A4583" s="7"/>
    </row>
    <row r="4584" spans="1:1" ht="13.15" hidden="1" x14ac:dyDescent="0.35">
      <c r="A4584" s="7"/>
    </row>
    <row r="4585" spans="1:1" ht="13.15" hidden="1" x14ac:dyDescent="0.35">
      <c r="A4585" s="7"/>
    </row>
    <row r="4586" spans="1:1" ht="13.15" hidden="1" x14ac:dyDescent="0.35">
      <c r="A4586" s="7"/>
    </row>
    <row r="4587" spans="1:1" ht="13.15" hidden="1" x14ac:dyDescent="0.35">
      <c r="A4587" s="7"/>
    </row>
    <row r="4588" spans="1:1" ht="13.15" hidden="1" x14ac:dyDescent="0.35">
      <c r="A4588" s="7"/>
    </row>
    <row r="4589" spans="1:1" ht="13.15" hidden="1" x14ac:dyDescent="0.35">
      <c r="A4589" s="7"/>
    </row>
    <row r="4590" spans="1:1" ht="13.15" hidden="1" x14ac:dyDescent="0.35">
      <c r="A4590" s="7"/>
    </row>
    <row r="4591" spans="1:1" ht="13.15" hidden="1" x14ac:dyDescent="0.35">
      <c r="A4591" s="7"/>
    </row>
    <row r="4592" spans="1:1" ht="13.15" hidden="1" x14ac:dyDescent="0.35">
      <c r="A4592" s="7"/>
    </row>
    <row r="4593" spans="1:1" ht="13.15" hidden="1" x14ac:dyDescent="0.35">
      <c r="A4593" s="7"/>
    </row>
    <row r="4594" spans="1:1" ht="13.15" hidden="1" x14ac:dyDescent="0.35">
      <c r="A4594" s="7"/>
    </row>
    <row r="4595" spans="1:1" ht="13.15" hidden="1" x14ac:dyDescent="0.35">
      <c r="A4595" s="7"/>
    </row>
    <row r="4596" spans="1:1" ht="13.15" hidden="1" x14ac:dyDescent="0.35">
      <c r="A4596" s="7"/>
    </row>
    <row r="4597" spans="1:1" ht="13.15" hidden="1" x14ac:dyDescent="0.35">
      <c r="A4597" s="7"/>
    </row>
    <row r="4598" spans="1:1" ht="13.15" hidden="1" x14ac:dyDescent="0.35">
      <c r="A4598" s="7"/>
    </row>
    <row r="4599" spans="1:1" ht="13.15" hidden="1" x14ac:dyDescent="0.35">
      <c r="A4599" s="7"/>
    </row>
    <row r="4600" spans="1:1" ht="13.15" hidden="1" x14ac:dyDescent="0.35">
      <c r="A4600" s="7"/>
    </row>
    <row r="4601" spans="1:1" ht="13.15" hidden="1" x14ac:dyDescent="0.35">
      <c r="A4601" s="7"/>
    </row>
    <row r="4602" spans="1:1" ht="13.15" hidden="1" x14ac:dyDescent="0.35">
      <c r="A4602" s="7"/>
    </row>
    <row r="4603" spans="1:1" ht="13.15" hidden="1" x14ac:dyDescent="0.35">
      <c r="A4603" s="7"/>
    </row>
    <row r="4604" spans="1:1" ht="13.15" hidden="1" x14ac:dyDescent="0.35">
      <c r="A4604" s="7"/>
    </row>
    <row r="4605" spans="1:1" ht="13.15" hidden="1" x14ac:dyDescent="0.35">
      <c r="A4605" s="7"/>
    </row>
    <row r="4606" spans="1:1" ht="13.15" hidden="1" x14ac:dyDescent="0.35">
      <c r="A4606" s="7"/>
    </row>
    <row r="4607" spans="1:1" ht="13.15" hidden="1" x14ac:dyDescent="0.35">
      <c r="A4607" s="7"/>
    </row>
    <row r="4608" spans="1:1" ht="13.15" hidden="1" x14ac:dyDescent="0.35">
      <c r="A4608" s="7"/>
    </row>
    <row r="4609" spans="1:1" ht="13.15" hidden="1" x14ac:dyDescent="0.35">
      <c r="A4609" s="7"/>
    </row>
    <row r="4610" spans="1:1" ht="13.15" hidden="1" x14ac:dyDescent="0.35">
      <c r="A4610" s="7"/>
    </row>
    <row r="4611" spans="1:1" ht="13.15" hidden="1" x14ac:dyDescent="0.35">
      <c r="A4611" s="7"/>
    </row>
    <row r="4612" spans="1:1" ht="13.15" hidden="1" x14ac:dyDescent="0.35">
      <c r="A4612" s="7"/>
    </row>
    <row r="4613" spans="1:1" ht="13.15" hidden="1" x14ac:dyDescent="0.35">
      <c r="A4613" s="7"/>
    </row>
    <row r="4614" spans="1:1" ht="13.15" hidden="1" x14ac:dyDescent="0.35">
      <c r="A4614" s="7"/>
    </row>
    <row r="4615" spans="1:1" ht="13.15" hidden="1" x14ac:dyDescent="0.35">
      <c r="A4615" s="7"/>
    </row>
    <row r="4616" spans="1:1" ht="13.15" hidden="1" x14ac:dyDescent="0.35">
      <c r="A4616" s="7"/>
    </row>
    <row r="4617" spans="1:1" ht="13.15" hidden="1" x14ac:dyDescent="0.35">
      <c r="A4617" s="7"/>
    </row>
    <row r="4618" spans="1:1" ht="13.15" hidden="1" x14ac:dyDescent="0.35">
      <c r="A4618" s="7"/>
    </row>
    <row r="4619" spans="1:1" ht="13.15" hidden="1" x14ac:dyDescent="0.35">
      <c r="A4619" s="7"/>
    </row>
    <row r="4620" spans="1:1" ht="13.15" hidden="1" x14ac:dyDescent="0.35">
      <c r="A4620" s="7"/>
    </row>
    <row r="4621" spans="1:1" ht="13.15" hidden="1" x14ac:dyDescent="0.35">
      <c r="A4621" s="7"/>
    </row>
    <row r="4622" spans="1:1" ht="13.15" hidden="1" x14ac:dyDescent="0.35">
      <c r="A4622" s="7"/>
    </row>
    <row r="4623" spans="1:1" ht="13.15" hidden="1" x14ac:dyDescent="0.35">
      <c r="A4623" s="7"/>
    </row>
    <row r="4624" spans="1:1" ht="13.15" hidden="1" x14ac:dyDescent="0.35">
      <c r="A4624" s="7"/>
    </row>
    <row r="4625" spans="1:1" ht="13.15" hidden="1" x14ac:dyDescent="0.35">
      <c r="A4625" s="7"/>
    </row>
    <row r="4626" spans="1:1" ht="13.15" hidden="1" x14ac:dyDescent="0.35">
      <c r="A4626" s="7"/>
    </row>
    <row r="4627" spans="1:1" ht="13.15" hidden="1" x14ac:dyDescent="0.35">
      <c r="A4627" s="7"/>
    </row>
    <row r="4628" spans="1:1" ht="13.15" hidden="1" x14ac:dyDescent="0.35">
      <c r="A4628" s="7"/>
    </row>
    <row r="4629" spans="1:1" ht="13.15" hidden="1" x14ac:dyDescent="0.35">
      <c r="A4629" s="7"/>
    </row>
    <row r="4630" spans="1:1" ht="13.15" hidden="1" x14ac:dyDescent="0.35">
      <c r="A4630" s="7"/>
    </row>
    <row r="4631" spans="1:1" ht="13.15" hidden="1" x14ac:dyDescent="0.35">
      <c r="A4631" s="7"/>
    </row>
    <row r="4632" spans="1:1" ht="13.15" hidden="1" x14ac:dyDescent="0.35">
      <c r="A4632" s="7"/>
    </row>
    <row r="4633" spans="1:1" ht="13.15" hidden="1" x14ac:dyDescent="0.35">
      <c r="A4633" s="7"/>
    </row>
    <row r="4634" spans="1:1" ht="13.15" hidden="1" x14ac:dyDescent="0.35">
      <c r="A4634" s="7"/>
    </row>
    <row r="4635" spans="1:1" ht="13.15" hidden="1" x14ac:dyDescent="0.35">
      <c r="A4635" s="7"/>
    </row>
    <row r="4636" spans="1:1" ht="13.15" hidden="1" x14ac:dyDescent="0.35">
      <c r="A4636" s="7"/>
    </row>
    <row r="4637" spans="1:1" ht="13.15" hidden="1" x14ac:dyDescent="0.35">
      <c r="A4637" s="7"/>
    </row>
    <row r="4638" spans="1:1" ht="13.15" hidden="1" x14ac:dyDescent="0.35">
      <c r="A4638" s="7"/>
    </row>
    <row r="4639" spans="1:1" ht="13.15" hidden="1" x14ac:dyDescent="0.35">
      <c r="A4639" s="7"/>
    </row>
    <row r="4640" spans="1:1" ht="13.15" hidden="1" x14ac:dyDescent="0.35">
      <c r="A4640" s="7"/>
    </row>
    <row r="4641" spans="1:1" ht="13.15" hidden="1" x14ac:dyDescent="0.35">
      <c r="A4641" s="7"/>
    </row>
    <row r="4642" spans="1:1" ht="13.15" hidden="1" x14ac:dyDescent="0.35">
      <c r="A4642" s="7"/>
    </row>
    <row r="4643" spans="1:1" ht="13.15" hidden="1" x14ac:dyDescent="0.35">
      <c r="A4643" s="7"/>
    </row>
    <row r="4644" spans="1:1" ht="13.15" hidden="1" x14ac:dyDescent="0.35">
      <c r="A4644" s="7"/>
    </row>
    <row r="4645" spans="1:1" ht="13.15" hidden="1" x14ac:dyDescent="0.35">
      <c r="A4645" s="7"/>
    </row>
    <row r="4646" spans="1:1" ht="13.15" hidden="1" x14ac:dyDescent="0.35">
      <c r="A4646" s="7"/>
    </row>
    <row r="4647" spans="1:1" ht="13.15" hidden="1" x14ac:dyDescent="0.35">
      <c r="A4647" s="7"/>
    </row>
    <row r="4648" spans="1:1" ht="13.15" hidden="1" x14ac:dyDescent="0.35">
      <c r="A4648" s="7"/>
    </row>
    <row r="4649" spans="1:1" ht="13.15" hidden="1" x14ac:dyDescent="0.35">
      <c r="A4649" s="7"/>
    </row>
    <row r="4650" spans="1:1" ht="13.15" hidden="1" x14ac:dyDescent="0.35">
      <c r="A4650" s="7"/>
    </row>
    <row r="4651" spans="1:1" ht="13.15" hidden="1" x14ac:dyDescent="0.35">
      <c r="A4651" s="7"/>
    </row>
    <row r="4652" spans="1:1" ht="13.15" hidden="1" x14ac:dyDescent="0.35">
      <c r="A4652" s="7"/>
    </row>
    <row r="4653" spans="1:1" ht="13.15" hidden="1" x14ac:dyDescent="0.35">
      <c r="A4653" s="7"/>
    </row>
    <row r="4654" spans="1:1" ht="13.15" hidden="1" x14ac:dyDescent="0.35">
      <c r="A4654" s="7"/>
    </row>
    <row r="4655" spans="1:1" ht="13.15" hidden="1" x14ac:dyDescent="0.35">
      <c r="A4655" s="7"/>
    </row>
    <row r="4656" spans="1:1" ht="13.15" hidden="1" x14ac:dyDescent="0.35">
      <c r="A4656" s="7"/>
    </row>
    <row r="4657" spans="1:1" ht="13.15" hidden="1" x14ac:dyDescent="0.35">
      <c r="A4657" s="7"/>
    </row>
    <row r="4658" spans="1:1" ht="13.15" hidden="1" x14ac:dyDescent="0.35">
      <c r="A4658" s="7"/>
    </row>
    <row r="4659" spans="1:1" ht="13.15" hidden="1" x14ac:dyDescent="0.35">
      <c r="A4659" s="7"/>
    </row>
    <row r="4660" spans="1:1" ht="13.15" hidden="1" x14ac:dyDescent="0.35">
      <c r="A4660" s="7"/>
    </row>
    <row r="4661" spans="1:1" ht="13.15" hidden="1" x14ac:dyDescent="0.35">
      <c r="A4661" s="7"/>
    </row>
    <row r="4662" spans="1:1" ht="13.15" hidden="1" x14ac:dyDescent="0.35">
      <c r="A4662" s="7"/>
    </row>
    <row r="4663" spans="1:1" ht="13.15" hidden="1" x14ac:dyDescent="0.35">
      <c r="A4663" s="7"/>
    </row>
    <row r="4664" spans="1:1" ht="13.15" hidden="1" x14ac:dyDescent="0.35">
      <c r="A4664" s="7"/>
    </row>
    <row r="4665" spans="1:1" ht="13.15" hidden="1" x14ac:dyDescent="0.35">
      <c r="A4665" s="7"/>
    </row>
    <row r="4666" spans="1:1" ht="13.15" hidden="1" x14ac:dyDescent="0.35">
      <c r="A4666" s="7"/>
    </row>
    <row r="4667" spans="1:1" ht="13.15" hidden="1" x14ac:dyDescent="0.35">
      <c r="A4667" s="7"/>
    </row>
    <row r="4668" spans="1:1" ht="13.15" hidden="1" x14ac:dyDescent="0.35">
      <c r="A4668" s="7"/>
    </row>
    <row r="4669" spans="1:1" ht="13.15" hidden="1" x14ac:dyDescent="0.35">
      <c r="A4669" s="7"/>
    </row>
    <row r="4670" spans="1:1" ht="13.15" hidden="1" x14ac:dyDescent="0.35">
      <c r="A4670" s="7"/>
    </row>
    <row r="4671" spans="1:1" ht="13.15" hidden="1" x14ac:dyDescent="0.35">
      <c r="A4671" s="7"/>
    </row>
    <row r="4672" spans="1:1" ht="13.15" hidden="1" x14ac:dyDescent="0.35">
      <c r="A4672" s="7"/>
    </row>
    <row r="4673" spans="1:1" ht="13.15" hidden="1" x14ac:dyDescent="0.35">
      <c r="A4673" s="7"/>
    </row>
    <row r="4674" spans="1:1" ht="13.15" hidden="1" x14ac:dyDescent="0.35">
      <c r="A4674" s="7"/>
    </row>
    <row r="4675" spans="1:1" ht="13.15" hidden="1" x14ac:dyDescent="0.35">
      <c r="A4675" s="7"/>
    </row>
    <row r="4676" spans="1:1" ht="13.15" hidden="1" x14ac:dyDescent="0.35">
      <c r="A4676" s="7"/>
    </row>
    <row r="4677" spans="1:1" ht="13.15" hidden="1" x14ac:dyDescent="0.35">
      <c r="A4677" s="7"/>
    </row>
    <row r="4678" spans="1:1" ht="13.15" hidden="1" x14ac:dyDescent="0.35">
      <c r="A4678" s="7"/>
    </row>
    <row r="4679" spans="1:1" ht="13.15" hidden="1" x14ac:dyDescent="0.35">
      <c r="A4679" s="7"/>
    </row>
    <row r="4680" spans="1:1" ht="13.15" hidden="1" x14ac:dyDescent="0.35">
      <c r="A4680" s="7"/>
    </row>
    <row r="4681" spans="1:1" ht="13.15" hidden="1" x14ac:dyDescent="0.35">
      <c r="A4681" s="7"/>
    </row>
    <row r="4682" spans="1:1" ht="13.15" hidden="1" x14ac:dyDescent="0.35">
      <c r="A4682" s="7"/>
    </row>
    <row r="4683" spans="1:1" ht="13.15" hidden="1" x14ac:dyDescent="0.35">
      <c r="A4683" s="7"/>
    </row>
    <row r="4684" spans="1:1" ht="13.15" hidden="1" x14ac:dyDescent="0.35">
      <c r="A4684" s="7"/>
    </row>
    <row r="4685" spans="1:1" ht="13.15" hidden="1" x14ac:dyDescent="0.35">
      <c r="A4685" s="7"/>
    </row>
    <row r="4686" spans="1:1" ht="13.15" hidden="1" x14ac:dyDescent="0.35">
      <c r="A4686" s="7"/>
    </row>
    <row r="4687" spans="1:1" ht="13.15" hidden="1" x14ac:dyDescent="0.35">
      <c r="A4687" s="7"/>
    </row>
    <row r="4688" spans="1:1" ht="13.15" hidden="1" x14ac:dyDescent="0.35">
      <c r="A4688" s="7"/>
    </row>
    <row r="4689" spans="1:1" ht="13.15" hidden="1" x14ac:dyDescent="0.35">
      <c r="A4689" s="7"/>
    </row>
    <row r="4690" spans="1:1" ht="13.15" hidden="1" x14ac:dyDescent="0.35">
      <c r="A4690" s="7"/>
    </row>
    <row r="4691" spans="1:1" ht="13.15" hidden="1" x14ac:dyDescent="0.35">
      <c r="A4691" s="7"/>
    </row>
    <row r="4692" spans="1:1" ht="13.15" hidden="1" x14ac:dyDescent="0.35">
      <c r="A4692" s="7"/>
    </row>
    <row r="4693" spans="1:1" ht="13.15" hidden="1" x14ac:dyDescent="0.35">
      <c r="A4693" s="7"/>
    </row>
    <row r="4694" spans="1:1" ht="13.15" hidden="1" x14ac:dyDescent="0.35">
      <c r="A4694" s="7"/>
    </row>
    <row r="4695" spans="1:1" ht="13.15" hidden="1" x14ac:dyDescent="0.35">
      <c r="A4695" s="7"/>
    </row>
    <row r="4696" spans="1:1" ht="13.15" hidden="1" x14ac:dyDescent="0.35">
      <c r="A4696" s="7"/>
    </row>
    <row r="4697" spans="1:1" ht="13.15" hidden="1" x14ac:dyDescent="0.35">
      <c r="A4697" s="7"/>
    </row>
    <row r="4698" spans="1:1" ht="13.15" hidden="1" x14ac:dyDescent="0.35">
      <c r="A4698" s="7"/>
    </row>
    <row r="4699" spans="1:1" ht="13.15" hidden="1" x14ac:dyDescent="0.35">
      <c r="A4699" s="7"/>
    </row>
    <row r="4700" spans="1:1" ht="13.15" hidden="1" x14ac:dyDescent="0.35">
      <c r="A4700" s="7"/>
    </row>
    <row r="4701" spans="1:1" ht="13.15" hidden="1" x14ac:dyDescent="0.35">
      <c r="A4701" s="7"/>
    </row>
    <row r="4702" spans="1:1" ht="13.15" hidden="1" x14ac:dyDescent="0.35">
      <c r="A4702" s="7"/>
    </row>
    <row r="4703" spans="1:1" ht="13.15" hidden="1" x14ac:dyDescent="0.35">
      <c r="A4703" s="7"/>
    </row>
    <row r="4704" spans="1:1" ht="13.15" hidden="1" x14ac:dyDescent="0.35">
      <c r="A4704" s="7"/>
    </row>
    <row r="4705" spans="1:1" ht="13.15" hidden="1" x14ac:dyDescent="0.35">
      <c r="A4705" s="7"/>
    </row>
    <row r="4706" spans="1:1" ht="13.15" hidden="1" x14ac:dyDescent="0.35">
      <c r="A4706" s="7"/>
    </row>
    <row r="4707" spans="1:1" ht="13.15" hidden="1" x14ac:dyDescent="0.35">
      <c r="A4707" s="7"/>
    </row>
    <row r="4708" spans="1:1" ht="13.15" hidden="1" x14ac:dyDescent="0.35">
      <c r="A4708" s="7"/>
    </row>
    <row r="4709" spans="1:1" ht="13.15" hidden="1" x14ac:dyDescent="0.35">
      <c r="A4709" s="7"/>
    </row>
    <row r="4710" spans="1:1" ht="13.15" hidden="1" x14ac:dyDescent="0.35">
      <c r="A4710" s="7"/>
    </row>
    <row r="4711" spans="1:1" ht="13.15" hidden="1" x14ac:dyDescent="0.35">
      <c r="A4711" s="7"/>
    </row>
    <row r="4712" spans="1:1" ht="13.15" hidden="1" x14ac:dyDescent="0.35">
      <c r="A4712" s="7"/>
    </row>
    <row r="4713" spans="1:1" ht="13.15" hidden="1" x14ac:dyDescent="0.35">
      <c r="A4713" s="7"/>
    </row>
    <row r="4714" spans="1:1" ht="13.15" hidden="1" x14ac:dyDescent="0.35">
      <c r="A4714" s="7"/>
    </row>
    <row r="4715" spans="1:1" ht="13.15" hidden="1" x14ac:dyDescent="0.35">
      <c r="A4715" s="7"/>
    </row>
    <row r="4716" spans="1:1" ht="13.15" hidden="1" x14ac:dyDescent="0.35">
      <c r="A4716" s="7"/>
    </row>
    <row r="4717" spans="1:1" ht="13.15" hidden="1" x14ac:dyDescent="0.35">
      <c r="A4717" s="7"/>
    </row>
    <row r="4718" spans="1:1" ht="13.15" hidden="1" x14ac:dyDescent="0.35">
      <c r="A4718" s="7"/>
    </row>
    <row r="4719" spans="1:1" ht="13.15" hidden="1" x14ac:dyDescent="0.35">
      <c r="A4719" s="7"/>
    </row>
    <row r="4720" spans="1:1" ht="13.15" hidden="1" x14ac:dyDescent="0.35">
      <c r="A4720" s="7"/>
    </row>
    <row r="4721" spans="1:1" ht="13.15" hidden="1" x14ac:dyDescent="0.35">
      <c r="A4721" s="7"/>
    </row>
    <row r="4722" spans="1:1" ht="13.15" hidden="1" x14ac:dyDescent="0.35">
      <c r="A4722" s="7"/>
    </row>
    <row r="4723" spans="1:1" ht="13.15" hidden="1" x14ac:dyDescent="0.35">
      <c r="A4723" s="7"/>
    </row>
    <row r="4724" spans="1:1" ht="13.15" hidden="1" x14ac:dyDescent="0.35">
      <c r="A4724" s="7"/>
    </row>
    <row r="4725" spans="1:1" ht="13.15" hidden="1" x14ac:dyDescent="0.35">
      <c r="A4725" s="7"/>
    </row>
    <row r="4726" spans="1:1" ht="13.15" hidden="1" x14ac:dyDescent="0.35">
      <c r="A4726" s="7"/>
    </row>
    <row r="4727" spans="1:1" ht="13.15" hidden="1" x14ac:dyDescent="0.35">
      <c r="A4727" s="7"/>
    </row>
    <row r="4728" spans="1:1" ht="13.15" hidden="1" x14ac:dyDescent="0.35">
      <c r="A4728" s="7"/>
    </row>
    <row r="4729" spans="1:1" ht="13.15" hidden="1" x14ac:dyDescent="0.35">
      <c r="A4729" s="7"/>
    </row>
    <row r="4730" spans="1:1" ht="13.15" hidden="1" x14ac:dyDescent="0.35">
      <c r="A4730" s="7"/>
    </row>
    <row r="4731" spans="1:1" ht="13.15" hidden="1" x14ac:dyDescent="0.35">
      <c r="A4731" s="7"/>
    </row>
    <row r="4732" spans="1:1" ht="13.15" hidden="1" x14ac:dyDescent="0.35">
      <c r="A4732" s="7"/>
    </row>
    <row r="4733" spans="1:1" ht="13.15" hidden="1" x14ac:dyDescent="0.35">
      <c r="A4733" s="7"/>
    </row>
    <row r="4734" spans="1:1" ht="13.15" hidden="1" x14ac:dyDescent="0.35">
      <c r="A4734" s="7"/>
    </row>
    <row r="4735" spans="1:1" ht="13.15" hidden="1" x14ac:dyDescent="0.35">
      <c r="A4735" s="7"/>
    </row>
    <row r="4736" spans="1:1" ht="13.15" hidden="1" x14ac:dyDescent="0.35">
      <c r="A4736" s="7"/>
    </row>
    <row r="4737" spans="1:1" ht="13.15" hidden="1" x14ac:dyDescent="0.35">
      <c r="A4737" s="7"/>
    </row>
    <row r="4738" spans="1:1" ht="13.15" hidden="1" x14ac:dyDescent="0.35">
      <c r="A4738" s="7"/>
    </row>
    <row r="4739" spans="1:1" ht="13.15" hidden="1" x14ac:dyDescent="0.35">
      <c r="A4739" s="7"/>
    </row>
    <row r="4740" spans="1:1" ht="13.15" hidden="1" x14ac:dyDescent="0.35">
      <c r="A4740" s="7"/>
    </row>
    <row r="4741" spans="1:1" ht="13.15" hidden="1" x14ac:dyDescent="0.35">
      <c r="A4741" s="7"/>
    </row>
    <row r="4742" spans="1:1" ht="13.15" hidden="1" x14ac:dyDescent="0.35">
      <c r="A4742" s="7"/>
    </row>
    <row r="4743" spans="1:1" ht="13.15" hidden="1" x14ac:dyDescent="0.35">
      <c r="A4743" s="7"/>
    </row>
    <row r="4744" spans="1:1" ht="13.15" hidden="1" x14ac:dyDescent="0.35">
      <c r="A4744" s="7"/>
    </row>
    <row r="4745" spans="1:1" ht="13.15" hidden="1" x14ac:dyDescent="0.35">
      <c r="A4745" s="7"/>
    </row>
    <row r="4746" spans="1:1" ht="13.15" hidden="1" x14ac:dyDescent="0.35">
      <c r="A4746" s="7"/>
    </row>
    <row r="4747" spans="1:1" ht="13.15" hidden="1" x14ac:dyDescent="0.35">
      <c r="A4747" s="7"/>
    </row>
    <row r="4748" spans="1:1" ht="13.15" hidden="1" x14ac:dyDescent="0.35">
      <c r="A4748" s="7"/>
    </row>
    <row r="4749" spans="1:1" ht="13.15" hidden="1" x14ac:dyDescent="0.35">
      <c r="A4749" s="7"/>
    </row>
    <row r="4750" spans="1:1" ht="13.15" hidden="1" x14ac:dyDescent="0.35">
      <c r="A4750" s="7"/>
    </row>
    <row r="4751" spans="1:1" ht="13.15" hidden="1" x14ac:dyDescent="0.35">
      <c r="A4751" s="7"/>
    </row>
    <row r="4752" spans="1:1" ht="13.15" hidden="1" x14ac:dyDescent="0.35">
      <c r="A4752" s="7"/>
    </row>
    <row r="4753" spans="1:1" ht="13.15" hidden="1" x14ac:dyDescent="0.35">
      <c r="A4753" s="7"/>
    </row>
    <row r="4754" spans="1:1" ht="13.15" hidden="1" x14ac:dyDescent="0.35">
      <c r="A4754" s="7"/>
    </row>
    <row r="4755" spans="1:1" ht="13.15" hidden="1" x14ac:dyDescent="0.35">
      <c r="A4755" s="7"/>
    </row>
    <row r="4756" spans="1:1" ht="13.15" hidden="1" x14ac:dyDescent="0.35">
      <c r="A4756" s="7"/>
    </row>
    <row r="4757" spans="1:1" ht="13.15" hidden="1" x14ac:dyDescent="0.35">
      <c r="A4757" s="7"/>
    </row>
    <row r="4758" spans="1:1" ht="13.15" hidden="1" x14ac:dyDescent="0.35">
      <c r="A4758" s="7"/>
    </row>
    <row r="4759" spans="1:1" ht="13.15" hidden="1" x14ac:dyDescent="0.35">
      <c r="A4759" s="7"/>
    </row>
    <row r="4760" spans="1:1" ht="13.15" hidden="1" x14ac:dyDescent="0.35">
      <c r="A4760" s="7"/>
    </row>
    <row r="4761" spans="1:1" ht="13.15" hidden="1" x14ac:dyDescent="0.35">
      <c r="A4761" s="7"/>
    </row>
    <row r="4762" spans="1:1" ht="13.15" hidden="1" x14ac:dyDescent="0.35">
      <c r="A4762" s="7"/>
    </row>
    <row r="4763" spans="1:1" ht="13.15" hidden="1" x14ac:dyDescent="0.35">
      <c r="A4763" s="7"/>
    </row>
    <row r="4764" spans="1:1" ht="13.15" hidden="1" x14ac:dyDescent="0.35">
      <c r="A4764" s="7"/>
    </row>
    <row r="4765" spans="1:1" ht="13.15" hidden="1" x14ac:dyDescent="0.35">
      <c r="A4765" s="7"/>
    </row>
    <row r="4766" spans="1:1" ht="13.15" hidden="1" x14ac:dyDescent="0.35">
      <c r="A4766" s="7"/>
    </row>
    <row r="4767" spans="1:1" ht="13.15" hidden="1" x14ac:dyDescent="0.35">
      <c r="A4767" s="7"/>
    </row>
    <row r="4768" spans="1:1" ht="13.15" hidden="1" x14ac:dyDescent="0.35">
      <c r="A4768" s="7"/>
    </row>
    <row r="4769" spans="1:1" ht="13.15" hidden="1" x14ac:dyDescent="0.35">
      <c r="A4769" s="7"/>
    </row>
    <row r="4770" spans="1:1" ht="13.15" hidden="1" x14ac:dyDescent="0.35">
      <c r="A4770" s="7"/>
    </row>
    <row r="4771" spans="1:1" ht="13.15" hidden="1" x14ac:dyDescent="0.35">
      <c r="A4771" s="7"/>
    </row>
    <row r="4772" spans="1:1" ht="13.15" hidden="1" x14ac:dyDescent="0.35">
      <c r="A4772" s="7"/>
    </row>
    <row r="4773" spans="1:1" ht="13.15" hidden="1" x14ac:dyDescent="0.35">
      <c r="A4773" s="7"/>
    </row>
    <row r="4774" spans="1:1" ht="13.15" hidden="1" x14ac:dyDescent="0.35">
      <c r="A4774" s="7"/>
    </row>
    <row r="4775" spans="1:1" ht="13.15" hidden="1" x14ac:dyDescent="0.35">
      <c r="A4775" s="7"/>
    </row>
    <row r="4776" spans="1:1" ht="13.15" hidden="1" x14ac:dyDescent="0.35">
      <c r="A4776" s="7"/>
    </row>
    <row r="4777" spans="1:1" ht="13.15" hidden="1" x14ac:dyDescent="0.35">
      <c r="A4777" s="7"/>
    </row>
    <row r="4778" spans="1:1" ht="13.15" hidden="1" x14ac:dyDescent="0.35">
      <c r="A4778" s="7"/>
    </row>
    <row r="4779" spans="1:1" ht="13.15" hidden="1" x14ac:dyDescent="0.35">
      <c r="A4779" s="7"/>
    </row>
    <row r="4780" spans="1:1" ht="13.15" hidden="1" x14ac:dyDescent="0.35">
      <c r="A4780" s="7"/>
    </row>
    <row r="4781" spans="1:1" ht="13.15" hidden="1" x14ac:dyDescent="0.35">
      <c r="A4781" s="7"/>
    </row>
    <row r="4782" spans="1:1" ht="13.15" hidden="1" x14ac:dyDescent="0.35">
      <c r="A4782" s="7"/>
    </row>
    <row r="4783" spans="1:1" ht="13.15" hidden="1" x14ac:dyDescent="0.35">
      <c r="A4783" s="7"/>
    </row>
    <row r="4784" spans="1:1" ht="13.15" hidden="1" x14ac:dyDescent="0.35">
      <c r="A4784" s="7"/>
    </row>
    <row r="4785" spans="1:1" ht="13.15" hidden="1" x14ac:dyDescent="0.35">
      <c r="A4785" s="7"/>
    </row>
    <row r="4786" spans="1:1" ht="13.15" hidden="1" x14ac:dyDescent="0.35">
      <c r="A4786" s="7"/>
    </row>
    <row r="4787" spans="1:1" ht="13.15" hidden="1" x14ac:dyDescent="0.35">
      <c r="A4787" s="7"/>
    </row>
    <row r="4788" spans="1:1" ht="13.15" hidden="1" x14ac:dyDescent="0.35">
      <c r="A4788" s="7"/>
    </row>
    <row r="4789" spans="1:1" ht="13.15" hidden="1" x14ac:dyDescent="0.35">
      <c r="A4789" s="7"/>
    </row>
    <row r="4790" spans="1:1" ht="13.15" hidden="1" x14ac:dyDescent="0.35">
      <c r="A4790" s="7"/>
    </row>
    <row r="4791" spans="1:1" ht="13.15" hidden="1" x14ac:dyDescent="0.35">
      <c r="A4791" s="7"/>
    </row>
    <row r="4792" spans="1:1" ht="13.15" hidden="1" x14ac:dyDescent="0.35">
      <c r="A4792" s="7"/>
    </row>
    <row r="4793" spans="1:1" ht="13.15" hidden="1" x14ac:dyDescent="0.35">
      <c r="A4793" s="7"/>
    </row>
    <row r="4794" spans="1:1" ht="13.15" hidden="1" x14ac:dyDescent="0.35">
      <c r="A4794" s="7"/>
    </row>
    <row r="4795" spans="1:1" ht="13.15" hidden="1" x14ac:dyDescent="0.35">
      <c r="A4795" s="7"/>
    </row>
    <row r="4796" spans="1:1" ht="13.15" hidden="1" x14ac:dyDescent="0.35">
      <c r="A4796" s="7"/>
    </row>
    <row r="4797" spans="1:1" ht="13.15" hidden="1" x14ac:dyDescent="0.35">
      <c r="A4797" s="7"/>
    </row>
    <row r="4798" spans="1:1" ht="13.15" hidden="1" x14ac:dyDescent="0.35">
      <c r="A4798" s="7"/>
    </row>
    <row r="4799" spans="1:1" ht="13.15" hidden="1" x14ac:dyDescent="0.35">
      <c r="A4799" s="7"/>
    </row>
    <row r="4800" spans="1:1" ht="13.15" hidden="1" x14ac:dyDescent="0.35">
      <c r="A4800" s="7"/>
    </row>
    <row r="4801" spans="1:1" ht="13.15" hidden="1" x14ac:dyDescent="0.35">
      <c r="A4801" s="7"/>
    </row>
    <row r="4802" spans="1:1" ht="13.15" hidden="1" x14ac:dyDescent="0.35">
      <c r="A4802" s="7"/>
    </row>
    <row r="4803" spans="1:1" ht="13.15" hidden="1" x14ac:dyDescent="0.35">
      <c r="A4803" s="7"/>
    </row>
    <row r="4804" spans="1:1" ht="13.15" hidden="1" x14ac:dyDescent="0.35">
      <c r="A4804" s="7"/>
    </row>
    <row r="4805" spans="1:1" ht="13.15" hidden="1" x14ac:dyDescent="0.35">
      <c r="A4805" s="7"/>
    </row>
    <row r="4806" spans="1:1" ht="13.15" hidden="1" x14ac:dyDescent="0.35">
      <c r="A4806" s="7"/>
    </row>
    <row r="4807" spans="1:1" ht="13.15" hidden="1" x14ac:dyDescent="0.35">
      <c r="A4807" s="7"/>
    </row>
    <row r="4808" spans="1:1" ht="13.15" hidden="1" x14ac:dyDescent="0.35">
      <c r="A4808" s="7"/>
    </row>
    <row r="4809" spans="1:1" ht="13.15" hidden="1" x14ac:dyDescent="0.35">
      <c r="A4809" s="7"/>
    </row>
    <row r="4810" spans="1:1" ht="13.15" hidden="1" x14ac:dyDescent="0.35">
      <c r="A4810" s="7"/>
    </row>
    <row r="4811" spans="1:1" ht="13.15" hidden="1" x14ac:dyDescent="0.35">
      <c r="A4811" s="7"/>
    </row>
    <row r="4812" spans="1:1" ht="13.15" hidden="1" x14ac:dyDescent="0.35">
      <c r="A4812" s="7"/>
    </row>
    <row r="4813" spans="1:1" ht="13.15" hidden="1" x14ac:dyDescent="0.35">
      <c r="A4813" s="7"/>
    </row>
    <row r="4814" spans="1:1" ht="13.15" hidden="1" x14ac:dyDescent="0.35">
      <c r="A4814" s="7"/>
    </row>
    <row r="4815" spans="1:1" ht="13.15" hidden="1" x14ac:dyDescent="0.35">
      <c r="A4815" s="7"/>
    </row>
    <row r="4816" spans="1:1" ht="13.15" hidden="1" x14ac:dyDescent="0.35">
      <c r="A4816" s="7"/>
    </row>
    <row r="4817" spans="1:1" ht="13.15" hidden="1" x14ac:dyDescent="0.35">
      <c r="A4817" s="7"/>
    </row>
    <row r="4818" spans="1:1" ht="13.15" hidden="1" x14ac:dyDescent="0.35">
      <c r="A4818" s="7"/>
    </row>
    <row r="4819" spans="1:1" ht="13.15" hidden="1" x14ac:dyDescent="0.35">
      <c r="A4819" s="7"/>
    </row>
    <row r="4820" spans="1:1" ht="13.15" hidden="1" x14ac:dyDescent="0.35">
      <c r="A4820" s="7"/>
    </row>
    <row r="4821" spans="1:1" ht="13.15" hidden="1" x14ac:dyDescent="0.35">
      <c r="A4821" s="7"/>
    </row>
    <row r="4822" spans="1:1" ht="13.15" hidden="1" x14ac:dyDescent="0.35">
      <c r="A4822" s="7"/>
    </row>
    <row r="4823" spans="1:1" ht="13.15" hidden="1" x14ac:dyDescent="0.35">
      <c r="A4823" s="7"/>
    </row>
    <row r="4824" spans="1:1" ht="13.15" hidden="1" x14ac:dyDescent="0.35">
      <c r="A4824" s="7"/>
    </row>
    <row r="4825" spans="1:1" ht="13.15" hidden="1" x14ac:dyDescent="0.35">
      <c r="A4825" s="7"/>
    </row>
    <row r="4826" spans="1:1" ht="13.15" hidden="1" x14ac:dyDescent="0.35">
      <c r="A4826" s="7"/>
    </row>
    <row r="4827" spans="1:1" ht="13.15" hidden="1" x14ac:dyDescent="0.35">
      <c r="A4827" s="7"/>
    </row>
    <row r="4828" spans="1:1" ht="13.15" hidden="1" x14ac:dyDescent="0.35">
      <c r="A4828" s="7"/>
    </row>
    <row r="4829" spans="1:1" ht="13.15" hidden="1" x14ac:dyDescent="0.35">
      <c r="A4829" s="7"/>
    </row>
    <row r="4830" spans="1:1" ht="13.15" hidden="1" x14ac:dyDescent="0.35">
      <c r="A4830" s="7"/>
    </row>
    <row r="4831" spans="1:1" ht="13.15" hidden="1" x14ac:dyDescent="0.35">
      <c r="A4831" s="7"/>
    </row>
    <row r="4832" spans="1:1" ht="13.15" hidden="1" x14ac:dyDescent="0.35">
      <c r="A4832" s="7"/>
    </row>
    <row r="4833" spans="1:1" ht="13.15" hidden="1" x14ac:dyDescent="0.35">
      <c r="A4833" s="7"/>
    </row>
    <row r="4834" spans="1:1" ht="13.15" hidden="1" x14ac:dyDescent="0.35">
      <c r="A4834" s="7"/>
    </row>
    <row r="4835" spans="1:1" ht="13.15" hidden="1" x14ac:dyDescent="0.35">
      <c r="A4835" s="7"/>
    </row>
    <row r="4836" spans="1:1" ht="13.15" hidden="1" x14ac:dyDescent="0.35">
      <c r="A4836" s="7"/>
    </row>
    <row r="4837" spans="1:1" ht="13.15" hidden="1" x14ac:dyDescent="0.35">
      <c r="A4837" s="7"/>
    </row>
    <row r="4838" spans="1:1" ht="13.15" hidden="1" x14ac:dyDescent="0.35">
      <c r="A4838" s="7"/>
    </row>
    <row r="4839" spans="1:1" ht="13.15" hidden="1" x14ac:dyDescent="0.35">
      <c r="A4839" s="7"/>
    </row>
    <row r="4840" spans="1:1" ht="13.15" hidden="1" x14ac:dyDescent="0.35">
      <c r="A4840" s="7"/>
    </row>
    <row r="4841" spans="1:1" ht="13.15" hidden="1" x14ac:dyDescent="0.35">
      <c r="A4841" s="7"/>
    </row>
    <row r="4842" spans="1:1" ht="13.15" hidden="1" x14ac:dyDescent="0.35">
      <c r="A4842" s="7"/>
    </row>
    <row r="4843" spans="1:1" ht="13.15" hidden="1" x14ac:dyDescent="0.35">
      <c r="A4843" s="7"/>
    </row>
    <row r="4844" spans="1:1" ht="13.15" hidden="1" x14ac:dyDescent="0.35">
      <c r="A4844" s="7"/>
    </row>
    <row r="4845" spans="1:1" ht="13.15" hidden="1" x14ac:dyDescent="0.35">
      <c r="A4845" s="7"/>
    </row>
    <row r="4846" spans="1:1" ht="13.15" hidden="1" x14ac:dyDescent="0.35">
      <c r="A4846" s="7"/>
    </row>
    <row r="4847" spans="1:1" ht="13.15" hidden="1" x14ac:dyDescent="0.35">
      <c r="A4847" s="7"/>
    </row>
    <row r="4848" spans="1:1" ht="13.15" hidden="1" x14ac:dyDescent="0.35">
      <c r="A4848" s="7"/>
    </row>
    <row r="4849" spans="1:1" ht="13.15" hidden="1" x14ac:dyDescent="0.35">
      <c r="A4849" s="7"/>
    </row>
    <row r="4850" spans="1:1" ht="13.15" hidden="1" x14ac:dyDescent="0.35">
      <c r="A4850" s="7"/>
    </row>
    <row r="4851" spans="1:1" ht="13.15" hidden="1" x14ac:dyDescent="0.35">
      <c r="A4851" s="7"/>
    </row>
    <row r="4852" spans="1:1" ht="13.15" hidden="1" x14ac:dyDescent="0.35">
      <c r="A4852" s="7"/>
    </row>
    <row r="4853" spans="1:1" ht="13.15" hidden="1" x14ac:dyDescent="0.35">
      <c r="A4853" s="7"/>
    </row>
    <row r="4854" spans="1:1" ht="13.15" hidden="1" x14ac:dyDescent="0.35">
      <c r="A4854" s="7"/>
    </row>
    <row r="4855" spans="1:1" ht="13.15" hidden="1" x14ac:dyDescent="0.35">
      <c r="A4855" s="7"/>
    </row>
    <row r="4856" spans="1:1" ht="13.15" hidden="1" x14ac:dyDescent="0.35">
      <c r="A4856" s="7"/>
    </row>
    <row r="4857" spans="1:1" ht="13.15" hidden="1" x14ac:dyDescent="0.35">
      <c r="A4857" s="7"/>
    </row>
    <row r="4858" spans="1:1" ht="13.15" hidden="1" x14ac:dyDescent="0.35">
      <c r="A4858" s="7"/>
    </row>
    <row r="4859" spans="1:1" ht="13.15" hidden="1" x14ac:dyDescent="0.35">
      <c r="A4859" s="7"/>
    </row>
    <row r="4860" spans="1:1" ht="13.15" hidden="1" x14ac:dyDescent="0.35">
      <c r="A4860" s="7"/>
    </row>
    <row r="4861" spans="1:1" ht="13.15" hidden="1" x14ac:dyDescent="0.35">
      <c r="A4861" s="7"/>
    </row>
    <row r="4862" spans="1:1" ht="13.15" hidden="1" x14ac:dyDescent="0.35">
      <c r="A4862" s="7"/>
    </row>
    <row r="4863" spans="1:1" ht="13.15" hidden="1" x14ac:dyDescent="0.35">
      <c r="A4863" s="7"/>
    </row>
    <row r="4864" spans="1:1" ht="13.15" hidden="1" x14ac:dyDescent="0.35">
      <c r="A4864" s="7"/>
    </row>
    <row r="4865" spans="1:1" ht="13.15" hidden="1" x14ac:dyDescent="0.35">
      <c r="A4865" s="7"/>
    </row>
    <row r="4866" spans="1:1" ht="13.15" hidden="1" x14ac:dyDescent="0.35">
      <c r="A4866" s="7"/>
    </row>
    <row r="4867" spans="1:1" ht="13.15" hidden="1" x14ac:dyDescent="0.35">
      <c r="A4867" s="7"/>
    </row>
    <row r="4868" spans="1:1" ht="13.15" hidden="1" x14ac:dyDescent="0.35">
      <c r="A4868" s="7"/>
    </row>
    <row r="4869" spans="1:1" ht="13.15" hidden="1" x14ac:dyDescent="0.35">
      <c r="A4869" s="7"/>
    </row>
    <row r="4870" spans="1:1" ht="13.15" hidden="1" x14ac:dyDescent="0.35">
      <c r="A4870" s="7"/>
    </row>
    <row r="4871" spans="1:1" ht="13.15" hidden="1" x14ac:dyDescent="0.35">
      <c r="A4871" s="7"/>
    </row>
    <row r="4872" spans="1:1" ht="13.15" hidden="1" x14ac:dyDescent="0.35">
      <c r="A4872" s="7"/>
    </row>
    <row r="4873" spans="1:1" ht="13.15" hidden="1" x14ac:dyDescent="0.35">
      <c r="A4873" s="7"/>
    </row>
    <row r="4874" spans="1:1" ht="13.15" hidden="1" x14ac:dyDescent="0.35">
      <c r="A4874" s="7"/>
    </row>
    <row r="4875" spans="1:1" ht="13.15" hidden="1" x14ac:dyDescent="0.35">
      <c r="A4875" s="7"/>
    </row>
    <row r="4876" spans="1:1" ht="13.15" hidden="1" x14ac:dyDescent="0.35">
      <c r="A4876" s="7"/>
    </row>
    <row r="4877" spans="1:1" ht="13.15" hidden="1" x14ac:dyDescent="0.35">
      <c r="A4877" s="7"/>
    </row>
    <row r="4878" spans="1:1" ht="13.15" hidden="1" x14ac:dyDescent="0.35">
      <c r="A4878" s="7"/>
    </row>
    <row r="4879" spans="1:1" ht="13.15" hidden="1" x14ac:dyDescent="0.35">
      <c r="A4879" s="7"/>
    </row>
    <row r="4880" spans="1:1" ht="13.15" hidden="1" x14ac:dyDescent="0.35">
      <c r="A4880" s="7"/>
    </row>
    <row r="4881" spans="1:1" ht="13.15" hidden="1" x14ac:dyDescent="0.35">
      <c r="A4881" s="7"/>
    </row>
    <row r="4882" spans="1:1" ht="13.15" hidden="1" x14ac:dyDescent="0.35">
      <c r="A4882" s="7"/>
    </row>
    <row r="4883" spans="1:1" ht="13.15" hidden="1" x14ac:dyDescent="0.35">
      <c r="A4883" s="7"/>
    </row>
    <row r="4884" spans="1:1" ht="13.15" hidden="1" x14ac:dyDescent="0.35">
      <c r="A4884" s="7"/>
    </row>
    <row r="4885" spans="1:1" ht="13.15" hidden="1" x14ac:dyDescent="0.35">
      <c r="A4885" s="7"/>
    </row>
    <row r="4886" spans="1:1" ht="13.15" hidden="1" x14ac:dyDescent="0.35">
      <c r="A4886" s="7"/>
    </row>
    <row r="4887" spans="1:1" ht="13.15" hidden="1" x14ac:dyDescent="0.35">
      <c r="A4887" s="7"/>
    </row>
    <row r="4888" spans="1:1" ht="13.15" hidden="1" x14ac:dyDescent="0.35">
      <c r="A4888" s="7"/>
    </row>
    <row r="4889" spans="1:1" ht="13.15" hidden="1" x14ac:dyDescent="0.35">
      <c r="A4889" s="7"/>
    </row>
    <row r="4890" spans="1:1" ht="13.15" hidden="1" x14ac:dyDescent="0.35">
      <c r="A4890" s="7"/>
    </row>
    <row r="4891" spans="1:1" ht="13.15" hidden="1" x14ac:dyDescent="0.35">
      <c r="A4891" s="7"/>
    </row>
    <row r="4892" spans="1:1" ht="13.15" hidden="1" x14ac:dyDescent="0.35">
      <c r="A4892" s="7"/>
    </row>
    <row r="4893" spans="1:1" ht="13.15" hidden="1" x14ac:dyDescent="0.35">
      <c r="A4893" s="7"/>
    </row>
    <row r="4894" spans="1:1" ht="13.15" hidden="1" x14ac:dyDescent="0.35">
      <c r="A4894" s="7"/>
    </row>
    <row r="4895" spans="1:1" ht="13.15" hidden="1" x14ac:dyDescent="0.35">
      <c r="A4895" s="7"/>
    </row>
    <row r="4896" spans="1:1" ht="13.15" hidden="1" x14ac:dyDescent="0.35">
      <c r="A4896" s="7"/>
    </row>
    <row r="4897" spans="1:1" ht="13.15" hidden="1" x14ac:dyDescent="0.35">
      <c r="A4897" s="7"/>
    </row>
    <row r="4898" spans="1:1" ht="13.15" hidden="1" x14ac:dyDescent="0.35">
      <c r="A4898" s="7"/>
    </row>
    <row r="4899" spans="1:1" ht="13.15" hidden="1" x14ac:dyDescent="0.35">
      <c r="A4899" s="7"/>
    </row>
    <row r="4900" spans="1:1" ht="13.15" hidden="1" x14ac:dyDescent="0.35">
      <c r="A4900" s="7"/>
    </row>
    <row r="4901" spans="1:1" ht="13.15" hidden="1" x14ac:dyDescent="0.35">
      <c r="A4901" s="7"/>
    </row>
    <row r="4902" spans="1:1" ht="13.15" hidden="1" x14ac:dyDescent="0.35">
      <c r="A4902" s="7"/>
    </row>
    <row r="4903" spans="1:1" ht="13.15" hidden="1" x14ac:dyDescent="0.35">
      <c r="A4903" s="7"/>
    </row>
    <row r="4904" spans="1:1" ht="13.15" hidden="1" x14ac:dyDescent="0.35">
      <c r="A4904" s="7"/>
    </row>
    <row r="4905" spans="1:1" ht="13.15" hidden="1" x14ac:dyDescent="0.35">
      <c r="A4905" s="7"/>
    </row>
    <row r="4906" spans="1:1" ht="13.15" hidden="1" x14ac:dyDescent="0.35">
      <c r="A4906" s="7"/>
    </row>
    <row r="4907" spans="1:1" ht="13.15" hidden="1" x14ac:dyDescent="0.35">
      <c r="A4907" s="7"/>
    </row>
    <row r="4908" spans="1:1" ht="13.15" hidden="1" x14ac:dyDescent="0.35">
      <c r="A4908" s="7"/>
    </row>
    <row r="4909" spans="1:1" ht="13.15" hidden="1" x14ac:dyDescent="0.35">
      <c r="A4909" s="7"/>
    </row>
    <row r="4910" spans="1:1" ht="13.15" hidden="1" x14ac:dyDescent="0.35">
      <c r="A4910" s="7"/>
    </row>
    <row r="4911" spans="1:1" ht="13.15" hidden="1" x14ac:dyDescent="0.35">
      <c r="A4911" s="7"/>
    </row>
    <row r="4912" spans="1:1" ht="13.15" hidden="1" x14ac:dyDescent="0.35">
      <c r="A4912" s="7"/>
    </row>
    <row r="4913" spans="1:1" ht="13.15" hidden="1" x14ac:dyDescent="0.35">
      <c r="A4913" s="7"/>
    </row>
    <row r="4914" spans="1:1" ht="13.15" hidden="1" x14ac:dyDescent="0.35">
      <c r="A4914" s="7"/>
    </row>
    <row r="4915" spans="1:1" ht="13.15" hidden="1" x14ac:dyDescent="0.35">
      <c r="A4915" s="7"/>
    </row>
    <row r="4916" spans="1:1" ht="13.15" hidden="1" x14ac:dyDescent="0.35">
      <c r="A4916" s="7"/>
    </row>
    <row r="4917" spans="1:1" ht="13.15" hidden="1" x14ac:dyDescent="0.35">
      <c r="A4917" s="7"/>
    </row>
    <row r="4918" spans="1:1" ht="13.15" hidden="1" x14ac:dyDescent="0.35">
      <c r="A4918" s="7"/>
    </row>
    <row r="4919" spans="1:1" ht="13.15" hidden="1" x14ac:dyDescent="0.35">
      <c r="A4919" s="7"/>
    </row>
    <row r="4920" spans="1:1" ht="13.15" hidden="1" x14ac:dyDescent="0.35">
      <c r="A4920" s="7"/>
    </row>
    <row r="4921" spans="1:1" ht="13.15" hidden="1" x14ac:dyDescent="0.35">
      <c r="A4921" s="7"/>
    </row>
    <row r="4922" spans="1:1" ht="13.15" hidden="1" x14ac:dyDescent="0.35">
      <c r="A4922" s="7"/>
    </row>
    <row r="4923" spans="1:1" ht="13.15" hidden="1" x14ac:dyDescent="0.35">
      <c r="A4923" s="7"/>
    </row>
    <row r="4924" spans="1:1" ht="13.15" hidden="1" x14ac:dyDescent="0.35">
      <c r="A4924" s="7"/>
    </row>
    <row r="4925" spans="1:1" ht="13.15" hidden="1" x14ac:dyDescent="0.35">
      <c r="A4925" s="7"/>
    </row>
    <row r="4926" spans="1:1" ht="13.15" hidden="1" x14ac:dyDescent="0.35">
      <c r="A4926" s="7"/>
    </row>
    <row r="4927" spans="1:1" ht="13.15" hidden="1" x14ac:dyDescent="0.35">
      <c r="A4927" s="7"/>
    </row>
    <row r="4928" spans="1:1" ht="13.15" hidden="1" x14ac:dyDescent="0.35">
      <c r="A4928" s="7"/>
    </row>
    <row r="4929" spans="1:1" ht="13.15" hidden="1" x14ac:dyDescent="0.35">
      <c r="A4929" s="7"/>
    </row>
    <row r="4930" spans="1:1" ht="13.15" hidden="1" x14ac:dyDescent="0.35">
      <c r="A4930" s="7"/>
    </row>
    <row r="4931" spans="1:1" ht="13.15" hidden="1" x14ac:dyDescent="0.35">
      <c r="A4931" s="7"/>
    </row>
    <row r="4932" spans="1:1" ht="13.15" hidden="1" x14ac:dyDescent="0.35">
      <c r="A4932" s="7"/>
    </row>
    <row r="4933" spans="1:1" ht="13.15" hidden="1" x14ac:dyDescent="0.35">
      <c r="A4933" s="7"/>
    </row>
    <row r="4934" spans="1:1" ht="13.15" hidden="1" x14ac:dyDescent="0.35">
      <c r="A4934" s="7"/>
    </row>
    <row r="4935" spans="1:1" ht="13.15" hidden="1" x14ac:dyDescent="0.35">
      <c r="A4935" s="7"/>
    </row>
    <row r="4936" spans="1:1" ht="13.15" hidden="1" x14ac:dyDescent="0.35">
      <c r="A4936" s="7"/>
    </row>
    <row r="4937" spans="1:1" ht="13.15" hidden="1" x14ac:dyDescent="0.35">
      <c r="A4937" s="7"/>
    </row>
    <row r="4938" spans="1:1" ht="13.15" hidden="1" x14ac:dyDescent="0.35">
      <c r="A4938" s="7"/>
    </row>
    <row r="4939" spans="1:1" ht="13.15" hidden="1" x14ac:dyDescent="0.35">
      <c r="A4939" s="7"/>
    </row>
    <row r="4940" spans="1:1" ht="13.15" hidden="1" x14ac:dyDescent="0.35">
      <c r="A4940" s="7"/>
    </row>
    <row r="4941" spans="1:1" ht="13.15" hidden="1" x14ac:dyDescent="0.35">
      <c r="A4941" s="7"/>
    </row>
    <row r="4942" spans="1:1" ht="13.15" hidden="1" x14ac:dyDescent="0.35">
      <c r="A4942" s="7"/>
    </row>
    <row r="4943" spans="1:1" ht="13.15" hidden="1" x14ac:dyDescent="0.35">
      <c r="A4943" s="7"/>
    </row>
    <row r="4944" spans="1:1" ht="13.15" hidden="1" x14ac:dyDescent="0.35">
      <c r="A4944" s="7"/>
    </row>
    <row r="4945" spans="1:1" ht="13.15" hidden="1" x14ac:dyDescent="0.35">
      <c r="A4945" s="7"/>
    </row>
    <row r="4946" spans="1:1" ht="13.15" hidden="1" x14ac:dyDescent="0.35">
      <c r="A4946" s="7"/>
    </row>
    <row r="4947" spans="1:1" ht="13.15" hidden="1" x14ac:dyDescent="0.35">
      <c r="A4947" s="7"/>
    </row>
    <row r="4948" spans="1:1" ht="13.15" hidden="1" x14ac:dyDescent="0.35">
      <c r="A4948" s="7"/>
    </row>
    <row r="4949" spans="1:1" ht="13.15" hidden="1" x14ac:dyDescent="0.35">
      <c r="A4949" s="7"/>
    </row>
    <row r="4950" spans="1:1" ht="13.15" hidden="1" x14ac:dyDescent="0.35">
      <c r="A4950" s="7"/>
    </row>
    <row r="4951" spans="1:1" ht="13.15" hidden="1" x14ac:dyDescent="0.35">
      <c r="A4951" s="7"/>
    </row>
    <row r="4952" spans="1:1" ht="13.15" hidden="1" x14ac:dyDescent="0.35">
      <c r="A4952" s="7"/>
    </row>
    <row r="4953" spans="1:1" ht="13.15" hidden="1" x14ac:dyDescent="0.35">
      <c r="A4953" s="7"/>
    </row>
    <row r="4954" spans="1:1" ht="13.15" hidden="1" x14ac:dyDescent="0.35">
      <c r="A4954" s="7"/>
    </row>
    <row r="4955" spans="1:1" ht="13.15" hidden="1" x14ac:dyDescent="0.35">
      <c r="A4955" s="7"/>
    </row>
    <row r="4956" spans="1:1" ht="13.15" hidden="1" x14ac:dyDescent="0.35">
      <c r="A4956" s="7"/>
    </row>
    <row r="4957" spans="1:1" ht="13.15" hidden="1" x14ac:dyDescent="0.35">
      <c r="A4957" s="7"/>
    </row>
    <row r="4958" spans="1:1" ht="13.15" hidden="1" x14ac:dyDescent="0.35">
      <c r="A4958" s="7"/>
    </row>
    <row r="4959" spans="1:1" ht="13.15" hidden="1" x14ac:dyDescent="0.35">
      <c r="A4959" s="7"/>
    </row>
    <row r="4960" spans="1:1" ht="13.15" hidden="1" x14ac:dyDescent="0.35">
      <c r="A4960" s="7"/>
    </row>
    <row r="4961" spans="1:1" ht="13.15" hidden="1" x14ac:dyDescent="0.35">
      <c r="A4961" s="7"/>
    </row>
    <row r="4962" spans="1:1" ht="13.15" hidden="1" x14ac:dyDescent="0.35">
      <c r="A4962" s="7"/>
    </row>
    <row r="4963" spans="1:1" ht="13.15" hidden="1" x14ac:dyDescent="0.35">
      <c r="A4963" s="7"/>
    </row>
    <row r="4964" spans="1:1" ht="13.15" hidden="1" x14ac:dyDescent="0.35">
      <c r="A4964" s="7"/>
    </row>
    <row r="4965" spans="1:1" ht="13.15" hidden="1" x14ac:dyDescent="0.35">
      <c r="A4965" s="7"/>
    </row>
    <row r="4966" spans="1:1" ht="13.15" hidden="1" x14ac:dyDescent="0.35">
      <c r="A4966" s="7"/>
    </row>
    <row r="4967" spans="1:1" ht="13.15" hidden="1" x14ac:dyDescent="0.35">
      <c r="A4967" s="7"/>
    </row>
    <row r="4968" spans="1:1" ht="13.15" hidden="1" x14ac:dyDescent="0.35">
      <c r="A4968" s="7"/>
    </row>
    <row r="4969" spans="1:1" ht="13.15" hidden="1" x14ac:dyDescent="0.35">
      <c r="A4969" s="7"/>
    </row>
    <row r="4970" spans="1:1" ht="13.15" hidden="1" x14ac:dyDescent="0.35">
      <c r="A4970" s="7"/>
    </row>
    <row r="4971" spans="1:1" ht="13.15" hidden="1" x14ac:dyDescent="0.35">
      <c r="A4971" s="7"/>
    </row>
    <row r="4972" spans="1:1" ht="13.15" hidden="1" x14ac:dyDescent="0.35">
      <c r="A4972" s="7"/>
    </row>
    <row r="4973" spans="1:1" ht="13.15" hidden="1" x14ac:dyDescent="0.35">
      <c r="A4973" s="7"/>
    </row>
    <row r="4974" spans="1:1" ht="13.15" hidden="1" x14ac:dyDescent="0.35">
      <c r="A4974" s="7"/>
    </row>
    <row r="4975" spans="1:1" ht="13.15" hidden="1" x14ac:dyDescent="0.35">
      <c r="A4975" s="7"/>
    </row>
    <row r="4976" spans="1:1" ht="13.15" hidden="1" x14ac:dyDescent="0.35">
      <c r="A4976" s="7"/>
    </row>
    <row r="4977" spans="1:1" ht="13.15" hidden="1" x14ac:dyDescent="0.35">
      <c r="A4977" s="7"/>
    </row>
    <row r="4978" spans="1:1" ht="13.15" hidden="1" x14ac:dyDescent="0.35">
      <c r="A4978" s="7"/>
    </row>
    <row r="4979" spans="1:1" ht="13.15" hidden="1" x14ac:dyDescent="0.35">
      <c r="A4979" s="7"/>
    </row>
    <row r="4980" spans="1:1" ht="13.15" hidden="1" x14ac:dyDescent="0.35">
      <c r="A4980" s="7"/>
    </row>
    <row r="4981" spans="1:1" ht="13.15" hidden="1" x14ac:dyDescent="0.35">
      <c r="A4981" s="7"/>
    </row>
    <row r="4982" spans="1:1" ht="13.15" hidden="1" x14ac:dyDescent="0.35">
      <c r="A4982" s="7"/>
    </row>
    <row r="4983" spans="1:1" ht="13.15" hidden="1" x14ac:dyDescent="0.35">
      <c r="A4983" s="7"/>
    </row>
    <row r="4984" spans="1:1" ht="13.15" hidden="1" x14ac:dyDescent="0.35">
      <c r="A4984" s="7"/>
    </row>
    <row r="4985" spans="1:1" ht="13.15" hidden="1" x14ac:dyDescent="0.35">
      <c r="A4985" s="7"/>
    </row>
    <row r="4986" spans="1:1" ht="13.15" hidden="1" x14ac:dyDescent="0.35">
      <c r="A4986" s="7"/>
    </row>
    <row r="4987" spans="1:1" ht="13.15" hidden="1" x14ac:dyDescent="0.35">
      <c r="A4987" s="7"/>
    </row>
    <row r="4988" spans="1:1" ht="13.15" hidden="1" x14ac:dyDescent="0.35">
      <c r="A4988" s="7"/>
    </row>
    <row r="4989" spans="1:1" ht="13.15" hidden="1" x14ac:dyDescent="0.35">
      <c r="A4989" s="7"/>
    </row>
    <row r="4990" spans="1:1" ht="13.15" hidden="1" x14ac:dyDescent="0.35">
      <c r="A4990" s="7"/>
    </row>
    <row r="4991" spans="1:1" ht="13.15" hidden="1" x14ac:dyDescent="0.35">
      <c r="A4991" s="7"/>
    </row>
    <row r="4992" spans="1:1" ht="13.15" hidden="1" x14ac:dyDescent="0.35">
      <c r="A4992" s="7"/>
    </row>
    <row r="4993" spans="1:1" ht="13.15" hidden="1" x14ac:dyDescent="0.35">
      <c r="A4993" s="7"/>
    </row>
    <row r="4994" spans="1:1" ht="13.15" hidden="1" x14ac:dyDescent="0.35">
      <c r="A4994" s="7"/>
    </row>
    <row r="4995" spans="1:1" ht="13.15" hidden="1" x14ac:dyDescent="0.35">
      <c r="A4995" s="7"/>
    </row>
    <row r="4996" spans="1:1" ht="13.15" hidden="1" x14ac:dyDescent="0.35">
      <c r="A4996" s="7"/>
    </row>
    <row r="4997" spans="1:1" ht="13.15" hidden="1" x14ac:dyDescent="0.35">
      <c r="A4997" s="7"/>
    </row>
    <row r="4998" spans="1:1" ht="13.15" hidden="1" x14ac:dyDescent="0.35">
      <c r="A4998" s="7"/>
    </row>
    <row r="4999" spans="1:1" ht="13.15" hidden="1" x14ac:dyDescent="0.35">
      <c r="A4999" s="7"/>
    </row>
    <row r="5000" spans="1:1" ht="13.15" hidden="1" x14ac:dyDescent="0.35">
      <c r="A5000" s="7"/>
    </row>
    <row r="5001" spans="1:1" ht="13.15" hidden="1" x14ac:dyDescent="0.35">
      <c r="A5001" s="7"/>
    </row>
    <row r="5002" spans="1:1" ht="13.15" hidden="1" x14ac:dyDescent="0.35">
      <c r="A5002" s="7"/>
    </row>
    <row r="5003" spans="1:1" ht="13.15" hidden="1" x14ac:dyDescent="0.35">
      <c r="A5003" s="7"/>
    </row>
    <row r="5004" spans="1:1" ht="13.15" hidden="1" x14ac:dyDescent="0.35">
      <c r="A5004" s="7"/>
    </row>
    <row r="5005" spans="1:1" ht="13.15" hidden="1" x14ac:dyDescent="0.35">
      <c r="A5005" s="7"/>
    </row>
    <row r="5006" spans="1:1" ht="13.15" hidden="1" x14ac:dyDescent="0.35">
      <c r="A5006" s="7"/>
    </row>
    <row r="5007" spans="1:1" ht="13.15" hidden="1" x14ac:dyDescent="0.35">
      <c r="A5007" s="7"/>
    </row>
    <row r="5008" spans="1:1" ht="13.15" hidden="1" x14ac:dyDescent="0.35">
      <c r="A5008" s="7"/>
    </row>
    <row r="5009" spans="1:1" ht="13.15" hidden="1" x14ac:dyDescent="0.35">
      <c r="A5009" s="7"/>
    </row>
    <row r="5010" spans="1:1" ht="13.15" hidden="1" x14ac:dyDescent="0.35">
      <c r="A5010" s="7"/>
    </row>
    <row r="5011" spans="1:1" ht="13.15" hidden="1" x14ac:dyDescent="0.35">
      <c r="A5011" s="7"/>
    </row>
    <row r="5012" spans="1:1" ht="13.15" hidden="1" x14ac:dyDescent="0.35">
      <c r="A5012" s="7"/>
    </row>
    <row r="5013" spans="1:1" ht="13.15" hidden="1" x14ac:dyDescent="0.35">
      <c r="A5013" s="7"/>
    </row>
    <row r="5014" spans="1:1" ht="13.15" hidden="1" x14ac:dyDescent="0.35">
      <c r="A5014" s="7"/>
    </row>
    <row r="5015" spans="1:1" ht="13.15" hidden="1" x14ac:dyDescent="0.35">
      <c r="A5015" s="7"/>
    </row>
    <row r="5016" spans="1:1" ht="13.15" hidden="1" x14ac:dyDescent="0.35">
      <c r="A5016" s="7"/>
    </row>
    <row r="5017" spans="1:1" ht="13.15" hidden="1" x14ac:dyDescent="0.35">
      <c r="A5017" s="7"/>
    </row>
    <row r="5018" spans="1:1" ht="13.15" hidden="1" x14ac:dyDescent="0.35">
      <c r="A5018" s="7"/>
    </row>
    <row r="5019" spans="1:1" ht="13.15" hidden="1" x14ac:dyDescent="0.35">
      <c r="A5019" s="7"/>
    </row>
    <row r="5020" spans="1:1" ht="13.15" hidden="1" x14ac:dyDescent="0.35">
      <c r="A5020" s="7"/>
    </row>
    <row r="5021" spans="1:1" ht="13.15" hidden="1" x14ac:dyDescent="0.35">
      <c r="A5021" s="7"/>
    </row>
    <row r="5022" spans="1:1" ht="13.15" hidden="1" x14ac:dyDescent="0.35">
      <c r="A5022" s="7"/>
    </row>
    <row r="5023" spans="1:1" ht="13.15" hidden="1" x14ac:dyDescent="0.35">
      <c r="A5023" s="7"/>
    </row>
    <row r="5024" spans="1:1" ht="13.15" hidden="1" x14ac:dyDescent="0.35">
      <c r="A5024" s="7"/>
    </row>
    <row r="5025" spans="1:1" ht="13.15" hidden="1" x14ac:dyDescent="0.35">
      <c r="A5025" s="7"/>
    </row>
    <row r="5026" spans="1:1" ht="13.15" hidden="1" x14ac:dyDescent="0.35">
      <c r="A5026" s="7"/>
    </row>
    <row r="5027" spans="1:1" ht="13.15" hidden="1" x14ac:dyDescent="0.35">
      <c r="A5027" s="7"/>
    </row>
    <row r="5028" spans="1:1" ht="13.15" hidden="1" x14ac:dyDescent="0.35">
      <c r="A5028" s="7"/>
    </row>
    <row r="5029" spans="1:1" ht="13.15" hidden="1" x14ac:dyDescent="0.35">
      <c r="A5029" s="7"/>
    </row>
    <row r="5030" spans="1:1" ht="13.15" hidden="1" x14ac:dyDescent="0.35">
      <c r="A5030" s="7"/>
    </row>
    <row r="5031" spans="1:1" ht="13.15" hidden="1" x14ac:dyDescent="0.35">
      <c r="A5031" s="7"/>
    </row>
    <row r="5032" spans="1:1" ht="13.15" hidden="1" x14ac:dyDescent="0.35">
      <c r="A5032" s="7"/>
    </row>
    <row r="5033" spans="1:1" ht="13.15" hidden="1" x14ac:dyDescent="0.35">
      <c r="A5033" s="7"/>
    </row>
    <row r="5034" spans="1:1" ht="13.15" hidden="1" x14ac:dyDescent="0.35">
      <c r="A5034" s="7"/>
    </row>
    <row r="5035" spans="1:1" ht="13.15" hidden="1" x14ac:dyDescent="0.35">
      <c r="A5035" s="7"/>
    </row>
    <row r="5036" spans="1:1" ht="13.15" hidden="1" x14ac:dyDescent="0.35">
      <c r="A5036" s="7"/>
    </row>
    <row r="5037" spans="1:1" ht="13.15" hidden="1" x14ac:dyDescent="0.35">
      <c r="A5037" s="7"/>
    </row>
    <row r="5038" spans="1:1" ht="13.15" hidden="1" x14ac:dyDescent="0.35">
      <c r="A5038" s="7"/>
    </row>
    <row r="5039" spans="1:1" ht="13.15" hidden="1" x14ac:dyDescent="0.35">
      <c r="A5039" s="7"/>
    </row>
    <row r="5040" spans="1:1" ht="13.15" hidden="1" x14ac:dyDescent="0.35">
      <c r="A5040" s="7"/>
    </row>
    <row r="5041" spans="1:1" ht="13.15" hidden="1" x14ac:dyDescent="0.35">
      <c r="A5041" s="7"/>
    </row>
    <row r="5042" spans="1:1" ht="13.15" hidden="1" x14ac:dyDescent="0.35">
      <c r="A5042" s="7"/>
    </row>
    <row r="5043" spans="1:1" ht="13.15" hidden="1" x14ac:dyDescent="0.35">
      <c r="A5043" s="7"/>
    </row>
    <row r="5044" spans="1:1" ht="13.15" hidden="1" x14ac:dyDescent="0.35">
      <c r="A5044" s="7"/>
    </row>
    <row r="5045" spans="1:1" ht="13.15" hidden="1" x14ac:dyDescent="0.35">
      <c r="A5045" s="7"/>
    </row>
    <row r="5046" spans="1:1" ht="13.15" hidden="1" x14ac:dyDescent="0.35">
      <c r="A5046" s="7"/>
    </row>
    <row r="5047" spans="1:1" ht="13.15" hidden="1" x14ac:dyDescent="0.35">
      <c r="A5047" s="7"/>
    </row>
    <row r="5048" spans="1:1" ht="13.15" hidden="1" x14ac:dyDescent="0.35">
      <c r="A5048" s="7"/>
    </row>
    <row r="5049" spans="1:1" ht="13.15" hidden="1" x14ac:dyDescent="0.35">
      <c r="A5049" s="7"/>
    </row>
    <row r="5050" spans="1:1" ht="13.15" hidden="1" x14ac:dyDescent="0.35">
      <c r="A5050" s="7"/>
    </row>
    <row r="5051" spans="1:1" ht="13.15" hidden="1" x14ac:dyDescent="0.35">
      <c r="A5051" s="7"/>
    </row>
    <row r="5052" spans="1:1" ht="13.15" hidden="1" x14ac:dyDescent="0.35">
      <c r="A5052" s="7"/>
    </row>
    <row r="5053" spans="1:1" ht="13.15" hidden="1" x14ac:dyDescent="0.35">
      <c r="A5053" s="7"/>
    </row>
    <row r="5054" spans="1:1" ht="13.15" hidden="1" x14ac:dyDescent="0.35">
      <c r="A5054" s="7"/>
    </row>
    <row r="5055" spans="1:1" ht="13.15" hidden="1" x14ac:dyDescent="0.35">
      <c r="A5055" s="7"/>
    </row>
    <row r="5056" spans="1:1" ht="13.15" hidden="1" x14ac:dyDescent="0.35">
      <c r="A5056" s="7"/>
    </row>
    <row r="5057" spans="1:1" ht="13.15" hidden="1" x14ac:dyDescent="0.35">
      <c r="A5057" s="7"/>
    </row>
    <row r="5058" spans="1:1" ht="13.15" hidden="1" x14ac:dyDescent="0.35">
      <c r="A5058" s="7"/>
    </row>
    <row r="5059" spans="1:1" ht="13.15" hidden="1" x14ac:dyDescent="0.35">
      <c r="A5059" s="7"/>
    </row>
    <row r="5060" spans="1:1" ht="13.15" hidden="1" x14ac:dyDescent="0.35">
      <c r="A5060" s="7"/>
    </row>
    <row r="5061" spans="1:1" ht="13.15" hidden="1" x14ac:dyDescent="0.35">
      <c r="A5061" s="7"/>
    </row>
    <row r="5062" spans="1:1" ht="13.15" hidden="1" x14ac:dyDescent="0.35">
      <c r="A5062" s="7"/>
    </row>
    <row r="5063" spans="1:1" ht="13.15" hidden="1" x14ac:dyDescent="0.35">
      <c r="A5063" s="7"/>
    </row>
    <row r="5064" spans="1:1" ht="13.15" hidden="1" x14ac:dyDescent="0.35">
      <c r="A5064" s="7"/>
    </row>
    <row r="5065" spans="1:1" ht="13.15" hidden="1" x14ac:dyDescent="0.35">
      <c r="A5065" s="7"/>
    </row>
    <row r="5066" spans="1:1" ht="13.15" hidden="1" x14ac:dyDescent="0.35">
      <c r="A5066" s="7"/>
    </row>
    <row r="5067" spans="1:1" ht="13.15" hidden="1" x14ac:dyDescent="0.35">
      <c r="A5067" s="7"/>
    </row>
    <row r="5068" spans="1:1" ht="13.15" hidden="1" x14ac:dyDescent="0.35">
      <c r="A5068" s="7"/>
    </row>
    <row r="5069" spans="1:1" ht="13.15" hidden="1" x14ac:dyDescent="0.35">
      <c r="A5069" s="7"/>
    </row>
    <row r="5070" spans="1:1" ht="13.15" hidden="1" x14ac:dyDescent="0.35">
      <c r="A5070" s="7"/>
    </row>
    <row r="5071" spans="1:1" ht="13.15" hidden="1" x14ac:dyDescent="0.35">
      <c r="A5071" s="7"/>
    </row>
    <row r="5072" spans="1:1" ht="13.15" hidden="1" x14ac:dyDescent="0.35">
      <c r="A5072" s="7"/>
    </row>
    <row r="5073" spans="1:1" ht="13.15" hidden="1" x14ac:dyDescent="0.35">
      <c r="A5073" s="7"/>
    </row>
    <row r="5074" spans="1:1" ht="13.15" hidden="1" x14ac:dyDescent="0.35">
      <c r="A5074" s="7"/>
    </row>
    <row r="5075" spans="1:1" ht="13.15" hidden="1" x14ac:dyDescent="0.35">
      <c r="A5075" s="7"/>
    </row>
    <row r="5076" spans="1:1" ht="13.15" hidden="1" x14ac:dyDescent="0.35">
      <c r="A5076" s="7"/>
    </row>
    <row r="5077" spans="1:1" ht="13.15" hidden="1" x14ac:dyDescent="0.35">
      <c r="A5077" s="7"/>
    </row>
    <row r="5078" spans="1:1" ht="13.15" hidden="1" x14ac:dyDescent="0.35">
      <c r="A5078" s="7"/>
    </row>
    <row r="5079" spans="1:1" ht="13.15" hidden="1" x14ac:dyDescent="0.35">
      <c r="A5079" s="7"/>
    </row>
    <row r="5080" spans="1:1" ht="13.15" hidden="1" x14ac:dyDescent="0.35">
      <c r="A5080" s="7"/>
    </row>
    <row r="5081" spans="1:1" ht="13.15" hidden="1" x14ac:dyDescent="0.35">
      <c r="A5081" s="7"/>
    </row>
    <row r="5082" spans="1:1" ht="13.15" hidden="1" x14ac:dyDescent="0.35">
      <c r="A5082" s="7"/>
    </row>
    <row r="5083" spans="1:1" ht="13.15" hidden="1" x14ac:dyDescent="0.35">
      <c r="A5083" s="7"/>
    </row>
    <row r="5084" spans="1:1" ht="13.15" hidden="1" x14ac:dyDescent="0.35">
      <c r="A5084" s="7"/>
    </row>
    <row r="5085" spans="1:1" ht="13.15" hidden="1" x14ac:dyDescent="0.35">
      <c r="A5085" s="7"/>
    </row>
    <row r="5086" spans="1:1" ht="13.15" hidden="1" x14ac:dyDescent="0.35">
      <c r="A5086" s="7"/>
    </row>
    <row r="5087" spans="1:1" ht="13.15" hidden="1" x14ac:dyDescent="0.35">
      <c r="A5087" s="7"/>
    </row>
    <row r="5088" spans="1:1" ht="13.15" hidden="1" x14ac:dyDescent="0.35">
      <c r="A5088" s="7"/>
    </row>
    <row r="5089" spans="1:1" ht="13.15" hidden="1" x14ac:dyDescent="0.35">
      <c r="A5089" s="7"/>
    </row>
    <row r="5090" spans="1:1" ht="13.15" hidden="1" x14ac:dyDescent="0.35">
      <c r="A5090" s="7"/>
    </row>
    <row r="5091" spans="1:1" ht="13.15" hidden="1" x14ac:dyDescent="0.35">
      <c r="A5091" s="7"/>
    </row>
    <row r="5092" spans="1:1" ht="13.15" hidden="1" x14ac:dyDescent="0.35">
      <c r="A5092" s="7"/>
    </row>
    <row r="5093" spans="1:1" ht="13.15" hidden="1" x14ac:dyDescent="0.35">
      <c r="A5093" s="7"/>
    </row>
    <row r="5094" spans="1:1" ht="13.15" hidden="1" x14ac:dyDescent="0.35">
      <c r="A5094" s="7"/>
    </row>
    <row r="5095" spans="1:1" ht="13.15" hidden="1" x14ac:dyDescent="0.35">
      <c r="A5095" s="7"/>
    </row>
    <row r="5096" spans="1:1" ht="13.15" hidden="1" x14ac:dyDescent="0.35">
      <c r="A5096" s="7"/>
    </row>
    <row r="5097" spans="1:1" ht="13.15" hidden="1" x14ac:dyDescent="0.35">
      <c r="A5097" s="7"/>
    </row>
    <row r="5098" spans="1:1" ht="13.15" hidden="1" x14ac:dyDescent="0.35">
      <c r="A5098" s="7"/>
    </row>
    <row r="5099" spans="1:1" ht="13.15" hidden="1" x14ac:dyDescent="0.35">
      <c r="A5099" s="7"/>
    </row>
    <row r="5100" spans="1:1" ht="13.15" hidden="1" x14ac:dyDescent="0.35">
      <c r="A5100" s="7"/>
    </row>
    <row r="5101" spans="1:1" ht="13.15" hidden="1" x14ac:dyDescent="0.35">
      <c r="A5101" s="7"/>
    </row>
    <row r="5102" spans="1:1" ht="13.15" hidden="1" x14ac:dyDescent="0.35">
      <c r="A5102" s="7"/>
    </row>
    <row r="5103" spans="1:1" ht="13.15" hidden="1" x14ac:dyDescent="0.35">
      <c r="A5103" s="7"/>
    </row>
    <row r="5104" spans="1:1" ht="13.15" hidden="1" x14ac:dyDescent="0.35">
      <c r="A5104" s="7"/>
    </row>
    <row r="5105" spans="1:1" ht="13.15" hidden="1" x14ac:dyDescent="0.35">
      <c r="A5105" s="7"/>
    </row>
    <row r="5106" spans="1:1" ht="13.15" hidden="1" x14ac:dyDescent="0.35">
      <c r="A5106" s="7"/>
    </row>
    <row r="5107" spans="1:1" ht="13.15" hidden="1" x14ac:dyDescent="0.35">
      <c r="A5107" s="7"/>
    </row>
    <row r="5108" spans="1:1" ht="13.15" hidden="1" x14ac:dyDescent="0.35">
      <c r="A5108" s="7"/>
    </row>
    <row r="5109" spans="1:1" ht="13.15" hidden="1" x14ac:dyDescent="0.35">
      <c r="A5109" s="7"/>
    </row>
    <row r="5110" spans="1:1" ht="13.15" hidden="1" x14ac:dyDescent="0.35">
      <c r="A5110" s="7"/>
    </row>
    <row r="5111" spans="1:1" ht="13.15" hidden="1" x14ac:dyDescent="0.35">
      <c r="A5111" s="7"/>
    </row>
    <row r="5112" spans="1:1" ht="13.15" hidden="1" x14ac:dyDescent="0.35">
      <c r="A5112" s="7"/>
    </row>
    <row r="5113" spans="1:1" ht="13.15" hidden="1" x14ac:dyDescent="0.35">
      <c r="A5113" s="7"/>
    </row>
    <row r="5114" spans="1:1" ht="13.15" hidden="1" x14ac:dyDescent="0.35">
      <c r="A5114" s="7"/>
    </row>
    <row r="5115" spans="1:1" ht="13.15" hidden="1" x14ac:dyDescent="0.35">
      <c r="A5115" s="7"/>
    </row>
    <row r="5116" spans="1:1" ht="13.15" hidden="1" x14ac:dyDescent="0.35">
      <c r="A5116" s="7"/>
    </row>
    <row r="5117" spans="1:1" ht="13.15" hidden="1" x14ac:dyDescent="0.35">
      <c r="A5117" s="7"/>
    </row>
    <row r="5118" spans="1:1" ht="13.15" hidden="1" x14ac:dyDescent="0.35">
      <c r="A5118" s="7"/>
    </row>
    <row r="5119" spans="1:1" ht="13.15" hidden="1" x14ac:dyDescent="0.35">
      <c r="A5119" s="7"/>
    </row>
    <row r="5120" spans="1:1" ht="13.15" hidden="1" x14ac:dyDescent="0.35">
      <c r="A5120" s="7"/>
    </row>
    <row r="5121" spans="1:1" ht="13.15" hidden="1" x14ac:dyDescent="0.35">
      <c r="A5121" s="7"/>
    </row>
    <row r="5122" spans="1:1" ht="13.15" hidden="1" x14ac:dyDescent="0.35">
      <c r="A5122" s="7"/>
    </row>
    <row r="5123" spans="1:1" ht="13.15" hidden="1" x14ac:dyDescent="0.35">
      <c r="A5123" s="7"/>
    </row>
    <row r="5124" spans="1:1" ht="13.15" hidden="1" x14ac:dyDescent="0.35">
      <c r="A5124" s="7"/>
    </row>
    <row r="5125" spans="1:1" ht="13.15" hidden="1" x14ac:dyDescent="0.35">
      <c r="A5125" s="7"/>
    </row>
    <row r="5126" spans="1:1" ht="13.15" hidden="1" x14ac:dyDescent="0.35">
      <c r="A5126" s="7"/>
    </row>
    <row r="5127" spans="1:1" ht="13.15" hidden="1" x14ac:dyDescent="0.35">
      <c r="A5127" s="7"/>
    </row>
    <row r="5128" spans="1:1" ht="13.15" hidden="1" x14ac:dyDescent="0.35">
      <c r="A5128" s="7"/>
    </row>
    <row r="5129" spans="1:1" ht="13.15" hidden="1" x14ac:dyDescent="0.35">
      <c r="A5129" s="7"/>
    </row>
    <row r="5130" spans="1:1" ht="13.15" hidden="1" x14ac:dyDescent="0.35">
      <c r="A5130" s="7"/>
    </row>
    <row r="5131" spans="1:1" ht="13.15" hidden="1" x14ac:dyDescent="0.35">
      <c r="A5131" s="7"/>
    </row>
    <row r="5132" spans="1:1" ht="13.15" hidden="1" x14ac:dyDescent="0.35">
      <c r="A5132" s="7"/>
    </row>
    <row r="5133" spans="1:1" ht="13.15" hidden="1" x14ac:dyDescent="0.35">
      <c r="A5133" s="7"/>
    </row>
    <row r="5134" spans="1:1" ht="13.15" hidden="1" x14ac:dyDescent="0.35">
      <c r="A5134" s="7"/>
    </row>
    <row r="5135" spans="1:1" ht="13.15" hidden="1" x14ac:dyDescent="0.35">
      <c r="A5135" s="7"/>
    </row>
    <row r="5136" spans="1:1" ht="13.15" hidden="1" x14ac:dyDescent="0.35">
      <c r="A5136" s="7"/>
    </row>
    <row r="5137" spans="1:1" ht="13.15" hidden="1" x14ac:dyDescent="0.35">
      <c r="A5137" s="7"/>
    </row>
    <row r="5138" spans="1:1" ht="13.15" hidden="1" x14ac:dyDescent="0.35">
      <c r="A5138" s="7"/>
    </row>
    <row r="5139" spans="1:1" ht="13.15" hidden="1" x14ac:dyDescent="0.35">
      <c r="A5139" s="7"/>
    </row>
    <row r="5140" spans="1:1" ht="13.15" hidden="1" x14ac:dyDescent="0.35">
      <c r="A5140" s="7"/>
    </row>
    <row r="5141" spans="1:1" ht="13.15" hidden="1" x14ac:dyDescent="0.35">
      <c r="A5141" s="7"/>
    </row>
    <row r="5142" spans="1:1" ht="13.15" hidden="1" x14ac:dyDescent="0.35">
      <c r="A5142" s="7"/>
    </row>
    <row r="5143" spans="1:1" ht="13.15" hidden="1" x14ac:dyDescent="0.35">
      <c r="A5143" s="7"/>
    </row>
    <row r="5144" spans="1:1" ht="13.15" hidden="1" x14ac:dyDescent="0.35">
      <c r="A5144" s="7"/>
    </row>
    <row r="5145" spans="1:1" ht="13.15" hidden="1" x14ac:dyDescent="0.35">
      <c r="A5145" s="7"/>
    </row>
    <row r="5146" spans="1:1" ht="13.15" hidden="1" x14ac:dyDescent="0.35">
      <c r="A5146" s="7"/>
    </row>
    <row r="5147" spans="1:1" ht="13.15" hidden="1" x14ac:dyDescent="0.35">
      <c r="A5147" s="7"/>
    </row>
    <row r="5148" spans="1:1" ht="13.15" hidden="1" x14ac:dyDescent="0.35">
      <c r="A5148" s="7"/>
    </row>
    <row r="5149" spans="1:1" ht="13.15" hidden="1" x14ac:dyDescent="0.35">
      <c r="A5149" s="7"/>
    </row>
    <row r="5150" spans="1:1" ht="13.15" hidden="1" x14ac:dyDescent="0.35">
      <c r="A5150" s="7"/>
    </row>
    <row r="5151" spans="1:1" ht="13.15" hidden="1" x14ac:dyDescent="0.35">
      <c r="A5151" s="7"/>
    </row>
    <row r="5152" spans="1:1" ht="13.15" hidden="1" x14ac:dyDescent="0.35">
      <c r="A5152" s="7"/>
    </row>
    <row r="5153" spans="1:1" ht="13.15" hidden="1" x14ac:dyDescent="0.35">
      <c r="A5153" s="7"/>
    </row>
    <row r="5154" spans="1:1" ht="13.15" hidden="1" x14ac:dyDescent="0.35">
      <c r="A5154" s="7"/>
    </row>
    <row r="5155" spans="1:1" ht="13.15" hidden="1" x14ac:dyDescent="0.35">
      <c r="A5155" s="7"/>
    </row>
    <row r="5156" spans="1:1" ht="13.15" hidden="1" x14ac:dyDescent="0.35">
      <c r="A5156" s="7"/>
    </row>
    <row r="5157" spans="1:1" ht="13.15" hidden="1" x14ac:dyDescent="0.35">
      <c r="A5157" s="7"/>
    </row>
    <row r="5158" spans="1:1" ht="13.15" hidden="1" x14ac:dyDescent="0.35">
      <c r="A5158" s="7"/>
    </row>
    <row r="5159" spans="1:1" ht="13.15" hidden="1" x14ac:dyDescent="0.35">
      <c r="A5159" s="7"/>
    </row>
    <row r="5160" spans="1:1" ht="13.15" hidden="1" x14ac:dyDescent="0.35">
      <c r="A5160" s="7"/>
    </row>
    <row r="5161" spans="1:1" ht="13.15" hidden="1" x14ac:dyDescent="0.35">
      <c r="A5161" s="7"/>
    </row>
    <row r="5162" spans="1:1" ht="13.15" hidden="1" x14ac:dyDescent="0.35">
      <c r="A5162" s="7"/>
    </row>
    <row r="5163" spans="1:1" ht="13.15" hidden="1" x14ac:dyDescent="0.35">
      <c r="A5163" s="7"/>
    </row>
    <row r="5164" spans="1:1" ht="13.15" hidden="1" x14ac:dyDescent="0.35">
      <c r="A5164" s="7"/>
    </row>
    <row r="5165" spans="1:1" ht="13.15" hidden="1" x14ac:dyDescent="0.35">
      <c r="A5165" s="7"/>
    </row>
    <row r="5166" spans="1:1" ht="13.15" hidden="1" x14ac:dyDescent="0.35">
      <c r="A5166" s="7"/>
    </row>
    <row r="5167" spans="1:1" ht="13.15" hidden="1" x14ac:dyDescent="0.35">
      <c r="A5167" s="7"/>
    </row>
    <row r="5168" spans="1:1" ht="13.15" hidden="1" x14ac:dyDescent="0.35">
      <c r="A5168" s="7"/>
    </row>
    <row r="5169" spans="1:1" ht="13.15" hidden="1" x14ac:dyDescent="0.35">
      <c r="A5169" s="7"/>
    </row>
    <row r="5170" spans="1:1" ht="13.15" hidden="1" x14ac:dyDescent="0.35">
      <c r="A5170" s="7"/>
    </row>
    <row r="5171" spans="1:1" ht="13.15" hidden="1" x14ac:dyDescent="0.35">
      <c r="A5171" s="7"/>
    </row>
    <row r="5172" spans="1:1" ht="13.15" hidden="1" x14ac:dyDescent="0.35">
      <c r="A5172" s="7"/>
    </row>
    <row r="5173" spans="1:1" ht="13.15" hidden="1" x14ac:dyDescent="0.35">
      <c r="A5173" s="7"/>
    </row>
    <row r="5174" spans="1:1" ht="13.15" hidden="1" x14ac:dyDescent="0.35">
      <c r="A5174" s="7"/>
    </row>
    <row r="5175" spans="1:1" ht="13.15" hidden="1" x14ac:dyDescent="0.35">
      <c r="A5175" s="7"/>
    </row>
    <row r="5176" spans="1:1" ht="13.15" hidden="1" x14ac:dyDescent="0.35">
      <c r="A5176" s="7"/>
    </row>
    <row r="5177" spans="1:1" ht="13.15" hidden="1" x14ac:dyDescent="0.35">
      <c r="A5177" s="7"/>
    </row>
    <row r="5178" spans="1:1" ht="13.15" hidden="1" x14ac:dyDescent="0.35">
      <c r="A5178" s="7"/>
    </row>
    <row r="5179" spans="1:1" ht="13.15" hidden="1" x14ac:dyDescent="0.35">
      <c r="A5179" s="7"/>
    </row>
    <row r="5180" spans="1:1" ht="13.15" hidden="1" x14ac:dyDescent="0.35">
      <c r="A5180" s="7"/>
    </row>
    <row r="5181" spans="1:1" ht="13.15" hidden="1" x14ac:dyDescent="0.35">
      <c r="A5181" s="7"/>
    </row>
    <row r="5182" spans="1:1" ht="13.15" hidden="1" x14ac:dyDescent="0.35">
      <c r="A5182" s="7"/>
    </row>
    <row r="5183" spans="1:1" ht="13.15" hidden="1" x14ac:dyDescent="0.35">
      <c r="A5183" s="7"/>
    </row>
    <row r="5184" spans="1:1" ht="13.15" hidden="1" x14ac:dyDescent="0.35">
      <c r="A5184" s="7"/>
    </row>
    <row r="5185" spans="1:1" ht="13.15" hidden="1" x14ac:dyDescent="0.35">
      <c r="A5185" s="7"/>
    </row>
    <row r="5186" spans="1:1" ht="13.15" hidden="1" x14ac:dyDescent="0.35">
      <c r="A5186" s="7"/>
    </row>
    <row r="5187" spans="1:1" ht="13.15" hidden="1" x14ac:dyDescent="0.35">
      <c r="A5187" s="7"/>
    </row>
    <row r="5188" spans="1:1" ht="13.15" hidden="1" x14ac:dyDescent="0.35">
      <c r="A5188" s="7"/>
    </row>
    <row r="5189" spans="1:1" ht="13.15" hidden="1" x14ac:dyDescent="0.35">
      <c r="A5189" s="7"/>
    </row>
    <row r="5190" spans="1:1" ht="13.15" hidden="1" x14ac:dyDescent="0.35">
      <c r="A5190" s="7"/>
    </row>
    <row r="5191" spans="1:1" ht="13.15" hidden="1" x14ac:dyDescent="0.35">
      <c r="A5191" s="7"/>
    </row>
    <row r="5192" spans="1:1" ht="13.15" hidden="1" x14ac:dyDescent="0.35">
      <c r="A5192" s="7"/>
    </row>
    <row r="5193" spans="1:1" ht="13.15" hidden="1" x14ac:dyDescent="0.35">
      <c r="A5193" s="7"/>
    </row>
    <row r="5194" spans="1:1" ht="13.15" hidden="1" x14ac:dyDescent="0.35">
      <c r="A5194" s="7"/>
    </row>
    <row r="5195" spans="1:1" ht="13.15" hidden="1" x14ac:dyDescent="0.35">
      <c r="A5195" s="7"/>
    </row>
    <row r="5196" spans="1:1" ht="13.15" hidden="1" x14ac:dyDescent="0.35">
      <c r="A5196" s="7"/>
    </row>
    <row r="5197" spans="1:1" ht="13.15" hidden="1" x14ac:dyDescent="0.35">
      <c r="A5197" s="7"/>
    </row>
    <row r="5198" spans="1:1" ht="13.15" hidden="1" x14ac:dyDescent="0.35">
      <c r="A5198" s="7"/>
    </row>
    <row r="5199" spans="1:1" ht="13.15" hidden="1" x14ac:dyDescent="0.35">
      <c r="A5199" s="7"/>
    </row>
    <row r="5200" spans="1:1" ht="13.15" hidden="1" x14ac:dyDescent="0.35">
      <c r="A5200" s="7"/>
    </row>
    <row r="5201" spans="1:1" ht="13.15" hidden="1" x14ac:dyDescent="0.35">
      <c r="A5201" s="7"/>
    </row>
    <row r="5202" spans="1:1" ht="13.15" hidden="1" x14ac:dyDescent="0.35">
      <c r="A5202" s="7"/>
    </row>
    <row r="5203" spans="1:1" ht="13.15" hidden="1" x14ac:dyDescent="0.35">
      <c r="A5203" s="7"/>
    </row>
    <row r="5204" spans="1:1" ht="13.15" hidden="1" x14ac:dyDescent="0.35">
      <c r="A5204" s="7"/>
    </row>
    <row r="5205" spans="1:1" ht="13.15" hidden="1" x14ac:dyDescent="0.35">
      <c r="A5205" s="7"/>
    </row>
    <row r="5206" spans="1:1" ht="13.15" hidden="1" x14ac:dyDescent="0.35">
      <c r="A5206" s="7"/>
    </row>
    <row r="5207" spans="1:1" ht="13.15" hidden="1" x14ac:dyDescent="0.35">
      <c r="A5207" s="7"/>
    </row>
    <row r="5208" spans="1:1" ht="13.15" hidden="1" x14ac:dyDescent="0.35">
      <c r="A5208" s="7"/>
    </row>
    <row r="5209" spans="1:1" ht="13.15" hidden="1" x14ac:dyDescent="0.35">
      <c r="A5209" s="7"/>
    </row>
    <row r="5210" spans="1:1" ht="13.15" hidden="1" x14ac:dyDescent="0.35">
      <c r="A5210" s="7"/>
    </row>
    <row r="5211" spans="1:1" ht="13.15" hidden="1" x14ac:dyDescent="0.35">
      <c r="A5211" s="7"/>
    </row>
    <row r="5212" spans="1:1" ht="13.15" hidden="1" x14ac:dyDescent="0.35">
      <c r="A5212" s="7"/>
    </row>
    <row r="5213" spans="1:1" ht="13.15" hidden="1" x14ac:dyDescent="0.35">
      <c r="A5213" s="7"/>
    </row>
    <row r="5214" spans="1:1" ht="13.15" hidden="1" x14ac:dyDescent="0.35">
      <c r="A5214" s="7"/>
    </row>
    <row r="5215" spans="1:1" ht="13.15" hidden="1" x14ac:dyDescent="0.35">
      <c r="A5215" s="7"/>
    </row>
    <row r="5216" spans="1:1" ht="13.15" hidden="1" x14ac:dyDescent="0.35">
      <c r="A5216" s="7"/>
    </row>
    <row r="5217" spans="1:1" ht="13.15" hidden="1" x14ac:dyDescent="0.35">
      <c r="A5217" s="7"/>
    </row>
    <row r="5218" spans="1:1" ht="13.15" hidden="1" x14ac:dyDescent="0.35">
      <c r="A5218" s="7"/>
    </row>
    <row r="5219" spans="1:1" ht="13.15" hidden="1" x14ac:dyDescent="0.35">
      <c r="A5219" s="7"/>
    </row>
    <row r="5220" spans="1:1" ht="13.15" hidden="1" x14ac:dyDescent="0.35">
      <c r="A5220" s="7"/>
    </row>
    <row r="5221" spans="1:1" ht="13.15" hidden="1" x14ac:dyDescent="0.35">
      <c r="A5221" s="7"/>
    </row>
    <row r="5222" spans="1:1" ht="13.15" hidden="1" x14ac:dyDescent="0.35">
      <c r="A5222" s="7"/>
    </row>
    <row r="5223" spans="1:1" ht="13.15" hidden="1" x14ac:dyDescent="0.35">
      <c r="A5223" s="7"/>
    </row>
    <row r="5224" spans="1:1" ht="13.15" hidden="1" x14ac:dyDescent="0.35">
      <c r="A5224" s="7"/>
    </row>
    <row r="5225" spans="1:1" ht="13.15" hidden="1" x14ac:dyDescent="0.35">
      <c r="A5225" s="7"/>
    </row>
    <row r="5226" spans="1:1" ht="13.15" hidden="1" x14ac:dyDescent="0.35">
      <c r="A5226" s="7"/>
    </row>
    <row r="5227" spans="1:1" ht="13.15" hidden="1" x14ac:dyDescent="0.35">
      <c r="A5227" s="7"/>
    </row>
    <row r="5228" spans="1:1" ht="13.15" hidden="1" x14ac:dyDescent="0.35">
      <c r="A5228" s="7"/>
    </row>
    <row r="5229" spans="1:1" ht="13.15" hidden="1" x14ac:dyDescent="0.35">
      <c r="A5229" s="7"/>
    </row>
    <row r="5230" spans="1:1" ht="13.15" hidden="1" x14ac:dyDescent="0.35">
      <c r="A5230" s="7"/>
    </row>
    <row r="5231" spans="1:1" ht="13.15" hidden="1" x14ac:dyDescent="0.35">
      <c r="A5231" s="7"/>
    </row>
    <row r="5232" spans="1:1" ht="13.15" hidden="1" x14ac:dyDescent="0.35">
      <c r="A5232" s="7"/>
    </row>
    <row r="5233" spans="1:1" ht="13.15" hidden="1" x14ac:dyDescent="0.35">
      <c r="A5233" s="7"/>
    </row>
    <row r="5234" spans="1:1" ht="13.15" hidden="1" x14ac:dyDescent="0.35">
      <c r="A5234" s="7"/>
    </row>
    <row r="5235" spans="1:1" ht="13.15" hidden="1" x14ac:dyDescent="0.35">
      <c r="A5235" s="7"/>
    </row>
    <row r="5236" spans="1:1" ht="13.15" hidden="1" x14ac:dyDescent="0.35">
      <c r="A5236" s="7"/>
    </row>
    <row r="5237" spans="1:1" ht="13.15" hidden="1" x14ac:dyDescent="0.35">
      <c r="A5237" s="7"/>
    </row>
    <row r="5238" spans="1:1" ht="13.15" hidden="1" x14ac:dyDescent="0.35">
      <c r="A5238" s="7"/>
    </row>
    <row r="5239" spans="1:1" ht="13.15" hidden="1" x14ac:dyDescent="0.35">
      <c r="A5239" s="7"/>
    </row>
    <row r="5240" spans="1:1" ht="13.15" hidden="1" x14ac:dyDescent="0.35">
      <c r="A5240" s="7"/>
    </row>
    <row r="5241" spans="1:1" ht="13.15" hidden="1" x14ac:dyDescent="0.35">
      <c r="A5241" s="7"/>
    </row>
    <row r="5242" spans="1:1" ht="13.15" hidden="1" x14ac:dyDescent="0.35">
      <c r="A5242" s="7"/>
    </row>
    <row r="5243" spans="1:1" ht="13.15" hidden="1" x14ac:dyDescent="0.35">
      <c r="A5243" s="7"/>
    </row>
    <row r="5244" spans="1:1" ht="13.15" hidden="1" x14ac:dyDescent="0.35">
      <c r="A5244" s="7"/>
    </row>
    <row r="5245" spans="1:1" ht="13.15" hidden="1" x14ac:dyDescent="0.35">
      <c r="A5245" s="7"/>
    </row>
    <row r="5246" spans="1:1" ht="13.15" hidden="1" x14ac:dyDescent="0.35">
      <c r="A5246" s="7"/>
    </row>
    <row r="5247" spans="1:1" ht="13.15" hidden="1" x14ac:dyDescent="0.35">
      <c r="A5247" s="7"/>
    </row>
    <row r="5248" spans="1:1" ht="13.15" hidden="1" x14ac:dyDescent="0.35">
      <c r="A5248" s="7"/>
    </row>
    <row r="5249" spans="1:1" ht="13.15" hidden="1" x14ac:dyDescent="0.35">
      <c r="A5249" s="7"/>
    </row>
    <row r="5250" spans="1:1" ht="13.15" hidden="1" x14ac:dyDescent="0.35">
      <c r="A5250" s="7"/>
    </row>
    <row r="5251" spans="1:1" ht="13.15" hidden="1" x14ac:dyDescent="0.35">
      <c r="A5251" s="7"/>
    </row>
    <row r="5252" spans="1:1" ht="13.15" hidden="1" x14ac:dyDescent="0.35">
      <c r="A5252" s="7"/>
    </row>
    <row r="5253" spans="1:1" ht="13.15" hidden="1" x14ac:dyDescent="0.35">
      <c r="A5253" s="7"/>
    </row>
    <row r="5254" spans="1:1" ht="13.15" hidden="1" x14ac:dyDescent="0.35">
      <c r="A5254" s="7"/>
    </row>
    <row r="5255" spans="1:1" ht="13.15" hidden="1" x14ac:dyDescent="0.35">
      <c r="A5255" s="7"/>
    </row>
    <row r="5256" spans="1:1" ht="13.15" hidden="1" x14ac:dyDescent="0.35">
      <c r="A5256" s="7"/>
    </row>
    <row r="5257" spans="1:1" ht="13.15" hidden="1" x14ac:dyDescent="0.35">
      <c r="A5257" s="7"/>
    </row>
    <row r="5258" spans="1:1" ht="13.15" hidden="1" x14ac:dyDescent="0.35">
      <c r="A5258" s="7"/>
    </row>
    <row r="5259" spans="1:1" ht="13.15" hidden="1" x14ac:dyDescent="0.35">
      <c r="A5259" s="7"/>
    </row>
    <row r="5260" spans="1:1" ht="13.15" hidden="1" x14ac:dyDescent="0.35">
      <c r="A5260" s="7"/>
    </row>
    <row r="5261" spans="1:1" ht="13.15" hidden="1" x14ac:dyDescent="0.35">
      <c r="A5261" s="7"/>
    </row>
    <row r="5262" spans="1:1" ht="13.15" hidden="1" x14ac:dyDescent="0.35">
      <c r="A5262" s="7"/>
    </row>
    <row r="5263" spans="1:1" ht="13.15" hidden="1" x14ac:dyDescent="0.35">
      <c r="A5263" s="7"/>
    </row>
    <row r="5264" spans="1:1" ht="13.15" hidden="1" x14ac:dyDescent="0.35">
      <c r="A5264" s="7"/>
    </row>
    <row r="5265" spans="1:1" ht="13.15" hidden="1" x14ac:dyDescent="0.35">
      <c r="A5265" s="7"/>
    </row>
    <row r="5266" spans="1:1" ht="13.15" hidden="1" x14ac:dyDescent="0.35">
      <c r="A5266" s="7"/>
    </row>
    <row r="5267" spans="1:1" ht="13.15" hidden="1" x14ac:dyDescent="0.35">
      <c r="A5267" s="7"/>
    </row>
    <row r="5268" spans="1:1" ht="13.15" hidden="1" x14ac:dyDescent="0.35">
      <c r="A5268" s="7"/>
    </row>
    <row r="5269" spans="1:1" ht="13.15" hidden="1" x14ac:dyDescent="0.35">
      <c r="A5269" s="7"/>
    </row>
    <row r="5270" spans="1:1" ht="13.15" hidden="1" x14ac:dyDescent="0.35">
      <c r="A5270" s="7"/>
    </row>
    <row r="5271" spans="1:1" ht="13.15" hidden="1" x14ac:dyDescent="0.35">
      <c r="A5271" s="7"/>
    </row>
    <row r="5272" spans="1:1" ht="13.15" hidden="1" x14ac:dyDescent="0.35">
      <c r="A5272" s="7"/>
    </row>
    <row r="5273" spans="1:1" ht="13.15" hidden="1" x14ac:dyDescent="0.35">
      <c r="A5273" s="7"/>
    </row>
    <row r="5274" spans="1:1" ht="13.15" hidden="1" x14ac:dyDescent="0.35">
      <c r="A5274" s="7"/>
    </row>
    <row r="5275" spans="1:1" ht="13.15" hidden="1" x14ac:dyDescent="0.35">
      <c r="A5275" s="7"/>
    </row>
    <row r="5276" spans="1:1" ht="13.15" hidden="1" x14ac:dyDescent="0.35">
      <c r="A5276" s="7"/>
    </row>
    <row r="5277" spans="1:1" ht="13.15" hidden="1" x14ac:dyDescent="0.35">
      <c r="A5277" s="7"/>
    </row>
    <row r="5278" spans="1:1" ht="13.15" hidden="1" x14ac:dyDescent="0.35">
      <c r="A5278" s="7"/>
    </row>
    <row r="5279" spans="1:1" ht="13.15" hidden="1" x14ac:dyDescent="0.35">
      <c r="A5279" s="7"/>
    </row>
    <row r="5280" spans="1:1" ht="13.15" hidden="1" x14ac:dyDescent="0.35">
      <c r="A5280" s="7"/>
    </row>
    <row r="5281" spans="1:1" ht="13.15" hidden="1" x14ac:dyDescent="0.35">
      <c r="A5281" s="7"/>
    </row>
    <row r="5282" spans="1:1" ht="13.15" hidden="1" x14ac:dyDescent="0.35">
      <c r="A5282" s="7"/>
    </row>
    <row r="5283" spans="1:1" ht="13.15" hidden="1" x14ac:dyDescent="0.35">
      <c r="A5283" s="7"/>
    </row>
    <row r="5284" spans="1:1" ht="13.15" hidden="1" x14ac:dyDescent="0.35">
      <c r="A5284" s="7"/>
    </row>
    <row r="5285" spans="1:1" ht="13.15" hidden="1" x14ac:dyDescent="0.35">
      <c r="A5285" s="7"/>
    </row>
    <row r="5286" spans="1:1" ht="13.15" hidden="1" x14ac:dyDescent="0.35">
      <c r="A5286" s="7"/>
    </row>
    <row r="5287" spans="1:1" ht="13.15" hidden="1" x14ac:dyDescent="0.35">
      <c r="A5287" s="7"/>
    </row>
    <row r="5288" spans="1:1" ht="13.15" hidden="1" x14ac:dyDescent="0.35">
      <c r="A5288" s="7"/>
    </row>
    <row r="5289" spans="1:1" ht="13.15" hidden="1" x14ac:dyDescent="0.35">
      <c r="A5289" s="7"/>
    </row>
    <row r="5290" spans="1:1" ht="13.15" hidden="1" x14ac:dyDescent="0.35">
      <c r="A5290" s="7"/>
    </row>
    <row r="5291" spans="1:1" ht="13.15" hidden="1" x14ac:dyDescent="0.35">
      <c r="A5291" s="7"/>
    </row>
    <row r="5292" spans="1:1" ht="13.15" hidden="1" x14ac:dyDescent="0.35">
      <c r="A5292" s="7"/>
    </row>
    <row r="5293" spans="1:1" ht="13.15" hidden="1" x14ac:dyDescent="0.35">
      <c r="A5293" s="7"/>
    </row>
    <row r="5294" spans="1:1" ht="13.15" hidden="1" x14ac:dyDescent="0.35">
      <c r="A5294" s="7"/>
    </row>
    <row r="5295" spans="1:1" ht="13.15" hidden="1" x14ac:dyDescent="0.35">
      <c r="A5295" s="7"/>
    </row>
    <row r="5296" spans="1:1" ht="13.15" hidden="1" x14ac:dyDescent="0.35">
      <c r="A5296" s="7"/>
    </row>
    <row r="5297" spans="1:1" ht="13.15" hidden="1" x14ac:dyDescent="0.35">
      <c r="A5297" s="7"/>
    </row>
    <row r="5298" spans="1:1" ht="13.15" hidden="1" x14ac:dyDescent="0.35">
      <c r="A5298" s="7"/>
    </row>
    <row r="5299" spans="1:1" ht="13.15" hidden="1" x14ac:dyDescent="0.35">
      <c r="A5299" s="7"/>
    </row>
    <row r="5300" spans="1:1" ht="13.15" hidden="1" x14ac:dyDescent="0.35">
      <c r="A5300" s="7"/>
    </row>
    <row r="5301" spans="1:1" ht="13.15" hidden="1" x14ac:dyDescent="0.35">
      <c r="A5301" s="7"/>
    </row>
    <row r="5302" spans="1:1" ht="13.15" hidden="1" x14ac:dyDescent="0.35">
      <c r="A5302" s="7"/>
    </row>
    <row r="5303" spans="1:1" ht="13.15" hidden="1" x14ac:dyDescent="0.35">
      <c r="A5303" s="7"/>
    </row>
    <row r="5304" spans="1:1" ht="13.15" hidden="1" x14ac:dyDescent="0.35">
      <c r="A5304" s="7"/>
    </row>
    <row r="5305" spans="1:1" ht="13.15" hidden="1" x14ac:dyDescent="0.35">
      <c r="A5305" s="7"/>
    </row>
    <row r="5306" spans="1:1" ht="13.15" hidden="1" x14ac:dyDescent="0.35">
      <c r="A5306" s="7"/>
    </row>
    <row r="5307" spans="1:1" ht="13.15" hidden="1" x14ac:dyDescent="0.35">
      <c r="A5307" s="7"/>
    </row>
    <row r="5308" spans="1:1" ht="13.15" hidden="1" x14ac:dyDescent="0.35">
      <c r="A5308" s="7"/>
    </row>
    <row r="5309" spans="1:1" ht="13.15" hidden="1" x14ac:dyDescent="0.35">
      <c r="A5309" s="7"/>
    </row>
    <row r="5310" spans="1:1" ht="13.15" hidden="1" x14ac:dyDescent="0.35">
      <c r="A5310" s="7"/>
    </row>
    <row r="5311" spans="1:1" ht="13.15" hidden="1" x14ac:dyDescent="0.35">
      <c r="A5311" s="7"/>
    </row>
    <row r="5312" spans="1:1" ht="13.15" hidden="1" x14ac:dyDescent="0.35">
      <c r="A5312" s="7"/>
    </row>
    <row r="5313" spans="1:1" ht="13.15" hidden="1" x14ac:dyDescent="0.35">
      <c r="A5313" s="7"/>
    </row>
    <row r="5314" spans="1:1" ht="13.15" hidden="1" x14ac:dyDescent="0.35">
      <c r="A5314" s="7"/>
    </row>
    <row r="5315" spans="1:1" ht="13.15" hidden="1" x14ac:dyDescent="0.35">
      <c r="A5315" s="7"/>
    </row>
    <row r="5316" spans="1:1" ht="13.15" hidden="1" x14ac:dyDescent="0.35">
      <c r="A5316" s="7"/>
    </row>
    <row r="5317" spans="1:1" ht="13.15" hidden="1" x14ac:dyDescent="0.35">
      <c r="A5317" s="7"/>
    </row>
    <row r="5318" spans="1:1" ht="13.15" hidden="1" x14ac:dyDescent="0.35">
      <c r="A5318" s="7"/>
    </row>
    <row r="5319" spans="1:1" ht="13.15" hidden="1" x14ac:dyDescent="0.35">
      <c r="A5319" s="7"/>
    </row>
    <row r="5320" spans="1:1" ht="13.15" hidden="1" x14ac:dyDescent="0.35">
      <c r="A5320" s="7"/>
    </row>
    <row r="5321" spans="1:1" ht="13.15" hidden="1" x14ac:dyDescent="0.35">
      <c r="A5321" s="7"/>
    </row>
    <row r="5322" spans="1:1" ht="13.15" hidden="1" x14ac:dyDescent="0.35">
      <c r="A5322" s="7"/>
    </row>
    <row r="5323" spans="1:1" ht="13.15" hidden="1" x14ac:dyDescent="0.35">
      <c r="A5323" s="7"/>
    </row>
    <row r="5324" spans="1:1" ht="13.15" hidden="1" x14ac:dyDescent="0.35">
      <c r="A5324" s="7"/>
    </row>
    <row r="5325" spans="1:1" ht="13.15" hidden="1" x14ac:dyDescent="0.35">
      <c r="A5325" s="7"/>
    </row>
    <row r="5326" spans="1:1" ht="13.15" hidden="1" x14ac:dyDescent="0.35">
      <c r="A5326" s="7"/>
    </row>
    <row r="5327" spans="1:1" ht="13.15" hidden="1" x14ac:dyDescent="0.35">
      <c r="A5327" s="7"/>
    </row>
    <row r="5328" spans="1:1" ht="13.15" hidden="1" x14ac:dyDescent="0.35">
      <c r="A5328" s="7"/>
    </row>
    <row r="5329" spans="1:1" ht="13.15" hidden="1" x14ac:dyDescent="0.35">
      <c r="A5329" s="7"/>
    </row>
    <row r="5330" spans="1:1" ht="13.15" hidden="1" x14ac:dyDescent="0.35">
      <c r="A5330" s="7"/>
    </row>
    <row r="5331" spans="1:1" ht="13.15" hidden="1" x14ac:dyDescent="0.35">
      <c r="A5331" s="7"/>
    </row>
    <row r="5332" spans="1:1" ht="13.15" hidden="1" x14ac:dyDescent="0.35">
      <c r="A5332" s="7"/>
    </row>
    <row r="5333" spans="1:1" ht="13.15" hidden="1" x14ac:dyDescent="0.35">
      <c r="A5333" s="7"/>
    </row>
    <row r="5334" spans="1:1" ht="13.15" hidden="1" x14ac:dyDescent="0.35">
      <c r="A5334" s="7"/>
    </row>
    <row r="5335" spans="1:1" ht="13.15" hidden="1" x14ac:dyDescent="0.35">
      <c r="A5335" s="7"/>
    </row>
    <row r="5336" spans="1:1" ht="13.15" hidden="1" x14ac:dyDescent="0.35">
      <c r="A5336" s="7"/>
    </row>
    <row r="5337" spans="1:1" ht="13.15" hidden="1" x14ac:dyDescent="0.35">
      <c r="A5337" s="7"/>
    </row>
    <row r="5338" spans="1:1" ht="13.15" hidden="1" x14ac:dyDescent="0.35">
      <c r="A5338" s="7"/>
    </row>
    <row r="5339" spans="1:1" ht="13.15" hidden="1" x14ac:dyDescent="0.35">
      <c r="A5339" s="7"/>
    </row>
    <row r="5340" spans="1:1" ht="13.15" hidden="1" x14ac:dyDescent="0.35">
      <c r="A5340" s="7"/>
    </row>
    <row r="5341" spans="1:1" ht="13.15" hidden="1" x14ac:dyDescent="0.35">
      <c r="A5341" s="7"/>
    </row>
    <row r="5342" spans="1:1" ht="13.15" hidden="1" x14ac:dyDescent="0.35">
      <c r="A5342" s="7"/>
    </row>
    <row r="5343" spans="1:1" ht="13.15" hidden="1" x14ac:dyDescent="0.35">
      <c r="A5343" s="7"/>
    </row>
    <row r="5344" spans="1:1" ht="13.15" hidden="1" x14ac:dyDescent="0.35">
      <c r="A5344" s="7"/>
    </row>
    <row r="5345" spans="1:1" ht="13.15" hidden="1" x14ac:dyDescent="0.35">
      <c r="A5345" s="7"/>
    </row>
    <row r="5346" spans="1:1" ht="13.15" hidden="1" x14ac:dyDescent="0.35">
      <c r="A5346" s="7"/>
    </row>
    <row r="5347" spans="1:1" ht="13.15" hidden="1" x14ac:dyDescent="0.35">
      <c r="A5347" s="7"/>
    </row>
    <row r="5348" spans="1:1" ht="13.15" hidden="1" x14ac:dyDescent="0.35">
      <c r="A5348" s="7"/>
    </row>
    <row r="5349" spans="1:1" ht="13.15" hidden="1" x14ac:dyDescent="0.35">
      <c r="A5349" s="7"/>
    </row>
    <row r="5350" spans="1:1" ht="13.15" hidden="1" x14ac:dyDescent="0.35">
      <c r="A5350" s="7"/>
    </row>
    <row r="5351" spans="1:1" ht="13.15" hidden="1" x14ac:dyDescent="0.35">
      <c r="A5351" s="7"/>
    </row>
    <row r="5352" spans="1:1" ht="13.15" hidden="1" x14ac:dyDescent="0.35">
      <c r="A5352" s="7"/>
    </row>
    <row r="5353" spans="1:1" ht="13.15" hidden="1" x14ac:dyDescent="0.35">
      <c r="A5353" s="7"/>
    </row>
    <row r="5354" spans="1:1" ht="13.15" hidden="1" x14ac:dyDescent="0.35">
      <c r="A5354" s="7"/>
    </row>
    <row r="5355" spans="1:1" ht="13.15" hidden="1" x14ac:dyDescent="0.35">
      <c r="A5355" s="7"/>
    </row>
    <row r="5356" spans="1:1" ht="13.15" hidden="1" x14ac:dyDescent="0.35">
      <c r="A5356" s="7"/>
    </row>
    <row r="5357" spans="1:1" ht="13.15" hidden="1" x14ac:dyDescent="0.35">
      <c r="A5357" s="7"/>
    </row>
    <row r="5358" spans="1:1" ht="13.15" hidden="1" x14ac:dyDescent="0.35">
      <c r="A5358" s="7"/>
    </row>
    <row r="5359" spans="1:1" ht="13.15" hidden="1" x14ac:dyDescent="0.35">
      <c r="A5359" s="7"/>
    </row>
    <row r="5360" spans="1:1" ht="13.15" hidden="1" x14ac:dyDescent="0.35">
      <c r="A5360" s="7"/>
    </row>
    <row r="5361" spans="1:1" ht="13.15" hidden="1" x14ac:dyDescent="0.35">
      <c r="A5361" s="7"/>
    </row>
    <row r="5362" spans="1:1" ht="13.15" hidden="1" x14ac:dyDescent="0.35">
      <c r="A5362" s="7"/>
    </row>
    <row r="5363" spans="1:1" ht="13.15" hidden="1" x14ac:dyDescent="0.35">
      <c r="A5363" s="7"/>
    </row>
    <row r="5364" spans="1:1" ht="13.15" hidden="1" x14ac:dyDescent="0.35">
      <c r="A5364" s="7"/>
    </row>
    <row r="5365" spans="1:1" ht="13.15" hidden="1" x14ac:dyDescent="0.35">
      <c r="A5365" s="7"/>
    </row>
    <row r="5366" spans="1:1" ht="13.15" hidden="1" x14ac:dyDescent="0.35">
      <c r="A5366" s="7"/>
    </row>
    <row r="5367" spans="1:1" ht="13.15" hidden="1" x14ac:dyDescent="0.35">
      <c r="A5367" s="7"/>
    </row>
    <row r="5368" spans="1:1" ht="13.15" hidden="1" x14ac:dyDescent="0.35">
      <c r="A5368" s="7"/>
    </row>
    <row r="5369" spans="1:1" ht="13.15" hidden="1" x14ac:dyDescent="0.35">
      <c r="A5369" s="7"/>
    </row>
    <row r="5370" spans="1:1" ht="13.15" hidden="1" x14ac:dyDescent="0.35">
      <c r="A5370" s="7"/>
    </row>
    <row r="5371" spans="1:1" ht="13.15" hidden="1" x14ac:dyDescent="0.35">
      <c r="A5371" s="7"/>
    </row>
    <row r="5372" spans="1:1" ht="13.15" hidden="1" x14ac:dyDescent="0.35">
      <c r="A5372" s="7"/>
    </row>
    <row r="5373" spans="1:1" ht="13.15" hidden="1" x14ac:dyDescent="0.35">
      <c r="A5373" s="7"/>
    </row>
    <row r="5374" spans="1:1" ht="13.15" hidden="1" x14ac:dyDescent="0.35">
      <c r="A5374" s="7"/>
    </row>
    <row r="5375" spans="1:1" ht="13.15" hidden="1" x14ac:dyDescent="0.35">
      <c r="A5375" s="7"/>
    </row>
    <row r="5376" spans="1:1" ht="13.15" hidden="1" x14ac:dyDescent="0.35">
      <c r="A5376" s="7"/>
    </row>
    <row r="5377" spans="1:1" ht="13.15" hidden="1" x14ac:dyDescent="0.35">
      <c r="A5377" s="7"/>
    </row>
    <row r="5378" spans="1:1" ht="13.15" hidden="1" x14ac:dyDescent="0.35">
      <c r="A5378" s="7"/>
    </row>
    <row r="5379" spans="1:1" ht="13.15" hidden="1" x14ac:dyDescent="0.35">
      <c r="A5379" s="7"/>
    </row>
    <row r="5380" spans="1:1" ht="13.15" hidden="1" x14ac:dyDescent="0.35">
      <c r="A5380" s="7"/>
    </row>
    <row r="5381" spans="1:1" ht="13.15" hidden="1" x14ac:dyDescent="0.35">
      <c r="A5381" s="7"/>
    </row>
    <row r="5382" spans="1:1" ht="13.15" hidden="1" x14ac:dyDescent="0.35">
      <c r="A5382" s="7"/>
    </row>
    <row r="5383" spans="1:1" ht="13.15" hidden="1" x14ac:dyDescent="0.35">
      <c r="A5383" s="7"/>
    </row>
    <row r="5384" spans="1:1" ht="13.15" hidden="1" x14ac:dyDescent="0.35">
      <c r="A5384" s="7"/>
    </row>
    <row r="5385" spans="1:1" ht="13.15" hidden="1" x14ac:dyDescent="0.35">
      <c r="A5385" s="7"/>
    </row>
    <row r="5386" spans="1:1" ht="13.15" hidden="1" x14ac:dyDescent="0.35">
      <c r="A5386" s="7"/>
    </row>
    <row r="5387" spans="1:1" ht="13.15" hidden="1" x14ac:dyDescent="0.35">
      <c r="A5387" s="7"/>
    </row>
    <row r="5388" spans="1:1" ht="13.15" hidden="1" x14ac:dyDescent="0.35">
      <c r="A5388" s="7"/>
    </row>
    <row r="5389" spans="1:1" ht="13.15" hidden="1" x14ac:dyDescent="0.35">
      <c r="A5389" s="7"/>
    </row>
    <row r="5390" spans="1:1" ht="13.15" hidden="1" x14ac:dyDescent="0.35">
      <c r="A5390" s="7"/>
    </row>
    <row r="5391" spans="1:1" ht="13.15" hidden="1" x14ac:dyDescent="0.35">
      <c r="A5391" s="7"/>
    </row>
    <row r="5392" spans="1:1" ht="13.15" hidden="1" x14ac:dyDescent="0.35">
      <c r="A5392" s="7"/>
    </row>
    <row r="5393" spans="1:1" ht="13.15" hidden="1" x14ac:dyDescent="0.35">
      <c r="A5393" s="7"/>
    </row>
    <row r="5394" spans="1:1" ht="13.15" hidden="1" x14ac:dyDescent="0.35">
      <c r="A5394" s="7"/>
    </row>
    <row r="5395" spans="1:1" ht="13.15" hidden="1" x14ac:dyDescent="0.35">
      <c r="A5395" s="7"/>
    </row>
    <row r="5396" spans="1:1" ht="13.15" hidden="1" x14ac:dyDescent="0.35">
      <c r="A5396" s="7"/>
    </row>
    <row r="5397" spans="1:1" ht="13.15" hidden="1" x14ac:dyDescent="0.35">
      <c r="A5397" s="7"/>
    </row>
    <row r="5398" spans="1:1" ht="13.15" hidden="1" x14ac:dyDescent="0.35">
      <c r="A5398" s="7"/>
    </row>
    <row r="5399" spans="1:1" ht="13.15" hidden="1" x14ac:dyDescent="0.35">
      <c r="A5399" s="7"/>
    </row>
    <row r="5400" spans="1:1" ht="13.15" hidden="1" x14ac:dyDescent="0.35">
      <c r="A5400" s="7"/>
    </row>
    <row r="5401" spans="1:1" ht="13.15" hidden="1" x14ac:dyDescent="0.35">
      <c r="A5401" s="7"/>
    </row>
    <row r="5402" spans="1:1" ht="13.15" hidden="1" x14ac:dyDescent="0.35">
      <c r="A5402" s="7"/>
    </row>
    <row r="5403" spans="1:1" ht="13.15" hidden="1" x14ac:dyDescent="0.35">
      <c r="A5403" s="7"/>
    </row>
    <row r="5404" spans="1:1" ht="13.15" hidden="1" x14ac:dyDescent="0.35">
      <c r="A5404" s="7"/>
    </row>
    <row r="5405" spans="1:1" ht="13.15" hidden="1" x14ac:dyDescent="0.35">
      <c r="A5405" s="7"/>
    </row>
    <row r="5406" spans="1:1" ht="13.15" hidden="1" x14ac:dyDescent="0.35">
      <c r="A5406" s="7"/>
    </row>
    <row r="5407" spans="1:1" ht="13.15" hidden="1" x14ac:dyDescent="0.35">
      <c r="A5407" s="7"/>
    </row>
    <row r="5408" spans="1:1" ht="13.15" hidden="1" x14ac:dyDescent="0.35">
      <c r="A5408" s="7"/>
    </row>
    <row r="5409" spans="1:1" ht="13.15" hidden="1" x14ac:dyDescent="0.35">
      <c r="A5409" s="7"/>
    </row>
    <row r="5410" spans="1:1" ht="13.15" hidden="1" x14ac:dyDescent="0.35">
      <c r="A5410" s="7"/>
    </row>
    <row r="5411" spans="1:1" ht="13.15" hidden="1" x14ac:dyDescent="0.35">
      <c r="A5411" s="7"/>
    </row>
    <row r="5412" spans="1:1" ht="13.15" hidden="1" x14ac:dyDescent="0.35">
      <c r="A5412" s="7"/>
    </row>
    <row r="5413" spans="1:1" ht="13.15" hidden="1" x14ac:dyDescent="0.35">
      <c r="A5413" s="7"/>
    </row>
    <row r="5414" spans="1:1" ht="13.15" hidden="1" x14ac:dyDescent="0.35">
      <c r="A5414" s="7"/>
    </row>
    <row r="5415" spans="1:1" ht="13.15" hidden="1" x14ac:dyDescent="0.35">
      <c r="A5415" s="7"/>
    </row>
    <row r="5416" spans="1:1" ht="13.15" hidden="1" x14ac:dyDescent="0.35">
      <c r="A5416" s="7"/>
    </row>
    <row r="5417" spans="1:1" ht="13.15" hidden="1" x14ac:dyDescent="0.35">
      <c r="A5417" s="7"/>
    </row>
    <row r="5418" spans="1:1" ht="13.15" hidden="1" x14ac:dyDescent="0.35">
      <c r="A5418" s="7"/>
    </row>
    <row r="5419" spans="1:1" ht="13.15" hidden="1" x14ac:dyDescent="0.35">
      <c r="A5419" s="7"/>
    </row>
    <row r="5420" spans="1:1" ht="13.15" hidden="1" x14ac:dyDescent="0.35">
      <c r="A5420" s="7"/>
    </row>
    <row r="5421" spans="1:1" ht="13.15" hidden="1" x14ac:dyDescent="0.35">
      <c r="A5421" s="7"/>
    </row>
    <row r="5422" spans="1:1" ht="13.15" hidden="1" x14ac:dyDescent="0.35">
      <c r="A5422" s="7"/>
    </row>
    <row r="5423" spans="1:1" ht="13.15" hidden="1" x14ac:dyDescent="0.35">
      <c r="A5423" s="7"/>
    </row>
    <row r="5424" spans="1:1" ht="13.15" hidden="1" x14ac:dyDescent="0.35">
      <c r="A5424" s="7"/>
    </row>
    <row r="5425" spans="1:1" ht="13.15" hidden="1" x14ac:dyDescent="0.35">
      <c r="A5425" s="7"/>
    </row>
    <row r="5426" spans="1:1" ht="13.15" hidden="1" x14ac:dyDescent="0.35">
      <c r="A5426" s="7"/>
    </row>
    <row r="5427" spans="1:1" ht="13.15" hidden="1" x14ac:dyDescent="0.35">
      <c r="A5427" s="7"/>
    </row>
    <row r="5428" spans="1:1" ht="13.15" hidden="1" x14ac:dyDescent="0.35">
      <c r="A5428" s="7"/>
    </row>
    <row r="5429" spans="1:1" ht="13.15" hidden="1" x14ac:dyDescent="0.35">
      <c r="A5429" s="7"/>
    </row>
    <row r="5430" spans="1:1" ht="13.15" hidden="1" x14ac:dyDescent="0.35">
      <c r="A5430" s="7"/>
    </row>
    <row r="5431" spans="1:1" ht="13.15" hidden="1" x14ac:dyDescent="0.35">
      <c r="A5431" s="7"/>
    </row>
    <row r="5432" spans="1:1" ht="13.15" hidden="1" x14ac:dyDescent="0.35">
      <c r="A5432" s="7"/>
    </row>
    <row r="5433" spans="1:1" ht="13.15" hidden="1" x14ac:dyDescent="0.35">
      <c r="A5433" s="7"/>
    </row>
    <row r="5434" spans="1:1" ht="13.15" hidden="1" x14ac:dyDescent="0.35">
      <c r="A5434" s="7"/>
    </row>
    <row r="5435" spans="1:1" ht="13.15" hidden="1" x14ac:dyDescent="0.35">
      <c r="A5435" s="7"/>
    </row>
    <row r="5436" spans="1:1" ht="13.15" hidden="1" x14ac:dyDescent="0.35">
      <c r="A5436" s="7"/>
    </row>
    <row r="5437" spans="1:1" ht="13.15" hidden="1" x14ac:dyDescent="0.35">
      <c r="A5437" s="7"/>
    </row>
    <row r="5438" spans="1:1" ht="13.15" hidden="1" x14ac:dyDescent="0.35">
      <c r="A5438" s="7"/>
    </row>
    <row r="5439" spans="1:1" ht="13.15" hidden="1" x14ac:dyDescent="0.35">
      <c r="A5439" s="7"/>
    </row>
    <row r="5440" spans="1:1" ht="13.15" hidden="1" x14ac:dyDescent="0.35">
      <c r="A5440" s="7"/>
    </row>
    <row r="5441" spans="1:1" ht="13.15" hidden="1" x14ac:dyDescent="0.35">
      <c r="A5441" s="7"/>
    </row>
    <row r="5442" spans="1:1" ht="13.15" hidden="1" x14ac:dyDescent="0.35">
      <c r="A5442" s="7"/>
    </row>
    <row r="5443" spans="1:1" ht="13.15" hidden="1" x14ac:dyDescent="0.35">
      <c r="A5443" s="7"/>
    </row>
    <row r="5444" spans="1:1" ht="13.15" hidden="1" x14ac:dyDescent="0.35">
      <c r="A5444" s="7"/>
    </row>
    <row r="5445" spans="1:1" ht="13.15" hidden="1" x14ac:dyDescent="0.35">
      <c r="A5445" s="7"/>
    </row>
    <row r="5446" spans="1:1" ht="13.15" hidden="1" x14ac:dyDescent="0.35">
      <c r="A5446" s="7"/>
    </row>
    <row r="5447" spans="1:1" ht="13.15" hidden="1" x14ac:dyDescent="0.35">
      <c r="A5447" s="7"/>
    </row>
    <row r="5448" spans="1:1" ht="13.15" hidden="1" x14ac:dyDescent="0.35">
      <c r="A5448" s="7"/>
    </row>
    <row r="5449" spans="1:1" ht="13.15" hidden="1" x14ac:dyDescent="0.35">
      <c r="A5449" s="7"/>
    </row>
    <row r="5450" spans="1:1" ht="13.15" hidden="1" x14ac:dyDescent="0.35">
      <c r="A5450" s="7"/>
    </row>
    <row r="5451" spans="1:1" ht="13.15" hidden="1" x14ac:dyDescent="0.35">
      <c r="A5451" s="7"/>
    </row>
    <row r="5452" spans="1:1" ht="13.15" hidden="1" x14ac:dyDescent="0.35">
      <c r="A5452" s="7"/>
    </row>
    <row r="5453" spans="1:1" ht="13.15" hidden="1" x14ac:dyDescent="0.35">
      <c r="A5453" s="7"/>
    </row>
    <row r="5454" spans="1:1" ht="13.15" hidden="1" x14ac:dyDescent="0.35">
      <c r="A5454" s="7"/>
    </row>
    <row r="5455" spans="1:1" ht="13.15" hidden="1" x14ac:dyDescent="0.35">
      <c r="A5455" s="7"/>
    </row>
    <row r="5456" spans="1:1" ht="13.15" hidden="1" x14ac:dyDescent="0.35">
      <c r="A5456" s="7"/>
    </row>
    <row r="5457" spans="1:1" ht="13.15" hidden="1" x14ac:dyDescent="0.35">
      <c r="A5457" s="7"/>
    </row>
    <row r="5458" spans="1:1" ht="13.15" hidden="1" x14ac:dyDescent="0.35">
      <c r="A5458" s="7"/>
    </row>
    <row r="5459" spans="1:1" ht="13.15" hidden="1" x14ac:dyDescent="0.35">
      <c r="A5459" s="7"/>
    </row>
    <row r="5460" spans="1:1" ht="13.15" hidden="1" x14ac:dyDescent="0.35">
      <c r="A5460" s="7"/>
    </row>
    <row r="5461" spans="1:1" ht="13.15" hidden="1" x14ac:dyDescent="0.35">
      <c r="A5461" s="7"/>
    </row>
    <row r="5462" spans="1:1" ht="13.15" hidden="1" x14ac:dyDescent="0.35">
      <c r="A5462" s="7"/>
    </row>
    <row r="5463" spans="1:1" ht="13.15" hidden="1" x14ac:dyDescent="0.35">
      <c r="A5463" s="7"/>
    </row>
    <row r="5464" spans="1:1" ht="13.15" hidden="1" x14ac:dyDescent="0.35">
      <c r="A5464" s="7"/>
    </row>
    <row r="5465" spans="1:1" ht="13.15" hidden="1" x14ac:dyDescent="0.35">
      <c r="A5465" s="7"/>
    </row>
    <row r="5466" spans="1:1" ht="13.15" hidden="1" x14ac:dyDescent="0.35">
      <c r="A5466" s="7"/>
    </row>
    <row r="5467" spans="1:1" ht="13.15" hidden="1" x14ac:dyDescent="0.35">
      <c r="A5467" s="7"/>
    </row>
    <row r="5468" spans="1:1" ht="13.15" hidden="1" x14ac:dyDescent="0.35">
      <c r="A5468" s="7"/>
    </row>
    <row r="5469" spans="1:1" ht="13.15" hidden="1" x14ac:dyDescent="0.35">
      <c r="A5469" s="7"/>
    </row>
    <row r="5470" spans="1:1" ht="13.15" hidden="1" x14ac:dyDescent="0.35">
      <c r="A5470" s="7"/>
    </row>
    <row r="5471" spans="1:1" ht="13.15" hidden="1" x14ac:dyDescent="0.35">
      <c r="A5471" s="7"/>
    </row>
    <row r="5472" spans="1:1" ht="13.15" hidden="1" x14ac:dyDescent="0.35">
      <c r="A5472" s="7"/>
    </row>
    <row r="5473" spans="1:1" ht="13.15" hidden="1" x14ac:dyDescent="0.35">
      <c r="A5473" s="7"/>
    </row>
    <row r="5474" spans="1:1" ht="13.15" hidden="1" x14ac:dyDescent="0.35">
      <c r="A5474" s="7"/>
    </row>
    <row r="5475" spans="1:1" ht="13.15" hidden="1" x14ac:dyDescent="0.35">
      <c r="A5475" s="7"/>
    </row>
    <row r="5476" spans="1:1" ht="13.15" hidden="1" x14ac:dyDescent="0.35">
      <c r="A5476" s="7"/>
    </row>
    <row r="5477" spans="1:1" ht="13.15" hidden="1" x14ac:dyDescent="0.35">
      <c r="A5477" s="7"/>
    </row>
    <row r="5478" spans="1:1" ht="13.15" hidden="1" x14ac:dyDescent="0.35">
      <c r="A5478" s="7"/>
    </row>
    <row r="5479" spans="1:1" ht="13.15" hidden="1" x14ac:dyDescent="0.35">
      <c r="A5479" s="7"/>
    </row>
    <row r="5480" spans="1:1" ht="13.15" hidden="1" x14ac:dyDescent="0.35">
      <c r="A5480" s="7"/>
    </row>
    <row r="5481" spans="1:1" ht="13.15" hidden="1" x14ac:dyDescent="0.35">
      <c r="A5481" s="7"/>
    </row>
    <row r="5482" spans="1:1" ht="13.15" hidden="1" x14ac:dyDescent="0.35">
      <c r="A5482" s="7"/>
    </row>
    <row r="5483" spans="1:1" ht="13.15" hidden="1" x14ac:dyDescent="0.35">
      <c r="A5483" s="7"/>
    </row>
    <row r="5484" spans="1:1" ht="13.15" hidden="1" x14ac:dyDescent="0.35">
      <c r="A5484" s="7"/>
    </row>
    <row r="5485" spans="1:1" ht="13.15" hidden="1" x14ac:dyDescent="0.35">
      <c r="A5485" s="7"/>
    </row>
    <row r="5486" spans="1:1" ht="13.15" hidden="1" x14ac:dyDescent="0.35">
      <c r="A5486" s="7"/>
    </row>
    <row r="5487" spans="1:1" ht="13.15" hidden="1" x14ac:dyDescent="0.35">
      <c r="A5487" s="7"/>
    </row>
    <row r="5488" spans="1:1" ht="13.15" hidden="1" x14ac:dyDescent="0.35">
      <c r="A5488" s="7"/>
    </row>
    <row r="5489" spans="1:1" ht="13.15" hidden="1" x14ac:dyDescent="0.35">
      <c r="A5489" s="7"/>
    </row>
    <row r="5490" spans="1:1" ht="13.15" hidden="1" x14ac:dyDescent="0.35">
      <c r="A5490" s="7"/>
    </row>
    <row r="5491" spans="1:1" ht="13.15" hidden="1" x14ac:dyDescent="0.35">
      <c r="A5491" s="7"/>
    </row>
    <row r="5492" spans="1:1" ht="13.15" hidden="1" x14ac:dyDescent="0.35">
      <c r="A5492" s="7"/>
    </row>
    <row r="5493" spans="1:1" ht="13.15" hidden="1" x14ac:dyDescent="0.35">
      <c r="A5493" s="7"/>
    </row>
    <row r="5494" spans="1:1" ht="13.15" hidden="1" x14ac:dyDescent="0.35">
      <c r="A5494" s="7"/>
    </row>
    <row r="5495" spans="1:1" ht="13.15" hidden="1" x14ac:dyDescent="0.35">
      <c r="A5495" s="7"/>
    </row>
    <row r="5496" spans="1:1" ht="13.15" hidden="1" x14ac:dyDescent="0.35">
      <c r="A5496" s="7"/>
    </row>
    <row r="5497" spans="1:1" ht="13.15" hidden="1" x14ac:dyDescent="0.35">
      <c r="A5497" s="7"/>
    </row>
    <row r="5498" spans="1:1" ht="13.15" hidden="1" x14ac:dyDescent="0.35">
      <c r="A5498" s="7"/>
    </row>
    <row r="5499" spans="1:1" ht="13.15" hidden="1" x14ac:dyDescent="0.35">
      <c r="A5499" s="7"/>
    </row>
    <row r="5500" spans="1:1" ht="13.15" hidden="1" x14ac:dyDescent="0.35">
      <c r="A5500" s="7"/>
    </row>
    <row r="5501" spans="1:1" ht="13.15" hidden="1" x14ac:dyDescent="0.35">
      <c r="A5501" s="7"/>
    </row>
    <row r="5502" spans="1:1" ht="13.15" hidden="1" x14ac:dyDescent="0.35">
      <c r="A5502" s="7"/>
    </row>
    <row r="5503" spans="1:1" ht="13.15" hidden="1" x14ac:dyDescent="0.35">
      <c r="A5503" s="7"/>
    </row>
    <row r="5504" spans="1:1" ht="13.15" hidden="1" x14ac:dyDescent="0.35">
      <c r="A5504" s="7"/>
    </row>
    <row r="5505" spans="1:1" ht="13.15" hidden="1" x14ac:dyDescent="0.35">
      <c r="A5505" s="7"/>
    </row>
    <row r="5506" spans="1:1" ht="13.15" hidden="1" x14ac:dyDescent="0.35">
      <c r="A5506" s="7"/>
    </row>
    <row r="5507" spans="1:1" ht="13.15" hidden="1" x14ac:dyDescent="0.35">
      <c r="A5507" s="7"/>
    </row>
    <row r="5508" spans="1:1" ht="13.15" hidden="1" x14ac:dyDescent="0.35">
      <c r="A5508" s="7"/>
    </row>
    <row r="5509" spans="1:1" ht="13.15" hidden="1" x14ac:dyDescent="0.35">
      <c r="A5509" s="7"/>
    </row>
    <row r="5510" spans="1:1" ht="13.15" hidden="1" x14ac:dyDescent="0.35">
      <c r="A5510" s="7"/>
    </row>
    <row r="5511" spans="1:1" ht="13.15" hidden="1" x14ac:dyDescent="0.35">
      <c r="A5511" s="7"/>
    </row>
    <row r="5512" spans="1:1" ht="13.15" hidden="1" x14ac:dyDescent="0.35">
      <c r="A5512" s="7"/>
    </row>
    <row r="5513" spans="1:1" ht="13.15" hidden="1" x14ac:dyDescent="0.35">
      <c r="A5513" s="7"/>
    </row>
    <row r="5514" spans="1:1" ht="13.15" hidden="1" x14ac:dyDescent="0.35">
      <c r="A5514" s="7"/>
    </row>
    <row r="5515" spans="1:1" ht="13.15" hidden="1" x14ac:dyDescent="0.35">
      <c r="A5515" s="7"/>
    </row>
    <row r="5516" spans="1:1" ht="13.15" hidden="1" x14ac:dyDescent="0.35">
      <c r="A5516" s="7"/>
    </row>
    <row r="5517" spans="1:1" ht="13.15" hidden="1" x14ac:dyDescent="0.35">
      <c r="A5517" s="7"/>
    </row>
    <row r="5518" spans="1:1" ht="13.15" hidden="1" x14ac:dyDescent="0.35">
      <c r="A5518" s="7"/>
    </row>
    <row r="5519" spans="1:1" ht="13.15" hidden="1" x14ac:dyDescent="0.35">
      <c r="A5519" s="7"/>
    </row>
    <row r="5520" spans="1:1" ht="13.15" hidden="1" x14ac:dyDescent="0.35">
      <c r="A5520" s="7"/>
    </row>
    <row r="5521" spans="1:1" ht="13.15" hidden="1" x14ac:dyDescent="0.35">
      <c r="A5521" s="7"/>
    </row>
    <row r="5522" spans="1:1" ht="13.15" hidden="1" x14ac:dyDescent="0.35">
      <c r="A5522" s="7"/>
    </row>
    <row r="5523" spans="1:1" ht="13.15" hidden="1" x14ac:dyDescent="0.35">
      <c r="A5523" s="7"/>
    </row>
    <row r="5524" spans="1:1" ht="13.15" hidden="1" x14ac:dyDescent="0.35">
      <c r="A5524" s="7"/>
    </row>
    <row r="5525" spans="1:1" ht="13.15" hidden="1" x14ac:dyDescent="0.35">
      <c r="A5525" s="7"/>
    </row>
    <row r="5526" spans="1:1" ht="13.15" hidden="1" x14ac:dyDescent="0.35">
      <c r="A5526" s="7"/>
    </row>
    <row r="5527" spans="1:1" ht="13.15" hidden="1" x14ac:dyDescent="0.35">
      <c r="A5527" s="7"/>
    </row>
    <row r="5528" spans="1:1" ht="13.15" hidden="1" x14ac:dyDescent="0.35">
      <c r="A5528" s="7"/>
    </row>
    <row r="5529" spans="1:1" ht="13.15" hidden="1" x14ac:dyDescent="0.35">
      <c r="A5529" s="7"/>
    </row>
    <row r="5530" spans="1:1" ht="13.15" hidden="1" x14ac:dyDescent="0.35">
      <c r="A5530" s="7"/>
    </row>
    <row r="5531" spans="1:1" ht="13.15" hidden="1" x14ac:dyDescent="0.35">
      <c r="A5531" s="7"/>
    </row>
    <row r="5532" spans="1:1" ht="13.15" hidden="1" x14ac:dyDescent="0.35">
      <c r="A5532" s="7"/>
    </row>
    <row r="5533" spans="1:1" ht="13.15" hidden="1" x14ac:dyDescent="0.35">
      <c r="A5533" s="7"/>
    </row>
    <row r="5534" spans="1:1" ht="13.15" hidden="1" x14ac:dyDescent="0.35">
      <c r="A5534" s="7"/>
    </row>
    <row r="5535" spans="1:1" ht="13.15" hidden="1" x14ac:dyDescent="0.35">
      <c r="A5535" s="7"/>
    </row>
    <row r="5536" spans="1:1" ht="13.15" hidden="1" x14ac:dyDescent="0.35">
      <c r="A5536" s="7"/>
    </row>
    <row r="5537" spans="1:1" ht="13.15" hidden="1" x14ac:dyDescent="0.35">
      <c r="A5537" s="7"/>
    </row>
    <row r="5538" spans="1:1" ht="13.15" hidden="1" x14ac:dyDescent="0.35">
      <c r="A5538" s="7"/>
    </row>
    <row r="5539" spans="1:1" ht="13.15" hidden="1" x14ac:dyDescent="0.35">
      <c r="A5539" s="7"/>
    </row>
    <row r="5540" spans="1:1" ht="13.15" hidden="1" x14ac:dyDescent="0.35">
      <c r="A5540" s="7"/>
    </row>
    <row r="5541" spans="1:1" ht="13.15" hidden="1" x14ac:dyDescent="0.35">
      <c r="A5541" s="7"/>
    </row>
    <row r="5542" spans="1:1" ht="13.15" hidden="1" x14ac:dyDescent="0.35">
      <c r="A5542" s="7"/>
    </row>
    <row r="5543" spans="1:1" ht="13.15" hidden="1" x14ac:dyDescent="0.35">
      <c r="A5543" s="7"/>
    </row>
    <row r="5544" spans="1:1" ht="13.15" hidden="1" x14ac:dyDescent="0.35">
      <c r="A5544" s="7"/>
    </row>
    <row r="5545" spans="1:1" ht="13.15" hidden="1" x14ac:dyDescent="0.35">
      <c r="A5545" s="7"/>
    </row>
    <row r="5546" spans="1:1" ht="13.15" hidden="1" x14ac:dyDescent="0.35">
      <c r="A5546" s="7"/>
    </row>
    <row r="5547" spans="1:1" ht="13.15" hidden="1" x14ac:dyDescent="0.35">
      <c r="A5547" s="7"/>
    </row>
    <row r="5548" spans="1:1" ht="13.15" hidden="1" x14ac:dyDescent="0.35">
      <c r="A5548" s="7"/>
    </row>
    <row r="5549" spans="1:1" ht="13.15" hidden="1" x14ac:dyDescent="0.35">
      <c r="A5549" s="7"/>
    </row>
    <row r="5550" spans="1:1" ht="13.15" hidden="1" x14ac:dyDescent="0.35">
      <c r="A5550" s="7"/>
    </row>
    <row r="5551" spans="1:1" ht="13.15" hidden="1" x14ac:dyDescent="0.35">
      <c r="A5551" s="7"/>
    </row>
    <row r="5552" spans="1:1" ht="13.15" hidden="1" x14ac:dyDescent="0.35">
      <c r="A5552" s="7"/>
    </row>
    <row r="5553" spans="1:1" ht="13.15" hidden="1" x14ac:dyDescent="0.35">
      <c r="A5553" s="7"/>
    </row>
    <row r="5554" spans="1:1" ht="13.15" hidden="1" x14ac:dyDescent="0.35">
      <c r="A5554" s="7"/>
    </row>
    <row r="5555" spans="1:1" ht="13.15" hidden="1" x14ac:dyDescent="0.35">
      <c r="A5555" s="7"/>
    </row>
    <row r="5556" spans="1:1" ht="13.15" hidden="1" x14ac:dyDescent="0.35">
      <c r="A5556" s="7"/>
    </row>
    <row r="5557" spans="1:1" ht="13.15" hidden="1" x14ac:dyDescent="0.35">
      <c r="A5557" s="7"/>
    </row>
    <row r="5558" spans="1:1" ht="13.15" hidden="1" x14ac:dyDescent="0.35">
      <c r="A5558" s="7"/>
    </row>
    <row r="5559" spans="1:1" ht="13.15" hidden="1" x14ac:dyDescent="0.35">
      <c r="A5559" s="7"/>
    </row>
    <row r="5560" spans="1:1" ht="13.15" hidden="1" x14ac:dyDescent="0.35">
      <c r="A5560" s="7"/>
    </row>
    <row r="5561" spans="1:1" ht="13.15" hidden="1" x14ac:dyDescent="0.35">
      <c r="A5561" s="7"/>
    </row>
    <row r="5562" spans="1:1" ht="13.15" hidden="1" x14ac:dyDescent="0.35">
      <c r="A5562" s="7"/>
    </row>
    <row r="5563" spans="1:1" ht="13.15" hidden="1" x14ac:dyDescent="0.35">
      <c r="A5563" s="7"/>
    </row>
    <row r="5564" spans="1:1" ht="13.15" hidden="1" x14ac:dyDescent="0.35">
      <c r="A5564" s="7"/>
    </row>
    <row r="5565" spans="1:1" ht="13.15" hidden="1" x14ac:dyDescent="0.35">
      <c r="A5565" s="7"/>
    </row>
    <row r="5566" spans="1:1" ht="13.15" hidden="1" x14ac:dyDescent="0.35">
      <c r="A5566" s="7"/>
    </row>
    <row r="5567" spans="1:1" ht="13.15" hidden="1" x14ac:dyDescent="0.35">
      <c r="A5567" s="7"/>
    </row>
    <row r="5568" spans="1:1" ht="13.15" hidden="1" x14ac:dyDescent="0.35">
      <c r="A5568" s="7"/>
    </row>
    <row r="5569" spans="1:1" ht="13.15" hidden="1" x14ac:dyDescent="0.35">
      <c r="A5569" s="7"/>
    </row>
    <row r="5570" spans="1:1" ht="13.15" hidden="1" x14ac:dyDescent="0.35">
      <c r="A5570" s="7"/>
    </row>
    <row r="5571" spans="1:1" ht="13.15" hidden="1" x14ac:dyDescent="0.35">
      <c r="A5571" s="7"/>
    </row>
    <row r="5572" spans="1:1" ht="13.15" hidden="1" x14ac:dyDescent="0.35">
      <c r="A5572" s="7"/>
    </row>
    <row r="5573" spans="1:1" ht="13.15" hidden="1" x14ac:dyDescent="0.35">
      <c r="A5573" s="7"/>
    </row>
    <row r="5574" spans="1:1" ht="13.15" hidden="1" x14ac:dyDescent="0.35">
      <c r="A5574" s="7"/>
    </row>
    <row r="5575" spans="1:1" ht="13.15" hidden="1" x14ac:dyDescent="0.35">
      <c r="A5575" s="7"/>
    </row>
    <row r="5576" spans="1:1" ht="13.15" hidden="1" x14ac:dyDescent="0.35">
      <c r="A5576" s="7"/>
    </row>
    <row r="5577" spans="1:1" ht="13.15" hidden="1" x14ac:dyDescent="0.35">
      <c r="A5577" s="7"/>
    </row>
    <row r="5578" spans="1:1" ht="13.15" hidden="1" x14ac:dyDescent="0.35">
      <c r="A5578" s="7"/>
    </row>
    <row r="5579" spans="1:1" ht="13.15" hidden="1" x14ac:dyDescent="0.35">
      <c r="A5579" s="7"/>
    </row>
    <row r="5580" spans="1:1" ht="13.15" hidden="1" x14ac:dyDescent="0.35">
      <c r="A5580" s="7"/>
    </row>
    <row r="5581" spans="1:1" ht="13.15" hidden="1" x14ac:dyDescent="0.35">
      <c r="A5581" s="7"/>
    </row>
    <row r="5582" spans="1:1" ht="13.15" hidden="1" x14ac:dyDescent="0.35">
      <c r="A5582" s="7"/>
    </row>
    <row r="5583" spans="1:1" ht="13.15" hidden="1" x14ac:dyDescent="0.35">
      <c r="A5583" s="7"/>
    </row>
    <row r="5584" spans="1:1" ht="13.15" hidden="1" x14ac:dyDescent="0.35">
      <c r="A5584" s="7"/>
    </row>
    <row r="5585" spans="1:1" ht="13.15" hidden="1" x14ac:dyDescent="0.35">
      <c r="A5585" s="7"/>
    </row>
    <row r="5586" spans="1:1" ht="13.15" hidden="1" x14ac:dyDescent="0.35">
      <c r="A5586" s="7"/>
    </row>
    <row r="5587" spans="1:1" ht="13.15" hidden="1" x14ac:dyDescent="0.35">
      <c r="A5587" s="7"/>
    </row>
    <row r="5588" spans="1:1" ht="13.15" hidden="1" x14ac:dyDescent="0.35">
      <c r="A5588" s="7"/>
    </row>
    <row r="5589" spans="1:1" ht="13.15" hidden="1" x14ac:dyDescent="0.35">
      <c r="A5589" s="7"/>
    </row>
    <row r="5590" spans="1:1" ht="13.15" hidden="1" x14ac:dyDescent="0.35">
      <c r="A5590" s="7"/>
    </row>
    <row r="5591" spans="1:1" ht="13.15" hidden="1" x14ac:dyDescent="0.35">
      <c r="A5591" s="7"/>
    </row>
    <row r="5592" spans="1:1" ht="13.15" hidden="1" x14ac:dyDescent="0.35">
      <c r="A5592" s="7"/>
    </row>
    <row r="5593" spans="1:1" ht="13.15" hidden="1" x14ac:dyDescent="0.35">
      <c r="A5593" s="7"/>
    </row>
    <row r="5594" spans="1:1" ht="13.15" hidden="1" x14ac:dyDescent="0.35">
      <c r="A5594" s="7"/>
    </row>
    <row r="5595" spans="1:1" ht="13.15" hidden="1" x14ac:dyDescent="0.35">
      <c r="A5595" s="7"/>
    </row>
    <row r="5596" spans="1:1" ht="13.15" hidden="1" x14ac:dyDescent="0.35">
      <c r="A5596" s="7"/>
    </row>
    <row r="5597" spans="1:1" ht="13.15" hidden="1" x14ac:dyDescent="0.35">
      <c r="A5597" s="7"/>
    </row>
    <row r="5598" spans="1:1" ht="13.15" hidden="1" x14ac:dyDescent="0.35">
      <c r="A5598" s="7"/>
    </row>
    <row r="5599" spans="1:1" ht="13.15" hidden="1" x14ac:dyDescent="0.35">
      <c r="A5599" s="7"/>
    </row>
    <row r="5600" spans="1:1" ht="13.15" hidden="1" x14ac:dyDescent="0.35">
      <c r="A5600" s="7"/>
    </row>
    <row r="5601" spans="1:1" ht="13.15" hidden="1" x14ac:dyDescent="0.35">
      <c r="A5601" s="7"/>
    </row>
    <row r="5602" spans="1:1" ht="13.15" hidden="1" x14ac:dyDescent="0.35">
      <c r="A5602" s="7"/>
    </row>
    <row r="5603" spans="1:1" ht="13.15" hidden="1" x14ac:dyDescent="0.35">
      <c r="A5603" s="7"/>
    </row>
    <row r="5604" spans="1:1" ht="13.15" hidden="1" x14ac:dyDescent="0.35">
      <c r="A5604" s="7"/>
    </row>
    <row r="5605" spans="1:1" ht="13.15" hidden="1" x14ac:dyDescent="0.35">
      <c r="A5605" s="7"/>
    </row>
    <row r="5606" spans="1:1" ht="13.15" hidden="1" x14ac:dyDescent="0.35">
      <c r="A5606" s="7"/>
    </row>
  </sheetData>
  <sortState xmlns:xlrd2="http://schemas.microsoft.com/office/spreadsheetml/2017/richdata2" columnSort="1" ref="L10:N16">
    <sortCondition ref="L10:N10" customList="WSI,CRI,WQC,ISF,ESF,BIO,GHG WATER,OGW,GHG WASTEWATER,OGWW,LEA,PCC,NHH,POL,SPL,DIS,BWQ,RWQ,SOF,MRP,UNO,SCO"/>
  </sortState>
  <pageMargins left="0.7" right="0.7" top="0.75" bottom="0.75" header="0.3" footer="0.3"/>
  <pageSetup paperSize="9" scale="59" orientation="portrait" r:id="rId1"/>
  <headerFooter>
    <oddHeader xml:space="preserve">&amp;L&amp;F&amp;CSheet: &amp;A&amp;ROFFICIAL </oddHeader>
    <oddFooter>&amp;LPrinted on &amp;D at &amp;T&amp;CPage &amp;P of &amp;N &amp;ROfwat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B2E5D-E334-43E3-BD22-C908CD1780A8}">
  <sheetPr codeName="Sheet7">
    <tabColor theme="7" tint="0.59999389629810485"/>
  </sheetPr>
  <dimension ref="A1:P27"/>
  <sheetViews>
    <sheetView showGridLines="0" zoomScale="80" zoomScaleNormal="80" workbookViewId="0"/>
  </sheetViews>
  <sheetFormatPr defaultColWidth="0" defaultRowHeight="13.15" zeroHeight="1" outlineLevelRow="1" x14ac:dyDescent="0.35"/>
  <cols>
    <col min="1" max="1" width="1" style="6" customWidth="1"/>
    <col min="2" max="4" width="1" style="7" customWidth="1"/>
    <col min="5" max="5" width="8.375" style="7" customWidth="1"/>
    <col min="6" max="6" width="31.625" style="7" bestFit="1" customWidth="1"/>
    <col min="7" max="7" width="10.125" style="7" customWidth="1"/>
    <col min="8" max="8" width="8.875" style="21" customWidth="1"/>
    <col min="9" max="9" width="9.375" style="7" customWidth="1"/>
    <col min="10" max="10" width="10.5" style="7" customWidth="1"/>
    <col min="11" max="11" width="10.125" style="7" customWidth="1"/>
    <col min="12" max="12" width="9.625" style="7" customWidth="1"/>
    <col min="13" max="13" width="9" style="7" customWidth="1"/>
    <col min="14" max="14" width="7.375" style="7" customWidth="1"/>
    <col min="15" max="16" width="6" style="7" customWidth="1"/>
    <col min="17" max="68" width="6" style="7" hidden="1" customWidth="1"/>
    <col min="69" max="16384" width="6" style="7" hidden="1"/>
  </cols>
  <sheetData>
    <row r="1" spans="1:14" s="4" customFormat="1" ht="30.75" x14ac:dyDescent="0.35">
      <c r="A1" s="4" t="str">
        <f ca="1">RIGHT(CELL("filename", A1), LEN(CELL("filename", A1)) - SEARCH("]", CELL("filename", A1)))</f>
        <v>Inp_2</v>
      </c>
      <c r="D1" s="5"/>
      <c r="H1" s="5"/>
    </row>
    <row r="2" spans="1:14" x14ac:dyDescent="0.35"/>
    <row r="3" spans="1:14" s="1" customFormat="1" x14ac:dyDescent="0.4">
      <c r="A3" s="6"/>
      <c r="B3" s="7"/>
      <c r="C3" s="7"/>
      <c r="D3" s="7"/>
      <c r="E3" s="3" t="s">
        <v>10</v>
      </c>
      <c r="F3" s="3" t="s">
        <v>86</v>
      </c>
      <c r="G3" s="3" t="s">
        <v>88</v>
      </c>
      <c r="H3" s="110" t="s">
        <v>62</v>
      </c>
      <c r="I3" s="6" t="s">
        <v>57</v>
      </c>
      <c r="J3" s="6" t="s">
        <v>58</v>
      </c>
      <c r="K3" s="6" t="s">
        <v>59</v>
      </c>
      <c r="L3" s="19" t="s">
        <v>60</v>
      </c>
      <c r="M3" s="19" t="s">
        <v>61</v>
      </c>
    </row>
    <row r="4" spans="1:14" x14ac:dyDescent="0.35"/>
    <row r="5" spans="1:14" x14ac:dyDescent="0.35"/>
    <row r="6" spans="1:14" x14ac:dyDescent="0.35"/>
    <row r="7" spans="1:14" s="12" customFormat="1" x14ac:dyDescent="0.35">
      <c r="A7" s="9" t="s">
        <v>104</v>
      </c>
      <c r="B7" s="9"/>
      <c r="C7" s="10"/>
      <c r="D7" s="11"/>
      <c r="H7" s="11"/>
      <c r="I7" s="22"/>
      <c r="J7" s="22"/>
      <c r="K7" s="22"/>
      <c r="L7" s="22"/>
      <c r="M7" s="22"/>
    </row>
    <row r="8" spans="1:14" x14ac:dyDescent="0.35">
      <c r="I8" s="23"/>
      <c r="J8" s="23"/>
      <c r="K8" s="23"/>
      <c r="L8" s="23"/>
      <c r="M8" s="23"/>
    </row>
    <row r="9" spans="1:14" x14ac:dyDescent="0.35">
      <c r="B9" s="6" t="s">
        <v>100</v>
      </c>
      <c r="I9" s="45"/>
      <c r="J9" s="45"/>
      <c r="K9" s="45"/>
      <c r="L9" s="45"/>
      <c r="M9" s="45"/>
      <c r="N9" s="46"/>
    </row>
    <row r="10" spans="1:14" x14ac:dyDescent="0.35">
      <c r="I10" s="45"/>
      <c r="J10" s="45"/>
      <c r="K10" s="45"/>
      <c r="L10" s="45"/>
      <c r="M10" s="45"/>
      <c r="N10" s="46"/>
    </row>
    <row r="11" spans="1:14" x14ac:dyDescent="0.35">
      <c r="E11" s="21" t="s">
        <v>81</v>
      </c>
      <c r="F11" s="21" t="s">
        <v>105</v>
      </c>
      <c r="G11" s="7" t="s">
        <v>106</v>
      </c>
      <c r="I11" s="49"/>
      <c r="J11" s="49"/>
      <c r="K11" s="49"/>
      <c r="L11" s="49"/>
      <c r="M11" s="49"/>
      <c r="N11" s="46"/>
    </row>
    <row r="12" spans="1:14" hidden="1" outlineLevel="1" x14ac:dyDescent="0.35">
      <c r="E12" s="21" t="s">
        <v>82</v>
      </c>
      <c r="F12" s="21" t="s">
        <v>105</v>
      </c>
      <c r="G12" s="7" t="s">
        <v>106</v>
      </c>
      <c r="I12" s="49"/>
      <c r="J12" s="49"/>
      <c r="K12" s="49"/>
      <c r="L12" s="49"/>
      <c r="M12" s="49"/>
      <c r="N12" s="46"/>
    </row>
    <row r="13" spans="1:14" hidden="1" outlineLevel="1" x14ac:dyDescent="0.35">
      <c r="E13" s="21" t="s">
        <v>83</v>
      </c>
      <c r="F13" s="21" t="s">
        <v>105</v>
      </c>
      <c r="G13" s="7" t="s">
        <v>106</v>
      </c>
      <c r="I13" s="49"/>
      <c r="J13" s="49"/>
      <c r="K13" s="49"/>
      <c r="L13" s="49"/>
      <c r="M13" s="49"/>
      <c r="N13" s="46"/>
    </row>
    <row r="14" spans="1:14" hidden="1" outlineLevel="1" x14ac:dyDescent="0.35">
      <c r="E14" s="21" t="s">
        <v>84</v>
      </c>
      <c r="F14" s="21" t="s">
        <v>105</v>
      </c>
      <c r="G14" s="7" t="s">
        <v>106</v>
      </c>
      <c r="I14" s="49"/>
      <c r="J14" s="49"/>
      <c r="K14" s="49"/>
      <c r="L14" s="49"/>
      <c r="M14" s="49"/>
      <c r="N14" s="46"/>
    </row>
    <row r="15" spans="1:14" hidden="1" outlineLevel="1" x14ac:dyDescent="0.35">
      <c r="E15" s="21" t="s">
        <v>97</v>
      </c>
      <c r="F15" s="21" t="s">
        <v>105</v>
      </c>
      <c r="G15" s="7" t="s">
        <v>106</v>
      </c>
      <c r="I15" s="191">
        <v>1899.9</v>
      </c>
      <c r="J15" s="191">
        <v>1899.9</v>
      </c>
      <c r="K15" s="191">
        <v>1899.9</v>
      </c>
      <c r="L15" s="191">
        <v>1899.9</v>
      </c>
      <c r="M15" s="191">
        <v>1899.9</v>
      </c>
      <c r="N15" s="46"/>
    </row>
    <row r="16" spans="1:14" hidden="1" outlineLevel="1" x14ac:dyDescent="0.35">
      <c r="E16" s="21" t="s">
        <v>65</v>
      </c>
      <c r="F16" s="21" t="s">
        <v>105</v>
      </c>
      <c r="G16" s="7" t="s">
        <v>106</v>
      </c>
      <c r="I16" s="48"/>
      <c r="J16" s="48"/>
      <c r="K16" s="48"/>
      <c r="L16" s="48"/>
      <c r="M16" s="48"/>
      <c r="N16" s="46"/>
    </row>
    <row r="17" spans="1:14" hidden="1" outlineLevel="1" x14ac:dyDescent="0.35">
      <c r="E17" s="21"/>
      <c r="F17" s="21"/>
      <c r="I17" s="49"/>
      <c r="J17" s="49"/>
      <c r="K17" s="49"/>
      <c r="L17" s="49"/>
      <c r="M17" s="49"/>
      <c r="N17" s="46"/>
    </row>
    <row r="18" spans="1:14" collapsed="1" x14ac:dyDescent="0.35">
      <c r="B18" s="6" t="s">
        <v>102</v>
      </c>
      <c r="I18" s="45"/>
      <c r="J18" s="45"/>
      <c r="K18" s="45"/>
      <c r="L18" s="45"/>
      <c r="M18" s="45"/>
      <c r="N18" s="46"/>
    </row>
    <row r="19" spans="1:14" x14ac:dyDescent="0.35">
      <c r="I19" s="45"/>
      <c r="J19" s="45"/>
      <c r="K19" s="45"/>
      <c r="L19" s="45"/>
      <c r="M19" s="45"/>
      <c r="N19" s="46"/>
    </row>
    <row r="20" spans="1:14" x14ac:dyDescent="0.35">
      <c r="E20" s="21" t="s">
        <v>81</v>
      </c>
      <c r="F20" s="21" t="s">
        <v>107</v>
      </c>
      <c r="G20" s="7" t="s">
        <v>106</v>
      </c>
      <c r="I20" s="49"/>
      <c r="J20" s="49"/>
      <c r="K20" s="49"/>
      <c r="L20" s="49"/>
      <c r="M20" s="49"/>
      <c r="N20" s="46"/>
    </row>
    <row r="21" spans="1:14" hidden="1" outlineLevel="1" x14ac:dyDescent="0.35">
      <c r="E21" s="21" t="s">
        <v>82</v>
      </c>
      <c r="F21" s="21" t="s">
        <v>107</v>
      </c>
      <c r="G21" s="7" t="s">
        <v>106</v>
      </c>
      <c r="I21" s="49"/>
      <c r="J21" s="49"/>
      <c r="K21" s="49"/>
      <c r="L21" s="49"/>
      <c r="M21" s="49"/>
      <c r="N21" s="46"/>
    </row>
    <row r="22" spans="1:14" hidden="1" outlineLevel="1" x14ac:dyDescent="0.35">
      <c r="E22" s="21" t="s">
        <v>83</v>
      </c>
      <c r="F22" s="21" t="s">
        <v>107</v>
      </c>
      <c r="G22" s="7" t="s">
        <v>106</v>
      </c>
      <c r="I22" s="49"/>
      <c r="J22" s="49"/>
      <c r="K22" s="49"/>
      <c r="L22" s="49"/>
      <c r="M22" s="49"/>
      <c r="N22" s="46"/>
    </row>
    <row r="23" spans="1:14" hidden="1" outlineLevel="1" x14ac:dyDescent="0.35">
      <c r="E23" s="21" t="s">
        <v>84</v>
      </c>
      <c r="F23" s="21" t="s">
        <v>107</v>
      </c>
      <c r="G23" s="7" t="s">
        <v>106</v>
      </c>
      <c r="I23" s="49"/>
      <c r="J23" s="49"/>
      <c r="K23" s="49"/>
      <c r="L23" s="49"/>
      <c r="M23" s="49"/>
      <c r="N23" s="46"/>
    </row>
    <row r="24" spans="1:14" hidden="1" outlineLevel="1" x14ac:dyDescent="0.35">
      <c r="E24" s="21" t="s">
        <v>97</v>
      </c>
      <c r="F24" s="21" t="s">
        <v>107</v>
      </c>
      <c r="G24" s="7" t="s">
        <v>106</v>
      </c>
      <c r="I24" s="191">
        <v>0</v>
      </c>
      <c r="J24" s="191">
        <v>0</v>
      </c>
      <c r="K24" s="191">
        <v>0</v>
      </c>
      <c r="L24" s="191">
        <v>0</v>
      </c>
      <c r="M24" s="191">
        <v>0</v>
      </c>
      <c r="N24" s="46"/>
    </row>
    <row r="25" spans="1:14" hidden="1" outlineLevel="1" x14ac:dyDescent="0.35">
      <c r="E25" s="21" t="s">
        <v>65</v>
      </c>
      <c r="F25" s="21" t="s">
        <v>107</v>
      </c>
      <c r="G25" s="7" t="s">
        <v>106</v>
      </c>
      <c r="I25" s="49"/>
      <c r="J25" s="49"/>
      <c r="K25" s="49"/>
      <c r="L25" s="49"/>
      <c r="M25" s="49"/>
      <c r="N25" s="46"/>
    </row>
    <row r="26" spans="1:14" collapsed="1" x14ac:dyDescent="0.35"/>
    <row r="27" spans="1:14" s="208" customFormat="1" x14ac:dyDescent="0.4">
      <c r="A27" s="208" t="s">
        <v>103</v>
      </c>
      <c r="G27" s="209"/>
      <c r="H27" s="210"/>
    </row>
  </sheetData>
  <pageMargins left="0.7" right="0.7" top="0.75" bottom="0.75" header="0.3" footer="0.3"/>
  <pageSetup paperSize="9" scale="59" orientation="portrait" r:id="rId1"/>
  <headerFooter>
    <oddHeader xml:space="preserve">&amp;L&amp;F&amp;CSheet: &amp;A&amp;ROFFICIAL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22EE0-F576-43EF-A550-8F09B32EBEE9}">
  <sheetPr codeName="Sheet8">
    <tabColor theme="7" tint="0.59999389629810485"/>
  </sheetPr>
  <dimension ref="A1:P36"/>
  <sheetViews>
    <sheetView showGridLines="0" zoomScale="80" zoomScaleNormal="80" workbookViewId="0"/>
  </sheetViews>
  <sheetFormatPr defaultColWidth="0" defaultRowHeight="13.15" zeroHeight="1" outlineLevelRow="1" x14ac:dyDescent="0.35"/>
  <cols>
    <col min="1" max="1" width="1" style="6" customWidth="1"/>
    <col min="2" max="4" width="1" style="7" customWidth="1"/>
    <col min="5" max="5" width="8.375" style="7" customWidth="1"/>
    <col min="6" max="6" width="29.125" style="7" bestFit="1" customWidth="1"/>
    <col min="7" max="7" width="12.75" style="7" customWidth="1"/>
    <col min="8" max="8" width="14.875" style="7" bestFit="1" customWidth="1"/>
    <col min="9" max="10" width="9.75" style="24" customWidth="1"/>
    <col min="11" max="11" width="9.875" style="24" customWidth="1"/>
    <col min="12" max="12" width="9.75" style="24" customWidth="1"/>
    <col min="13" max="13" width="10" style="24" customWidth="1"/>
    <col min="14" max="16" width="6" style="7" customWidth="1"/>
    <col min="17" max="68" width="6" style="7" hidden="1" customWidth="1"/>
    <col min="69" max="16384" width="6" style="7" hidden="1"/>
  </cols>
  <sheetData>
    <row r="1" spans="1:14" s="4" customFormat="1" ht="30.75" x14ac:dyDescent="0.35">
      <c r="A1" s="4" t="str">
        <f ca="1">RIGHT(CELL("filename", A1), LEN(CELL("filename", A1)) - SEARCH("]", CELL("filename", A1)))</f>
        <v>Inp_3</v>
      </c>
      <c r="D1" s="5"/>
      <c r="I1" s="85"/>
      <c r="J1" s="85"/>
      <c r="K1" s="85"/>
      <c r="L1" s="85"/>
      <c r="M1" s="85"/>
    </row>
    <row r="2" spans="1:14" x14ac:dyDescent="0.35"/>
    <row r="3" spans="1:14" s="1" customFormat="1" x14ac:dyDescent="0.4">
      <c r="A3" s="6"/>
      <c r="B3" s="7"/>
      <c r="C3" s="7"/>
      <c r="D3" s="7"/>
      <c r="E3" s="3" t="s">
        <v>10</v>
      </c>
      <c r="F3" s="3" t="s">
        <v>86</v>
      </c>
      <c r="G3" s="3" t="s">
        <v>88</v>
      </c>
      <c r="H3" s="6" t="s">
        <v>62</v>
      </c>
      <c r="I3" s="108" t="s">
        <v>57</v>
      </c>
      <c r="J3" s="108" t="s">
        <v>58</v>
      </c>
      <c r="K3" s="108" t="s">
        <v>59</v>
      </c>
      <c r="L3" s="109" t="s">
        <v>60</v>
      </c>
      <c r="M3" s="109" t="s">
        <v>61</v>
      </c>
    </row>
    <row r="4" spans="1:14" x14ac:dyDescent="0.35"/>
    <row r="5" spans="1:14" x14ac:dyDescent="0.35"/>
    <row r="6" spans="1:14" s="12" customFormat="1" x14ac:dyDescent="0.35">
      <c r="A6" s="9" t="s">
        <v>108</v>
      </c>
      <c r="B6" s="9"/>
      <c r="C6" s="10"/>
      <c r="D6" s="11"/>
      <c r="I6" s="22"/>
      <c r="J6" s="22"/>
      <c r="K6" s="22"/>
      <c r="L6" s="22"/>
      <c r="M6" s="22"/>
    </row>
    <row r="7" spans="1:14" x14ac:dyDescent="0.35">
      <c r="I7" s="23"/>
      <c r="J7" s="23"/>
      <c r="K7" s="23"/>
      <c r="L7" s="23"/>
      <c r="M7" s="23"/>
    </row>
    <row r="8" spans="1:14" x14ac:dyDescent="0.35">
      <c r="I8" s="84"/>
      <c r="J8" s="84"/>
      <c r="K8" s="84"/>
      <c r="L8" s="84"/>
      <c r="M8" s="84"/>
      <c r="N8" s="46"/>
    </row>
    <row r="9" spans="1:14" x14ac:dyDescent="0.35">
      <c r="B9" s="6" t="s">
        <v>33</v>
      </c>
      <c r="I9" s="45"/>
      <c r="J9" s="45"/>
      <c r="K9" s="45"/>
      <c r="L9" s="45"/>
      <c r="M9" s="45"/>
      <c r="N9" s="46"/>
    </row>
    <row r="10" spans="1:14" x14ac:dyDescent="0.35">
      <c r="I10" s="45"/>
      <c r="J10" s="45"/>
      <c r="K10" s="45"/>
      <c r="L10" s="45"/>
      <c r="M10" s="45"/>
      <c r="N10" s="46"/>
    </row>
    <row r="11" spans="1:14" x14ac:dyDescent="0.35">
      <c r="E11" s="21" t="s">
        <v>81</v>
      </c>
      <c r="F11" s="21" t="s">
        <v>109</v>
      </c>
      <c r="G11" s="7" t="s">
        <v>80</v>
      </c>
      <c r="I11" s="129"/>
      <c r="J11" s="129"/>
      <c r="K11" s="129"/>
      <c r="L11" s="129"/>
      <c r="M11" s="192">
        <v>0.05</v>
      </c>
      <c r="N11" s="46"/>
    </row>
    <row r="12" spans="1:14" hidden="1" outlineLevel="1" x14ac:dyDescent="0.35">
      <c r="E12" s="21" t="s">
        <v>82</v>
      </c>
      <c r="F12" s="21" t="s">
        <v>109</v>
      </c>
      <c r="G12" s="7" t="s">
        <v>80</v>
      </c>
      <c r="I12" s="129"/>
      <c r="J12" s="129"/>
      <c r="K12" s="129"/>
      <c r="L12" s="129"/>
      <c r="M12" s="192">
        <v>0.05</v>
      </c>
      <c r="N12" s="46"/>
    </row>
    <row r="13" spans="1:14" hidden="1" outlineLevel="1" x14ac:dyDescent="0.35">
      <c r="E13" s="21" t="s">
        <v>83</v>
      </c>
      <c r="F13" s="21" t="s">
        <v>109</v>
      </c>
      <c r="G13" s="7" t="s">
        <v>80</v>
      </c>
      <c r="I13" s="129"/>
      <c r="J13" s="129"/>
      <c r="K13" s="129"/>
      <c r="L13" s="129"/>
      <c r="M13" s="192">
        <v>0.05</v>
      </c>
      <c r="N13" s="46"/>
    </row>
    <row r="14" spans="1:14" hidden="1" outlineLevel="1" x14ac:dyDescent="0.35">
      <c r="E14" s="21" t="s">
        <v>84</v>
      </c>
      <c r="F14" s="21" t="s">
        <v>109</v>
      </c>
      <c r="G14" s="7" t="s">
        <v>80</v>
      </c>
      <c r="I14" s="129"/>
      <c r="J14" s="129"/>
      <c r="K14" s="129"/>
      <c r="L14" s="129"/>
      <c r="M14" s="154"/>
      <c r="N14" s="46"/>
    </row>
    <row r="15" spans="1:14" hidden="1" outlineLevel="1" x14ac:dyDescent="0.35">
      <c r="E15" s="21" t="s">
        <v>97</v>
      </c>
      <c r="F15" s="21" t="s">
        <v>109</v>
      </c>
      <c r="G15" s="7" t="s">
        <v>80</v>
      </c>
      <c r="I15" s="129"/>
      <c r="J15" s="129"/>
      <c r="K15" s="129"/>
      <c r="L15" s="129"/>
      <c r="M15" s="192">
        <v>0.05</v>
      </c>
      <c r="N15" s="46"/>
    </row>
    <row r="16" spans="1:14" hidden="1" outlineLevel="1" x14ac:dyDescent="0.35">
      <c r="E16" s="21" t="s">
        <v>65</v>
      </c>
      <c r="F16" s="21" t="s">
        <v>109</v>
      </c>
      <c r="G16" s="7" t="s">
        <v>80</v>
      </c>
      <c r="I16" s="129"/>
      <c r="J16" s="129"/>
      <c r="K16" s="129"/>
      <c r="L16" s="129"/>
      <c r="M16" s="45"/>
      <c r="N16" s="46"/>
    </row>
    <row r="17" spans="1:14" collapsed="1" x14ac:dyDescent="0.35">
      <c r="I17" s="84"/>
      <c r="J17" s="84"/>
      <c r="K17" s="84"/>
      <c r="L17" s="84"/>
      <c r="M17" s="84"/>
      <c r="N17" s="46"/>
    </row>
    <row r="18" spans="1:14" x14ac:dyDescent="0.35">
      <c r="B18" s="6" t="s">
        <v>40</v>
      </c>
      <c r="I18" s="45"/>
      <c r="J18" s="45"/>
      <c r="K18" s="45"/>
      <c r="L18" s="45"/>
      <c r="M18" s="45"/>
      <c r="N18" s="46"/>
    </row>
    <row r="19" spans="1:14" x14ac:dyDescent="0.35">
      <c r="I19" s="45"/>
      <c r="J19" s="45"/>
      <c r="K19" s="45"/>
      <c r="L19" s="45"/>
      <c r="M19" s="45"/>
      <c r="N19" s="46"/>
    </row>
    <row r="20" spans="1:14" x14ac:dyDescent="0.35">
      <c r="E20" s="21" t="s">
        <v>81</v>
      </c>
      <c r="F20" s="21" t="s">
        <v>110</v>
      </c>
      <c r="G20" s="7" t="s">
        <v>111</v>
      </c>
      <c r="I20" s="127"/>
      <c r="J20" s="127"/>
      <c r="K20" s="127"/>
      <c r="L20" s="127"/>
      <c r="M20" s="127"/>
      <c r="N20" s="46"/>
    </row>
    <row r="21" spans="1:14" hidden="1" outlineLevel="1" x14ac:dyDescent="0.35">
      <c r="E21" s="21" t="s">
        <v>82</v>
      </c>
      <c r="F21" s="21" t="s">
        <v>110</v>
      </c>
      <c r="G21" s="7" t="s">
        <v>111</v>
      </c>
      <c r="I21" s="127"/>
      <c r="J21" s="127"/>
      <c r="K21" s="127"/>
      <c r="L21" s="127"/>
      <c r="M21" s="127"/>
      <c r="N21" s="46"/>
    </row>
    <row r="22" spans="1:14" hidden="1" outlineLevel="1" x14ac:dyDescent="0.35">
      <c r="E22" s="21" t="s">
        <v>83</v>
      </c>
      <c r="F22" s="21" t="s">
        <v>110</v>
      </c>
      <c r="G22" s="7" t="s">
        <v>111</v>
      </c>
      <c r="I22" s="127"/>
      <c r="J22" s="127"/>
      <c r="K22" s="127"/>
      <c r="L22" s="127"/>
      <c r="M22" s="127"/>
      <c r="N22" s="46"/>
    </row>
    <row r="23" spans="1:14" hidden="1" outlineLevel="1" x14ac:dyDescent="0.35">
      <c r="E23" s="21" t="s">
        <v>84</v>
      </c>
      <c r="F23" s="21" t="s">
        <v>110</v>
      </c>
      <c r="G23" s="7" t="s">
        <v>111</v>
      </c>
      <c r="I23" s="127"/>
      <c r="J23" s="127"/>
      <c r="K23" s="127"/>
      <c r="L23" s="127"/>
      <c r="M23" s="127"/>
      <c r="N23" s="46"/>
    </row>
    <row r="24" spans="1:14" hidden="1" outlineLevel="1" x14ac:dyDescent="0.35">
      <c r="E24" s="21" t="s">
        <v>97</v>
      </c>
      <c r="F24" s="21" t="s">
        <v>110</v>
      </c>
      <c r="G24" s="7" t="s">
        <v>111</v>
      </c>
      <c r="I24" s="193">
        <v>9.5</v>
      </c>
      <c r="J24" s="193">
        <v>38</v>
      </c>
      <c r="K24" s="193">
        <v>38</v>
      </c>
      <c r="L24" s="193">
        <v>57.7</v>
      </c>
      <c r="M24" s="193">
        <v>77.400000000000006</v>
      </c>
      <c r="N24" s="46"/>
    </row>
    <row r="25" spans="1:14" hidden="1" outlineLevel="1" x14ac:dyDescent="0.35">
      <c r="E25" s="21" t="s">
        <v>65</v>
      </c>
      <c r="F25" s="21" t="s">
        <v>110</v>
      </c>
      <c r="G25" s="7" t="s">
        <v>111</v>
      </c>
      <c r="I25" s="127"/>
      <c r="J25" s="127"/>
      <c r="K25" s="127"/>
      <c r="L25" s="127"/>
      <c r="M25" s="127"/>
      <c r="N25" s="46"/>
    </row>
    <row r="26" spans="1:14" collapsed="1" x14ac:dyDescent="0.35">
      <c r="I26" s="84"/>
      <c r="J26" s="84"/>
      <c r="K26" s="84"/>
      <c r="L26" s="84"/>
      <c r="M26" s="84"/>
      <c r="N26" s="46"/>
    </row>
    <row r="27" spans="1:14" s="12" customFormat="1" x14ac:dyDescent="0.35">
      <c r="A27" s="9" t="s">
        <v>112</v>
      </c>
      <c r="B27" s="9"/>
      <c r="C27" s="10"/>
      <c r="D27" s="11"/>
      <c r="I27" s="51"/>
      <c r="J27" s="51"/>
      <c r="K27" s="51"/>
      <c r="L27" s="51"/>
      <c r="M27" s="51"/>
      <c r="N27" s="52"/>
    </row>
    <row r="28" spans="1:14" x14ac:dyDescent="0.35">
      <c r="I28" s="45"/>
      <c r="J28" s="45"/>
      <c r="K28" s="45"/>
      <c r="L28" s="45"/>
      <c r="M28" s="45"/>
      <c r="N28" s="46"/>
    </row>
    <row r="29" spans="1:14" x14ac:dyDescent="0.35">
      <c r="E29" s="21" t="s">
        <v>81</v>
      </c>
      <c r="F29" s="21" t="s">
        <v>113</v>
      </c>
      <c r="G29" s="7" t="s">
        <v>80</v>
      </c>
      <c r="I29" s="129"/>
      <c r="J29" s="129"/>
      <c r="K29" s="129"/>
      <c r="L29" s="129"/>
      <c r="M29" s="194">
        <v>0</v>
      </c>
      <c r="N29" s="46"/>
    </row>
    <row r="30" spans="1:14" hidden="1" outlineLevel="1" x14ac:dyDescent="0.35">
      <c r="E30" s="21" t="s">
        <v>82</v>
      </c>
      <c r="F30" s="21" t="s">
        <v>113</v>
      </c>
      <c r="G30" s="7" t="s">
        <v>80</v>
      </c>
      <c r="I30" s="129"/>
      <c r="J30" s="129"/>
      <c r="K30" s="129"/>
      <c r="L30" s="129"/>
      <c r="M30" s="194">
        <v>0</v>
      </c>
      <c r="N30" s="46"/>
    </row>
    <row r="31" spans="1:14" hidden="1" outlineLevel="1" x14ac:dyDescent="0.35">
      <c r="E31" s="21" t="s">
        <v>83</v>
      </c>
      <c r="F31" s="21" t="s">
        <v>113</v>
      </c>
      <c r="G31" s="7" t="s">
        <v>80</v>
      </c>
      <c r="I31" s="129"/>
      <c r="J31" s="129"/>
      <c r="K31" s="129"/>
      <c r="L31" s="129"/>
      <c r="M31" s="194">
        <v>0</v>
      </c>
      <c r="N31" s="46"/>
    </row>
    <row r="32" spans="1:14" hidden="1" outlineLevel="1" x14ac:dyDescent="0.35">
      <c r="E32" s="21" t="s">
        <v>84</v>
      </c>
      <c r="F32" s="21" t="s">
        <v>113</v>
      </c>
      <c r="G32" s="7" t="s">
        <v>80</v>
      </c>
      <c r="I32" s="129"/>
      <c r="J32" s="129"/>
      <c r="K32" s="129"/>
      <c r="L32" s="129"/>
      <c r="M32" s="152"/>
      <c r="N32" s="46"/>
    </row>
    <row r="33" spans="1:14" hidden="1" outlineLevel="1" x14ac:dyDescent="0.35">
      <c r="E33" s="21" t="s">
        <v>97</v>
      </c>
      <c r="F33" s="21" t="s">
        <v>113</v>
      </c>
      <c r="G33" s="7" t="s">
        <v>80</v>
      </c>
      <c r="I33" s="129"/>
      <c r="J33" s="129"/>
      <c r="K33" s="129"/>
      <c r="L33" s="129"/>
      <c r="M33" s="194">
        <v>0</v>
      </c>
      <c r="N33" s="46"/>
    </row>
    <row r="34" spans="1:14" hidden="1" outlineLevel="1" x14ac:dyDescent="0.35">
      <c r="E34" s="21" t="s">
        <v>65</v>
      </c>
      <c r="F34" s="21" t="s">
        <v>113</v>
      </c>
      <c r="G34" s="7" t="s">
        <v>80</v>
      </c>
      <c r="I34" s="129"/>
      <c r="J34" s="129"/>
      <c r="K34" s="129"/>
      <c r="L34" s="129"/>
      <c r="M34" s="152"/>
      <c r="N34" s="46"/>
    </row>
    <row r="35" spans="1:14" collapsed="1" x14ac:dyDescent="0.35"/>
    <row r="36" spans="1:14" s="208" customFormat="1" x14ac:dyDescent="0.4">
      <c r="A36" s="208" t="s">
        <v>103</v>
      </c>
      <c r="G36" s="209"/>
      <c r="H36" s="209"/>
      <c r="I36" s="209"/>
      <c r="J36" s="209"/>
      <c r="K36" s="209"/>
      <c r="L36" s="209"/>
      <c r="M36" s="209"/>
    </row>
  </sheetData>
  <phoneticPr fontId="11" type="noConversion"/>
  <pageMargins left="0.7" right="0.7" top="0.75" bottom="0.75" header="0.3" footer="0.3"/>
  <pageSetup paperSize="9" scale="59" orientation="portrait" r:id="rId1"/>
  <headerFooter>
    <oddHeader xml:space="preserve">&amp;L&amp;F&amp;CSheet: &amp;A&amp;ROFFICIAL </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9EE55-DD94-4471-999E-066E460EED3F}">
  <sheetPr codeName="Sheet9">
    <tabColor theme="7" tint="0.59999389629810485"/>
  </sheetPr>
  <dimension ref="A1:P78"/>
  <sheetViews>
    <sheetView showGridLines="0" zoomScale="80" zoomScaleNormal="80" workbookViewId="0"/>
  </sheetViews>
  <sheetFormatPr defaultColWidth="0" defaultRowHeight="11.1" customHeight="1" zeroHeight="1" outlineLevelRow="1" x14ac:dyDescent="0.35"/>
  <cols>
    <col min="1" max="1" width="1" style="6" customWidth="1"/>
    <col min="2" max="4" width="1" style="7" customWidth="1"/>
    <col min="5" max="5" width="8.375" style="7" customWidth="1"/>
    <col min="6" max="6" width="29.875" style="7" bestFit="1" customWidth="1"/>
    <col min="7" max="7" width="3.875" style="7" customWidth="1"/>
    <col min="8" max="8" width="9.5" style="7" customWidth="1"/>
    <col min="9" max="9" width="3.875" style="7" customWidth="1"/>
    <col min="10" max="10" width="18.625" style="21" bestFit="1" customWidth="1"/>
    <col min="11" max="15" width="10.25" style="24" customWidth="1"/>
    <col min="16" max="16" width="6" style="7" customWidth="1"/>
    <col min="17" max="70" width="6" style="7" hidden="1" customWidth="1"/>
    <col min="71" max="16384" width="6" style="7" hidden="1"/>
  </cols>
  <sheetData>
    <row r="1" spans="1:16" s="4" customFormat="1" ht="30.75" x14ac:dyDescent="0.35">
      <c r="A1" s="4" t="str">
        <f ca="1">RIGHT(CELL("filename", A1), LEN(CELL("filename", A1)) - SEARCH("]", CELL("filename", A1)))</f>
        <v>Inp_4</v>
      </c>
      <c r="D1" s="5"/>
      <c r="J1" s="5"/>
      <c r="K1" s="85"/>
      <c r="L1" s="85"/>
      <c r="M1" s="85"/>
      <c r="N1" s="85"/>
      <c r="O1" s="85"/>
    </row>
    <row r="2" spans="1:16" ht="17.25" customHeight="1" x14ac:dyDescent="0.35"/>
    <row r="3" spans="1:16" s="1" customFormat="1" ht="13.15" x14ac:dyDescent="0.4">
      <c r="A3" s="6"/>
      <c r="B3" s="7"/>
      <c r="C3" s="7"/>
      <c r="D3" s="7"/>
      <c r="E3" s="3" t="s">
        <v>10</v>
      </c>
      <c r="F3" s="3" t="s">
        <v>86</v>
      </c>
      <c r="G3" s="3"/>
      <c r="H3" s="3" t="s">
        <v>88</v>
      </c>
      <c r="I3" s="3"/>
      <c r="J3" s="110" t="s">
        <v>62</v>
      </c>
      <c r="K3" s="108" t="s">
        <v>51</v>
      </c>
      <c r="L3" s="108" t="s">
        <v>52</v>
      </c>
      <c r="M3" s="108" t="s">
        <v>53</v>
      </c>
      <c r="N3" s="108" t="s">
        <v>54</v>
      </c>
      <c r="O3" s="108" t="s">
        <v>55</v>
      </c>
    </row>
    <row r="4" spans="1:16" s="1" customFormat="1" ht="13.15" x14ac:dyDescent="0.4">
      <c r="A4" s="6"/>
      <c r="B4" s="7"/>
      <c r="C4" s="7"/>
      <c r="D4" s="7"/>
      <c r="F4" s="3"/>
      <c r="G4" s="3"/>
      <c r="H4" s="3"/>
      <c r="I4" s="3"/>
      <c r="J4" s="110"/>
      <c r="K4" s="130"/>
      <c r="L4" s="130"/>
      <c r="M4" s="130"/>
      <c r="N4" s="130"/>
      <c r="O4" s="130"/>
    </row>
    <row r="5" spans="1:16" s="1" customFormat="1" ht="13.15" x14ac:dyDescent="0.4">
      <c r="A5" s="6"/>
      <c r="B5" s="7"/>
      <c r="C5" s="7"/>
      <c r="D5" s="7"/>
      <c r="F5" s="3"/>
      <c r="G5" s="3"/>
      <c r="H5" s="3"/>
      <c r="I5" s="3"/>
      <c r="J5" s="110"/>
      <c r="K5" s="130"/>
      <c r="L5" s="130"/>
      <c r="M5" s="130"/>
      <c r="N5" s="130"/>
      <c r="O5" s="130"/>
    </row>
    <row r="6" spans="1:16" ht="13.15" x14ac:dyDescent="0.35"/>
    <row r="7" spans="1:16" s="12" customFormat="1" ht="13.15" x14ac:dyDescent="0.35">
      <c r="A7" s="9" t="s">
        <v>114</v>
      </c>
      <c r="B7" s="9"/>
      <c r="C7" s="10"/>
      <c r="D7" s="11"/>
      <c r="J7" s="11"/>
      <c r="K7" s="22"/>
      <c r="L7" s="22"/>
      <c r="M7" s="22"/>
      <c r="N7" s="22"/>
      <c r="O7" s="22"/>
    </row>
    <row r="8" spans="1:16" ht="13.15" x14ac:dyDescent="0.35">
      <c r="L8" s="23"/>
      <c r="M8" s="23"/>
      <c r="N8" s="23"/>
      <c r="O8" s="23"/>
    </row>
    <row r="9" spans="1:16" ht="13.15" x14ac:dyDescent="0.35">
      <c r="F9" s="7" t="s">
        <v>115</v>
      </c>
      <c r="J9" s="132" t="s">
        <v>72</v>
      </c>
      <c r="K9" s="23"/>
      <c r="L9" s="23"/>
      <c r="M9" s="23"/>
      <c r="N9" s="23"/>
      <c r="O9" s="23"/>
    </row>
    <row r="10" spans="1:16" ht="13.15" x14ac:dyDescent="0.35">
      <c r="K10" s="23"/>
      <c r="L10" s="23"/>
      <c r="M10" s="23"/>
      <c r="N10" s="23"/>
      <c r="O10" s="23"/>
    </row>
    <row r="11" spans="1:16" ht="13.15" x14ac:dyDescent="0.35">
      <c r="E11" s="21" t="s">
        <v>81</v>
      </c>
      <c r="F11" s="21" t="s">
        <v>116</v>
      </c>
      <c r="H11" s="7" t="s">
        <v>117</v>
      </c>
      <c r="I11" s="21"/>
      <c r="J11" s="49"/>
      <c r="K11" s="127"/>
      <c r="L11" s="127"/>
      <c r="M11" s="127"/>
      <c r="N11" s="127"/>
      <c r="O11" s="127"/>
      <c r="P11" s="46"/>
    </row>
    <row r="12" spans="1:16" ht="13.15" hidden="1" outlineLevel="1" x14ac:dyDescent="0.35">
      <c r="E12" s="21" t="s">
        <v>82</v>
      </c>
      <c r="F12" s="21" t="s">
        <v>116</v>
      </c>
      <c r="G12" s="21"/>
      <c r="H12" s="7" t="s">
        <v>117</v>
      </c>
      <c r="I12" s="21"/>
      <c r="J12" s="49"/>
      <c r="K12" s="127"/>
      <c r="L12" s="127"/>
      <c r="M12" s="127"/>
      <c r="N12" s="127"/>
      <c r="O12" s="127"/>
      <c r="P12" s="46"/>
    </row>
    <row r="13" spans="1:16" ht="13.15" hidden="1" outlineLevel="1" x14ac:dyDescent="0.35">
      <c r="E13" s="21" t="s">
        <v>83</v>
      </c>
      <c r="F13" s="21" t="s">
        <v>116</v>
      </c>
      <c r="G13" s="21"/>
      <c r="H13" s="7" t="s">
        <v>117</v>
      </c>
      <c r="I13" s="21"/>
      <c r="J13" s="49"/>
      <c r="K13" s="127"/>
      <c r="L13" s="127"/>
      <c r="M13" s="127"/>
      <c r="N13" s="127"/>
      <c r="O13" s="127"/>
      <c r="P13" s="46"/>
    </row>
    <row r="14" spans="1:16" ht="13.15" hidden="1" outlineLevel="1" x14ac:dyDescent="0.35">
      <c r="E14" s="21" t="s">
        <v>84</v>
      </c>
      <c r="F14" s="21" t="s">
        <v>116</v>
      </c>
      <c r="G14" s="21"/>
      <c r="H14" s="7" t="s">
        <v>117</v>
      </c>
      <c r="I14" s="21"/>
      <c r="J14" s="49"/>
      <c r="K14" s="175">
        <f>SUMIFS(F_Inputs!F$7:F$36,F_Inputs!$A$7:$A$36,$E14,F_Inputs!$B$7:$B$36,$J$9)</f>
        <v>1</v>
      </c>
      <c r="L14" s="175">
        <f>SUMIFS(F_Inputs!G$7:G$36,F_Inputs!$A$7:$A$36,$E14,F_Inputs!$B$7:$B$36,$J$9)</f>
        <v>3</v>
      </c>
      <c r="M14" s="175">
        <f>SUMIFS(F_Inputs!H$7:H$36,F_Inputs!$A$7:$A$36,$E14,F_Inputs!$B$7:$B$36,$J$9)</f>
        <v>5</v>
      </c>
      <c r="N14" s="175">
        <f>SUMIFS(F_Inputs!I$7:I$36,F_Inputs!$A$7:$A$36,$E14,F_Inputs!$B$7:$B$36,$J$9)</f>
        <v>7</v>
      </c>
      <c r="O14" s="175">
        <f>SUMIFS(F_Inputs!J$7:J$36,F_Inputs!$A$7:$A$36,$E14,F_Inputs!$B$7:$B$36,$J$9)</f>
        <v>6</v>
      </c>
      <c r="P14" s="46"/>
    </row>
    <row r="15" spans="1:16" ht="13.15" hidden="1" outlineLevel="1" x14ac:dyDescent="0.35">
      <c r="E15" s="21" t="s">
        <v>97</v>
      </c>
      <c r="F15" s="21" t="s">
        <v>116</v>
      </c>
      <c r="G15" s="21"/>
      <c r="H15" s="7" t="s">
        <v>117</v>
      </c>
      <c r="I15" s="21"/>
      <c r="J15" s="49"/>
      <c r="K15" s="131"/>
      <c r="L15" s="131"/>
      <c r="M15" s="131"/>
      <c r="N15" s="131"/>
      <c r="O15" s="131"/>
      <c r="P15" s="46"/>
    </row>
    <row r="16" spans="1:16" ht="13.15" hidden="1" outlineLevel="1" x14ac:dyDescent="0.35">
      <c r="E16" s="21" t="s">
        <v>65</v>
      </c>
      <c r="F16" s="21" t="s">
        <v>116</v>
      </c>
      <c r="G16" s="21"/>
      <c r="H16" s="7" t="s">
        <v>117</v>
      </c>
      <c r="I16" s="21"/>
      <c r="J16" s="49"/>
      <c r="K16" s="127"/>
      <c r="L16" s="127"/>
      <c r="M16" s="127"/>
      <c r="N16" s="127"/>
      <c r="O16" s="127"/>
      <c r="P16" s="46"/>
    </row>
    <row r="17" spans="1:16" ht="13.15" hidden="1" outlineLevel="1" x14ac:dyDescent="0.35">
      <c r="E17" s="21"/>
      <c r="F17" s="21"/>
      <c r="G17" s="21"/>
      <c r="I17" s="21"/>
      <c r="K17" s="127"/>
      <c r="L17" s="127"/>
      <c r="M17" s="127"/>
      <c r="N17" s="127"/>
      <c r="O17" s="127"/>
      <c r="P17" s="46"/>
    </row>
    <row r="18" spans="1:16" s="12" customFormat="1" ht="13.15" collapsed="1" x14ac:dyDescent="0.35">
      <c r="A18" s="9" t="s">
        <v>118</v>
      </c>
      <c r="B18" s="9"/>
      <c r="C18" s="10"/>
      <c r="D18" s="11"/>
      <c r="J18" s="11"/>
      <c r="K18" s="22"/>
      <c r="L18" s="22"/>
      <c r="M18" s="22"/>
      <c r="N18" s="22"/>
      <c r="O18" s="22"/>
    </row>
    <row r="19" spans="1:16" ht="13.15" x14ac:dyDescent="0.35">
      <c r="L19" s="23"/>
      <c r="M19" s="23"/>
      <c r="N19" s="23"/>
      <c r="O19" s="23"/>
    </row>
    <row r="20" spans="1:16" ht="13.15" x14ac:dyDescent="0.35">
      <c r="F20" s="7" t="s">
        <v>115</v>
      </c>
      <c r="G20" s="21"/>
      <c r="J20" s="132" t="s">
        <v>70</v>
      </c>
      <c r="K20" s="23"/>
      <c r="L20" s="23"/>
      <c r="M20" s="23"/>
      <c r="N20" s="23"/>
      <c r="O20" s="23"/>
    </row>
    <row r="21" spans="1:16" ht="13.15" x14ac:dyDescent="0.35">
      <c r="G21" s="21"/>
      <c r="K21" s="23"/>
      <c r="L21" s="23"/>
      <c r="M21" s="23"/>
      <c r="N21" s="23"/>
      <c r="O21" s="23"/>
    </row>
    <row r="22" spans="1:16" ht="13.15" x14ac:dyDescent="0.35">
      <c r="E22" s="21" t="s">
        <v>81</v>
      </c>
      <c r="F22" s="21" t="s">
        <v>119</v>
      </c>
      <c r="H22" s="7" t="s">
        <v>68</v>
      </c>
      <c r="I22" s="21"/>
      <c r="J22" s="49"/>
      <c r="K22" s="127"/>
      <c r="L22" s="127"/>
      <c r="M22" s="127"/>
      <c r="N22" s="127"/>
      <c r="O22" s="127"/>
      <c r="P22" s="46"/>
    </row>
    <row r="23" spans="1:16" ht="13.15" hidden="1" outlineLevel="1" x14ac:dyDescent="0.35">
      <c r="E23" s="21" t="s">
        <v>82</v>
      </c>
      <c r="F23" s="21" t="s">
        <v>119</v>
      </c>
      <c r="G23" s="21"/>
      <c r="H23" s="7" t="s">
        <v>68</v>
      </c>
      <c r="I23" s="21"/>
      <c r="J23" s="49"/>
      <c r="K23" s="127"/>
      <c r="L23" s="127"/>
      <c r="M23" s="127"/>
      <c r="N23" s="127"/>
      <c r="O23" s="127"/>
      <c r="P23" s="46"/>
    </row>
    <row r="24" spans="1:16" ht="13.15" hidden="1" outlineLevel="1" x14ac:dyDescent="0.35">
      <c r="E24" s="21" t="s">
        <v>83</v>
      </c>
      <c r="F24" s="21" t="s">
        <v>119</v>
      </c>
      <c r="G24" s="21"/>
      <c r="H24" s="7" t="s">
        <v>68</v>
      </c>
      <c r="I24" s="21"/>
      <c r="J24" s="49"/>
      <c r="K24" s="127"/>
      <c r="L24" s="127"/>
      <c r="M24" s="127"/>
      <c r="N24" s="127"/>
      <c r="O24" s="127"/>
      <c r="P24" s="46"/>
    </row>
    <row r="25" spans="1:16" ht="13.15" hidden="1" outlineLevel="1" x14ac:dyDescent="0.35">
      <c r="E25" s="21" t="s">
        <v>84</v>
      </c>
      <c r="F25" s="21" t="s">
        <v>119</v>
      </c>
      <c r="G25" s="21"/>
      <c r="H25" s="7" t="s">
        <v>68</v>
      </c>
      <c r="I25" s="21"/>
      <c r="J25" s="176">
        <f>SUMIFS(F_Inputs!$Q$7:$Q$36,F_Inputs!$A$7:$A$36,$E25,F_Inputs!$B$7:$B$36,$J$20)*100</f>
        <v>0.35300000000000004</v>
      </c>
      <c r="K25" s="127"/>
      <c r="L25" s="127"/>
      <c r="M25" s="127"/>
      <c r="N25" s="127"/>
      <c r="O25" s="127"/>
      <c r="P25" s="46"/>
    </row>
    <row r="26" spans="1:16" ht="13.15" hidden="1" outlineLevel="1" x14ac:dyDescent="0.35">
      <c r="E26" s="21" t="s">
        <v>97</v>
      </c>
      <c r="F26" s="21" t="s">
        <v>119</v>
      </c>
      <c r="G26" s="21"/>
      <c r="H26" s="7" t="s">
        <v>68</v>
      </c>
      <c r="I26" s="21"/>
      <c r="J26" s="97"/>
      <c r="K26" s="131"/>
      <c r="L26" s="131"/>
      <c r="M26" s="131"/>
      <c r="N26" s="131"/>
      <c r="O26" s="131"/>
      <c r="P26" s="46"/>
    </row>
    <row r="27" spans="1:16" ht="13.15" hidden="1" outlineLevel="1" x14ac:dyDescent="0.35">
      <c r="E27" s="21" t="s">
        <v>65</v>
      </c>
      <c r="F27" s="21" t="s">
        <v>119</v>
      </c>
      <c r="G27" s="21"/>
      <c r="H27" s="7" t="s">
        <v>68</v>
      </c>
      <c r="I27" s="21"/>
      <c r="J27" s="49"/>
      <c r="K27" s="127"/>
      <c r="L27" s="127"/>
      <c r="M27" s="127"/>
      <c r="N27" s="127"/>
      <c r="O27" s="127"/>
      <c r="P27" s="46"/>
    </row>
    <row r="28" spans="1:16" ht="13.15" hidden="1" outlineLevel="1" x14ac:dyDescent="0.35">
      <c r="E28" s="21"/>
      <c r="F28" s="21"/>
      <c r="G28" s="21"/>
      <c r="I28" s="21"/>
      <c r="K28" s="127"/>
      <c r="L28" s="127"/>
      <c r="M28" s="127"/>
      <c r="N28" s="127"/>
      <c r="O28" s="127"/>
      <c r="P28" s="46"/>
    </row>
    <row r="29" spans="1:16" s="12" customFormat="1" ht="13.15" collapsed="1" x14ac:dyDescent="0.35">
      <c r="A29" s="9" t="s">
        <v>120</v>
      </c>
      <c r="B29" s="9"/>
      <c r="C29" s="10"/>
      <c r="D29" s="11"/>
      <c r="J29" s="11"/>
      <c r="K29" s="22"/>
      <c r="L29" s="22"/>
      <c r="M29" s="22"/>
      <c r="N29" s="22"/>
      <c r="O29" s="22"/>
    </row>
    <row r="30" spans="1:16" ht="13.15" x14ac:dyDescent="0.35">
      <c r="G30" s="21"/>
      <c r="K30" s="23"/>
      <c r="L30" s="23"/>
      <c r="M30" s="23"/>
      <c r="N30" s="23"/>
      <c r="O30" s="23"/>
    </row>
    <row r="31" spans="1:16" ht="13.15" x14ac:dyDescent="0.35">
      <c r="E31" s="21" t="s">
        <v>81</v>
      </c>
      <c r="F31" s="21" t="s">
        <v>121</v>
      </c>
      <c r="H31" s="7" t="s">
        <v>117</v>
      </c>
      <c r="I31" s="21"/>
      <c r="J31" s="49"/>
      <c r="K31" s="127"/>
      <c r="L31" s="127"/>
      <c r="M31" s="127"/>
      <c r="N31" s="127"/>
      <c r="O31" s="127"/>
      <c r="P31" s="46"/>
    </row>
    <row r="32" spans="1:16" ht="13.15" hidden="1" outlineLevel="1" x14ac:dyDescent="0.35">
      <c r="E32" s="21" t="s">
        <v>82</v>
      </c>
      <c r="F32" s="21" t="s">
        <v>121</v>
      </c>
      <c r="G32" s="21"/>
      <c r="H32" s="7" t="s">
        <v>117</v>
      </c>
      <c r="I32" s="21"/>
      <c r="J32" s="49"/>
      <c r="K32" s="127"/>
      <c r="L32" s="127"/>
      <c r="M32" s="127"/>
      <c r="N32" s="127"/>
      <c r="O32" s="127"/>
      <c r="P32" s="46"/>
    </row>
    <row r="33" spans="1:16" ht="13.15" hidden="1" outlineLevel="1" x14ac:dyDescent="0.35">
      <c r="E33" s="21" t="s">
        <v>83</v>
      </c>
      <c r="F33" s="21" t="s">
        <v>121</v>
      </c>
      <c r="G33" s="21"/>
      <c r="H33" s="7" t="s">
        <v>117</v>
      </c>
      <c r="I33" s="21"/>
      <c r="J33" s="49"/>
      <c r="K33" s="127"/>
      <c r="L33" s="127"/>
      <c r="M33" s="127"/>
      <c r="N33" s="127"/>
      <c r="O33" s="127"/>
      <c r="P33" s="46"/>
    </row>
    <row r="34" spans="1:16" ht="13.15" hidden="1" outlineLevel="1" x14ac:dyDescent="0.35">
      <c r="E34" s="21" t="s">
        <v>84</v>
      </c>
      <c r="F34" s="21" t="s">
        <v>121</v>
      </c>
      <c r="G34" s="21"/>
      <c r="H34" s="7" t="s">
        <v>117</v>
      </c>
      <c r="I34" s="21"/>
      <c r="J34" s="132">
        <v>2</v>
      </c>
      <c r="K34" s="127"/>
      <c r="L34" s="127"/>
      <c r="M34" s="127"/>
      <c r="N34" s="127"/>
      <c r="O34" s="127"/>
      <c r="P34" s="46"/>
    </row>
    <row r="35" spans="1:16" ht="13.15" hidden="1" outlineLevel="1" x14ac:dyDescent="0.35">
      <c r="E35" s="21" t="s">
        <v>97</v>
      </c>
      <c r="F35" s="21" t="s">
        <v>121</v>
      </c>
      <c r="G35" s="21"/>
      <c r="H35" s="7" t="s">
        <v>117</v>
      </c>
      <c r="I35" s="21"/>
      <c r="J35" s="49"/>
      <c r="K35" s="131"/>
      <c r="L35" s="131"/>
      <c r="M35" s="131"/>
      <c r="N35" s="131"/>
      <c r="O35" s="131"/>
      <c r="P35" s="46"/>
    </row>
    <row r="36" spans="1:16" ht="13.15" hidden="1" outlineLevel="1" x14ac:dyDescent="0.35">
      <c r="E36" s="21" t="s">
        <v>65</v>
      </c>
      <c r="F36" s="21" t="s">
        <v>121</v>
      </c>
      <c r="G36" s="21"/>
      <c r="H36" s="7" t="s">
        <v>117</v>
      </c>
      <c r="I36" s="21"/>
      <c r="J36" s="49"/>
      <c r="K36" s="127"/>
      <c r="L36" s="127"/>
      <c r="M36" s="127"/>
      <c r="N36" s="127"/>
      <c r="O36" s="127"/>
      <c r="P36" s="46"/>
    </row>
    <row r="37" spans="1:16" ht="13.15" hidden="1" outlineLevel="1" x14ac:dyDescent="0.35">
      <c r="E37" s="21"/>
      <c r="F37" s="21"/>
      <c r="G37" s="21"/>
      <c r="I37" s="21"/>
      <c r="K37" s="127"/>
      <c r="L37" s="127"/>
      <c r="M37" s="127"/>
      <c r="N37" s="127"/>
      <c r="O37" s="127"/>
      <c r="P37" s="46"/>
    </row>
    <row r="38" spans="1:16" s="208" customFormat="1" ht="13.15" collapsed="1" x14ac:dyDescent="0.4">
      <c r="A38" s="208" t="s">
        <v>103</v>
      </c>
      <c r="H38" s="209"/>
      <c r="I38" s="210"/>
      <c r="J38" s="210"/>
      <c r="K38" s="209"/>
      <c r="L38" s="209"/>
      <c r="M38" s="209"/>
      <c r="N38" s="209"/>
      <c r="O38" s="209"/>
    </row>
    <row r="39" spans="1:16" ht="13.15" hidden="1" outlineLevel="1" x14ac:dyDescent="0.35">
      <c r="A39" s="7"/>
      <c r="J39" s="7"/>
      <c r="K39" s="7"/>
      <c r="L39" s="7"/>
      <c r="M39" s="7"/>
      <c r="N39" s="7"/>
      <c r="O39" s="7"/>
    </row>
    <row r="40" spans="1:16" ht="13.15" hidden="1" outlineLevel="1" x14ac:dyDescent="0.35">
      <c r="A40" s="7"/>
      <c r="J40" s="7"/>
      <c r="K40" s="7"/>
      <c r="L40" s="7"/>
      <c r="M40" s="7"/>
      <c r="N40" s="7"/>
      <c r="O40" s="7"/>
    </row>
    <row r="41" spans="1:16" ht="13.15" hidden="1" outlineLevel="1" x14ac:dyDescent="0.35">
      <c r="A41" s="7"/>
      <c r="J41" s="7"/>
      <c r="K41" s="7"/>
      <c r="L41" s="7"/>
      <c r="M41" s="7"/>
      <c r="N41" s="7"/>
      <c r="O41" s="7"/>
    </row>
    <row r="42" spans="1:16" ht="13.15" hidden="1" outlineLevel="1" x14ac:dyDescent="0.35">
      <c r="A42" s="7"/>
      <c r="J42" s="7"/>
      <c r="K42" s="7"/>
      <c r="L42" s="7"/>
      <c r="M42" s="7"/>
      <c r="N42" s="7"/>
      <c r="O42" s="7"/>
    </row>
    <row r="43" spans="1:16" ht="13.15" hidden="1" outlineLevel="1" x14ac:dyDescent="0.35">
      <c r="A43" s="7"/>
      <c r="J43" s="7"/>
      <c r="K43" s="7"/>
      <c r="L43" s="7"/>
      <c r="M43" s="7"/>
      <c r="N43" s="7"/>
      <c r="O43" s="7"/>
    </row>
    <row r="44" spans="1:16" ht="13.15" hidden="1" outlineLevel="1" x14ac:dyDescent="0.35">
      <c r="A44" s="7"/>
      <c r="J44" s="7"/>
      <c r="K44" s="7"/>
      <c r="L44" s="7"/>
      <c r="M44" s="7"/>
      <c r="N44" s="7"/>
      <c r="O44" s="7"/>
    </row>
    <row r="45" spans="1:16" ht="13.15" hidden="1" outlineLevel="1" x14ac:dyDescent="0.35">
      <c r="A45" s="7"/>
      <c r="J45" s="7"/>
      <c r="K45" s="7"/>
      <c r="L45" s="7"/>
      <c r="M45" s="7"/>
      <c r="N45" s="7"/>
      <c r="O45" s="7"/>
    </row>
    <row r="46" spans="1:16" ht="13.15" hidden="1" outlineLevel="1" x14ac:dyDescent="0.35">
      <c r="A46" s="7"/>
      <c r="J46" s="7"/>
      <c r="K46" s="7"/>
      <c r="L46" s="7"/>
      <c r="M46" s="7"/>
      <c r="N46" s="7"/>
      <c r="O46" s="7"/>
    </row>
    <row r="47" spans="1:16" ht="13.15" hidden="1" outlineLevel="1" x14ac:dyDescent="0.35">
      <c r="A47" s="7"/>
      <c r="J47" s="7"/>
      <c r="K47" s="7"/>
      <c r="L47" s="7"/>
      <c r="M47" s="7"/>
      <c r="N47" s="7"/>
      <c r="O47" s="7"/>
    </row>
    <row r="48" spans="1:16" ht="13.15" hidden="1" outlineLevel="1" x14ac:dyDescent="0.35">
      <c r="A48" s="7"/>
      <c r="J48" s="7"/>
      <c r="K48" s="7"/>
      <c r="L48" s="7"/>
      <c r="M48" s="7"/>
      <c r="N48" s="7"/>
      <c r="O48" s="7"/>
    </row>
    <row r="49" s="7" customFormat="1" ht="13.15" hidden="1" outlineLevel="1" x14ac:dyDescent="0.35"/>
    <row r="50" s="7" customFormat="1" ht="13.15" hidden="1" outlineLevel="1" x14ac:dyDescent="0.35"/>
    <row r="51" s="7" customFormat="1" ht="13.15" hidden="1" outlineLevel="1" x14ac:dyDescent="0.35"/>
    <row r="52" s="7" customFormat="1" ht="13.15" hidden="1" outlineLevel="1" x14ac:dyDescent="0.35"/>
    <row r="53" s="7" customFormat="1" ht="13.15" hidden="1" outlineLevel="1" x14ac:dyDescent="0.35"/>
    <row r="54" s="7" customFormat="1" ht="13.15" hidden="1" outlineLevel="1" x14ac:dyDescent="0.35"/>
    <row r="55" s="7" customFormat="1" ht="13.15" hidden="1" outlineLevel="1" x14ac:dyDescent="0.35"/>
    <row r="56" s="7" customFormat="1" ht="13.15" hidden="1" outlineLevel="1" x14ac:dyDescent="0.35"/>
    <row r="57" s="7" customFormat="1" ht="13.15" hidden="1" outlineLevel="1" x14ac:dyDescent="0.35"/>
    <row r="58" s="7" customFormat="1" ht="13.15" hidden="1" outlineLevel="1" x14ac:dyDescent="0.35"/>
    <row r="59" s="7" customFormat="1" ht="13.15" hidden="1" outlineLevel="1" x14ac:dyDescent="0.35"/>
    <row r="60" s="7" customFormat="1" ht="13.15" hidden="1" outlineLevel="1" x14ac:dyDescent="0.35"/>
    <row r="61" s="7" customFormat="1" ht="13.15" hidden="1" outlineLevel="1" x14ac:dyDescent="0.35"/>
    <row r="62" s="7" customFormat="1" ht="13.15" hidden="1" outlineLevel="1" x14ac:dyDescent="0.35"/>
    <row r="63" s="7" customFormat="1" ht="13.15" hidden="1" outlineLevel="1" x14ac:dyDescent="0.35"/>
    <row r="64" s="7" customFormat="1" ht="13.15" hidden="1" outlineLevel="1" x14ac:dyDescent="0.35"/>
    <row r="65" s="7" customFormat="1" ht="13.15" hidden="1" outlineLevel="1" x14ac:dyDescent="0.35"/>
    <row r="66" s="7" customFormat="1" ht="13.15" hidden="1" outlineLevel="1" x14ac:dyDescent="0.35"/>
    <row r="67" s="7" customFormat="1" ht="13.15" hidden="1" outlineLevel="1" x14ac:dyDescent="0.35"/>
    <row r="68" s="7" customFormat="1" ht="13.15" hidden="1" outlineLevel="1" x14ac:dyDescent="0.35"/>
    <row r="69" s="7" customFormat="1" ht="13.15" hidden="1" outlineLevel="1" x14ac:dyDescent="0.35"/>
    <row r="70" s="7" customFormat="1" ht="13.15" hidden="1" outlineLevel="1" x14ac:dyDescent="0.35"/>
    <row r="71" s="7" customFormat="1" ht="13.15" hidden="1" outlineLevel="1" x14ac:dyDescent="0.35"/>
    <row r="72" s="7" customFormat="1" ht="13.15" hidden="1" outlineLevel="1" x14ac:dyDescent="0.35"/>
    <row r="73" s="7" customFormat="1" ht="13.15" hidden="1" outlineLevel="1" x14ac:dyDescent="0.35"/>
    <row r="74" s="7" customFormat="1" ht="13.15" hidden="1" outlineLevel="1" x14ac:dyDescent="0.35"/>
    <row r="75" s="7" customFormat="1" ht="13.15" hidden="1" outlineLevel="1" x14ac:dyDescent="0.35"/>
    <row r="76" s="7" customFormat="1" ht="12" hidden="1" customHeight="1" outlineLevel="1" x14ac:dyDescent="0.35"/>
    <row r="77" s="7" customFormat="1" ht="13.15" hidden="1" outlineLevel="1" x14ac:dyDescent="0.35"/>
    <row r="78" s="7" customFormat="1" ht="13.15" hidden="1" collapsed="1" x14ac:dyDescent="0.35"/>
  </sheetData>
  <phoneticPr fontId="11" type="noConversion"/>
  <pageMargins left="0.7" right="0.7" top="0.75" bottom="0.75" header="0.3" footer="0.3"/>
  <pageSetup paperSize="9" scale="59" orientation="portrait" r:id="rId1"/>
  <headerFooter>
    <oddHeader xml:space="preserve">&amp;L&amp;F&amp;CSheet: &amp;A&amp;ROFFICIAL </oddHeader>
    <oddFooter>&amp;LPrinted on &amp;D at &amp;T  &amp;CPage &amp;P of &amp;N &amp;ROfwat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adac89a-56fa-4a3d-a427-8ae1dcb95347">
      <Terms xmlns="http://schemas.microsoft.com/office/infopath/2007/PartnerControls"/>
    </lcf76f155ced4ddcb4097134ff3c332f>
    <TaxCatchAll xmlns="71c95305-930c-4d63-9794-2d644343057c" xsi:nil="true"/>
    <ref xmlns="fadac89a-56fa-4a3d-a427-8ae1dcb9534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010F36128E44943B1120CACFDAE9F7B" ma:contentTypeVersion="18" ma:contentTypeDescription="Create a new document." ma:contentTypeScope="" ma:versionID="dda5e66041eeea5ffa9dd507a65eac01">
  <xsd:schema xmlns:xsd="http://www.w3.org/2001/XMLSchema" xmlns:xs="http://www.w3.org/2001/XMLSchema" xmlns:p="http://schemas.microsoft.com/office/2006/metadata/properties" xmlns:ns2="fadac89a-56fa-4a3d-a427-8ae1dcb95347" xmlns:ns3="71c95305-930c-4d63-9794-2d644343057c" targetNamespace="http://schemas.microsoft.com/office/2006/metadata/properties" ma:root="true" ma:fieldsID="07887bece720a3db8d95f18e05c1dc4e" ns2:_="" ns3:_="">
    <xsd:import namespace="fadac89a-56fa-4a3d-a427-8ae1dcb95347"/>
    <xsd:import namespace="71c95305-930c-4d63-9794-2d64434305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ref"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dac89a-56fa-4a3d-a427-8ae1dcb953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ref" ma:index="12" nillable="true" ma:displayName="ref" ma:format="Dropdown" ma:internalName="ref">
      <xsd:simpleType>
        <xsd:restriction base="dms:Text">
          <xsd:maxLength value="255"/>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c95305-930c-4d63-9794-2d644343057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fcfc185-b934-4070-b809-bad603feb5c3}" ma:internalName="TaxCatchAll" ma:showField="CatchAllData" ma:web="71c95305-930c-4d63-9794-2d64434305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BD818E6-7B74-4515-83C5-8D3C2F24B70B}">
  <ds:schemaRefs>
    <ds:schemaRef ds:uri="http://www.w3.org/XML/1998/namespace"/>
    <ds:schemaRef ds:uri="http://purl.org/dc/elements/1.1/"/>
    <ds:schemaRef ds:uri="http://schemas.microsoft.com/office/2006/metadata/properties"/>
    <ds:schemaRef ds:uri="http://purl.org/dc/terms/"/>
    <ds:schemaRef ds:uri="http://schemas.microsoft.com/office/infopath/2007/PartnerControls"/>
    <ds:schemaRef ds:uri="http://schemas.openxmlformats.org/package/2006/metadata/core-properties"/>
    <ds:schemaRef ds:uri="http://purl.org/dc/dcmitype/"/>
    <ds:schemaRef ds:uri="http://schemas.microsoft.com/office/2006/documentManagement/types"/>
    <ds:schemaRef ds:uri="71c95305-930c-4d63-9794-2d644343057c"/>
    <ds:schemaRef ds:uri="fadac89a-56fa-4a3d-a427-8ae1dcb95347"/>
  </ds:schemaRefs>
</ds:datastoreItem>
</file>

<file path=customXml/itemProps2.xml><?xml version="1.0" encoding="utf-8"?>
<ds:datastoreItem xmlns:ds="http://schemas.openxmlformats.org/officeDocument/2006/customXml" ds:itemID="{F91FC2E8-94B4-4E18-9BC7-A87B4273B439}">
  <ds:schemaRefs>
    <ds:schemaRef ds:uri="http://schemas.microsoft.com/sharepoint/v3/contenttype/forms"/>
  </ds:schemaRefs>
</ds:datastoreItem>
</file>

<file path=customXml/itemProps3.xml><?xml version="1.0" encoding="utf-8"?>
<ds:datastoreItem xmlns:ds="http://schemas.openxmlformats.org/officeDocument/2006/customXml" ds:itemID="{BA7B1B79-99E0-4652-9F7C-4F3A64773F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dac89a-56fa-4a3d-a427-8ae1dcb95347"/>
    <ds:schemaRef ds:uri="71c95305-930c-4d63-9794-2d6443430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2" baseType="variant">
      <vt:variant>
        <vt:lpstr>Worksheets</vt:lpstr>
      </vt:variant>
      <vt:variant>
        <vt:i4>16</vt:i4>
      </vt:variant>
    </vt:vector>
  </HeadingPairs>
  <TitlesOfParts>
    <vt:vector size="16" baseType="lpstr">
      <vt:lpstr>Cover Sheet</vt:lpstr>
      <vt:lpstr>Conceptual Model_1</vt:lpstr>
      <vt:lpstr>Conceptual Model_2</vt:lpstr>
      <vt:lpstr>Assumptions</vt:lpstr>
      <vt:lpstr>F_Inputs</vt:lpstr>
      <vt:lpstr>Inp_1</vt:lpstr>
      <vt:lpstr>Inp_2</vt:lpstr>
      <vt:lpstr>Inp_3</vt:lpstr>
      <vt:lpstr>Inp_4</vt:lpstr>
      <vt:lpstr>Inp_5</vt:lpstr>
      <vt:lpstr>ODI_Rate_Calculations</vt:lpstr>
      <vt:lpstr>PCL_Calculations</vt:lpstr>
      <vt:lpstr>Outputs_ODI_Rates</vt:lpstr>
      <vt:lpstr>Outputs_PCLs_DDBND</vt:lpstr>
      <vt:lpstr>Outputs_Caps_Collars</vt:lpstr>
      <vt:lpstr>F_Outputs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2024-12-11T14:55:02Z</dcterms:created>
  <dcterms:modified xsi:type="dcterms:W3CDTF">2024-12-16T12:57:36Z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0x0101004010F36128E44943B1120CACFDAE9F7B</vt:lpwstr>
  </property>
</Properties>
</file>