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ofwat.sharepoint.com/sites/ofw-pr24/Final determinations/Outcomes/ODI rates and risk/1. ODI rates/Updated models and data/Latest versions of models/"/>
    </mc:Choice>
  </mc:AlternateContent>
  <xr:revisionPtr revIDLastSave="432" documentId="8_{8106756A-D875-43ED-BBED-99BAD030445E}" xr6:coauthVersionLast="47" xr6:coauthVersionMax="47" xr10:uidLastSave="{3953C6D2-C2EF-48F5-B919-4F307909257D}"/>
  <bookViews>
    <workbookView xWindow="-120" yWindow="-120" windowWidth="29040" windowHeight="15720" xr2:uid="{AC2C0533-7F65-4EAA-B208-5A7019285DB9}"/>
  </bookViews>
  <sheets>
    <sheet name="Cover" sheetId="12" r:id="rId1"/>
    <sheet name="Conceptual model" sheetId="11" r:id="rId2"/>
    <sheet name="PR19 ODI rates" sheetId="2" r:id="rId3"/>
    <sheet name="F_Inputs" sheetId="8" r:id="rId4"/>
    <sheet name="F_Inputs Override" sheetId="4" r:id="rId5"/>
    <sheet name="InpActive" sheetId="5" r:id="rId6"/>
    <sheet name="Calculations" sheetId="1" r:id="rId7"/>
    <sheet name="F_Outputs" sheetId="6" r:id="rId8"/>
  </sheets>
  <externalReferences>
    <externalReference r:id="rId9"/>
  </externalReferences>
  <definedNames>
    <definedName name="____net1" localSheetId="0" hidden="1">{"NET",#N/A,FALSE,"401C11"}</definedName>
    <definedName name="____net1" hidden="1">{"NET",#N/A,FALSE,"401C11"}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X" localSheetId="0" hidden="1">#REF!</definedName>
    <definedName name="__123Graph_X" hidden="1">#REF!</definedName>
    <definedName name="__net1" localSheetId="0" hidden="1">{"NET",#N/A,FALSE,"401C11"}</definedName>
    <definedName name="__net1" hidden="1">{"NET",#N/A,FALSE,"401C11"}</definedName>
    <definedName name="_1_0__123Grap" localSheetId="0" hidden="1">#REF!</definedName>
    <definedName name="_1_0__123Grap" hidden="1">#REF!</definedName>
    <definedName name="_1_123Grap" localSheetId="0" hidden="1">#REF!</definedName>
    <definedName name="_1_123Grap" hidden="1">#REF!</definedName>
    <definedName name="_123Graph_F" localSheetId="0" hidden="1">#REF!</definedName>
    <definedName name="_123Graph_F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0__123Grap" localSheetId="0" hidden="1">#REF!</definedName>
    <definedName name="_5_0__123Grap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2" hidden="1">'PR19 ODI rates'!$A$1:$J$178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0" hidden="1">#REF!</definedName>
    <definedName name="_Sort" hidden="1">#REF!</definedName>
    <definedName name="a" localSheetId="0" hidden="1">{"CHARGE",#N/A,FALSE,"401C11"}</definedName>
    <definedName name="a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0" hidden="1">{"NET",#N/A,FALSE,"401C11"}</definedName>
    <definedName name="abc" hidden="1">{"NET",#N/A,FALSE,"401C11"}</definedName>
    <definedName name="adbr" localSheetId="0" hidden="1">{"CHARGE",#N/A,FALSE,"401C11"}</definedName>
    <definedName name="adbr" hidden="1">{"CHARGE",#N/A,FALSE,"401C11"}</definedName>
    <definedName name="Assumptions" hidden="1">{"NET",#N/A,FALSE,"401C11"}</definedName>
    <definedName name="b" localSheetId="0" hidden="1">{"CHARGE",#N/A,FALSE,"401C11"}</definedName>
    <definedName name="b" hidden="1">{"CHARGE",#N/A,FALSE,"401C11"}</definedName>
    <definedName name="BMGHIndex" hidden="1">"O"</definedName>
    <definedName name="change1" localSheetId="0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hidden="1">{"CHARGE",#N/A,FALSE,"401C11"}</definedName>
    <definedName name="da" localSheetId="0" hidden="1">#REF!</definedName>
    <definedName name="da" hidden="1">#REF!</definedName>
    <definedName name="dog" localSheetId="0" hidden="1">{"NET",#N/A,FALSE,"401C11"}</definedName>
    <definedName name="dog" hidden="1">{"NET",#N/A,FALSE,"401C11"}</definedName>
    <definedName name="ESF_21">'[1]c. Dif to PCL'!$E$85:$E$95</definedName>
    <definedName name="ESF_22">'[1]c. Dif to PCL'!$F$85:$F$95</definedName>
    <definedName name="ESF_23">'[1]c. Dif to PCL'!$G$85:$G$95</definedName>
    <definedName name="ESF_CF">'[1]d. Common improvement factor'!$G$22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output" hidden="1">#REF!</definedName>
    <definedName name="fsdfffd" localSheetId="0" hidden="1">#REF!</definedName>
    <definedName name="fsdfffd" hidden="1">#REF!</definedName>
    <definedName name="fsdfsd" localSheetId="0" hidden="1">#REF!</definedName>
    <definedName name="fsdfsd" hidden="1">#REF!</definedName>
    <definedName name="fsfds" localSheetId="0" hidden="1">#REF!</definedName>
    <definedName name="fsfds" hidden="1">#REF!</definedName>
    <definedName name="fsfsd" localSheetId="0" hidden="1">#REF!</definedName>
    <definedName name="fsfsd" hidden="1">#REF!</definedName>
    <definedName name="gfff" localSheetId="0" hidden="1">{"CHARGE",#N/A,FALSE,"401C11"}</definedName>
    <definedName name="gfff" hidden="1">{"CHARGE",#N/A,FALSE,"401C11"}</definedName>
    <definedName name="gross" localSheetId="0" hidden="1">{"GROSS",#N/A,FALSE,"401C11"}</definedName>
    <definedName name="gross" hidden="1">{"GROSS",#N/A,FALSE,"401C11"}</definedName>
    <definedName name="gross1" localSheetId="0" hidden="1">{"GROSS",#N/A,FALSE,"401C11"}</definedName>
    <definedName name="gross1" hidden="1">{"GROSS",#N/A,FALSE,"401C11"}</definedName>
    <definedName name="hasdfjklhklj" localSheetId="0" hidden="1">{"NET",#N/A,FALSE,"401C11"}</definedName>
    <definedName name="hasdfjklhklj" hidden="1">{"NET",#N/A,FALSE,"401C11"}</definedName>
    <definedName name="help" localSheetId="0" hidden="1">{"CHARGE",#N/A,FALSE,"401C11"}</definedName>
    <definedName name="help" hidden="1">{"CHARGE",#N/A,FALSE,"401C11"}</definedName>
    <definedName name="hghghhj" localSheetId="0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JFELL" hidden="1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OISIII" localSheetId="0" hidden="1">#REF!</definedName>
    <definedName name="OISIII" hidden="1">#REF!</definedName>
    <definedName name="qfx" localSheetId="0" hidden="1">{"NET",#N/A,FALSE,"401C11"}</definedName>
    <definedName name="qfx" hidden="1">{"NET",#N/A,FALSE,"401C11"}</definedName>
    <definedName name="qwefqefa" localSheetId="0" hidden="1">#REF!</definedName>
    <definedName name="qwefqefa" hidden="1">#REF!</definedName>
    <definedName name="real" localSheetId="0" hidden="1">#REF!</definedName>
    <definedName name="real" hidden="1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ytry" localSheetId="0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sort" hidden="1">#REF!</definedName>
    <definedName name="Table3.4" localSheetId="0" hidden="1">{"CHARGE",#N/A,FALSE,"401C11"}</definedName>
    <definedName name="Table3.4" hidden="1">{"CHARGE",#N/A,FALSE,"401C11"}</definedName>
    <definedName name="Test23" localSheetId="0" hidden="1">{"NET",#N/A,FALSE,"401C11"}</definedName>
    <definedName name="Test23" hidden="1">{"NET",#N/A,FALSE,"401C11"}</definedName>
    <definedName name="trdhtr" localSheetId="0" hidden="1">#REF!</definedName>
    <definedName name="trdhtr" hidden="1">#REF!</definedName>
    <definedName name="wert" localSheetId="0" hidden="1">{"GROSS",#N/A,FALSE,"401C11"}</definedName>
    <definedName name="wert" hidden="1">{"GROSS",#N/A,FALSE,"401C11"}</definedName>
    <definedName name="wombat" localSheetId="0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0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xxx" hidden="1">{"CHARGE",#N/A,FALSE,"401C11"}</definedName>
    <definedName name="yyy" localSheetId="0" hidden="1">{"GROSS",#N/A,FALSE,"401C11"}</definedName>
    <definedName name="yyy" hidden="1">{"GROSS",#N/A,FALSE,"401C11"}</definedName>
    <definedName name="zzz" localSheetId="0" hidden="1">{"NET",#N/A,FALSE,"401C11"}</definedName>
    <definedName name="zzz" hidden="1">{"NET",#N/A,FALSE,"401C11"}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2" l="1"/>
  <c r="A1" i="12"/>
  <c r="A1" i="11" l="1"/>
  <c r="F8" i="5" l="1"/>
  <c r="G8" i="5"/>
  <c r="H8" i="5"/>
  <c r="I8" i="5"/>
  <c r="J8" i="5"/>
  <c r="K8" i="5"/>
  <c r="L8" i="5"/>
  <c r="M8" i="5"/>
  <c r="N8" i="5"/>
  <c r="O8" i="5"/>
  <c r="F9" i="5"/>
  <c r="G9" i="5"/>
  <c r="H9" i="5"/>
  <c r="I9" i="5"/>
  <c r="J9" i="5"/>
  <c r="K9" i="5"/>
  <c r="L9" i="5"/>
  <c r="M9" i="5"/>
  <c r="N9" i="5"/>
  <c r="O9" i="5"/>
  <c r="F10" i="5"/>
  <c r="G10" i="5"/>
  <c r="H10" i="5"/>
  <c r="I10" i="5"/>
  <c r="J10" i="5"/>
  <c r="K10" i="5"/>
  <c r="L10" i="5"/>
  <c r="M10" i="5"/>
  <c r="N10" i="5"/>
  <c r="O10" i="5"/>
  <c r="F11" i="5"/>
  <c r="G11" i="5"/>
  <c r="H11" i="5"/>
  <c r="I11" i="5"/>
  <c r="J11" i="5"/>
  <c r="K11" i="5"/>
  <c r="L11" i="5"/>
  <c r="M11" i="5"/>
  <c r="N11" i="5"/>
  <c r="O11" i="5"/>
  <c r="F12" i="5"/>
  <c r="G12" i="5"/>
  <c r="H12" i="5"/>
  <c r="I12" i="5"/>
  <c r="J12" i="5"/>
  <c r="K12" i="5"/>
  <c r="L12" i="5"/>
  <c r="M12" i="5"/>
  <c r="N12" i="5"/>
  <c r="O12" i="5"/>
  <c r="F13" i="5"/>
  <c r="G13" i="5"/>
  <c r="H13" i="5"/>
  <c r="I13" i="5"/>
  <c r="J13" i="5"/>
  <c r="K13" i="5"/>
  <c r="L13" i="5"/>
  <c r="M13" i="5"/>
  <c r="N13" i="5"/>
  <c r="O13" i="5"/>
  <c r="F14" i="5"/>
  <c r="G14" i="5"/>
  <c r="H14" i="5"/>
  <c r="I14" i="5"/>
  <c r="J14" i="5"/>
  <c r="K14" i="5"/>
  <c r="L14" i="5"/>
  <c r="M14" i="5"/>
  <c r="N14" i="5"/>
  <c r="O14" i="5"/>
  <c r="F15" i="5"/>
  <c r="G15" i="5"/>
  <c r="H15" i="5"/>
  <c r="I15" i="5"/>
  <c r="J15" i="5"/>
  <c r="K15" i="5"/>
  <c r="L15" i="5"/>
  <c r="M15" i="5"/>
  <c r="N15" i="5"/>
  <c r="O15" i="5"/>
  <c r="F16" i="5"/>
  <c r="G16" i="5"/>
  <c r="H16" i="5"/>
  <c r="I16" i="5"/>
  <c r="J16" i="5"/>
  <c r="K16" i="5"/>
  <c r="L16" i="5"/>
  <c r="M16" i="5"/>
  <c r="N16" i="5"/>
  <c r="O16" i="5"/>
  <c r="F17" i="5"/>
  <c r="G17" i="5"/>
  <c r="H17" i="5"/>
  <c r="I17" i="5"/>
  <c r="J17" i="5"/>
  <c r="K17" i="5"/>
  <c r="L17" i="5"/>
  <c r="M17" i="5"/>
  <c r="N17" i="5"/>
  <c r="O17" i="5"/>
  <c r="F18" i="5"/>
  <c r="G18" i="5"/>
  <c r="H18" i="5"/>
  <c r="I18" i="5"/>
  <c r="J18" i="5"/>
  <c r="K18" i="5"/>
  <c r="L18" i="5"/>
  <c r="M18" i="5"/>
  <c r="N18" i="5"/>
  <c r="O18" i="5"/>
  <c r="F19" i="5"/>
  <c r="G19" i="5"/>
  <c r="H19" i="5"/>
  <c r="I19" i="5"/>
  <c r="J19" i="5"/>
  <c r="K19" i="5"/>
  <c r="L19" i="5"/>
  <c r="M19" i="5"/>
  <c r="N19" i="5"/>
  <c r="O19" i="5"/>
  <c r="F20" i="5"/>
  <c r="G20" i="5"/>
  <c r="H20" i="5"/>
  <c r="I20" i="5"/>
  <c r="J20" i="5"/>
  <c r="K20" i="5"/>
  <c r="L20" i="5"/>
  <c r="M20" i="5"/>
  <c r="N20" i="5"/>
  <c r="O20" i="5"/>
  <c r="F21" i="5"/>
  <c r="G21" i="5"/>
  <c r="H21" i="5"/>
  <c r="I21" i="5"/>
  <c r="J21" i="5"/>
  <c r="K21" i="5"/>
  <c r="L21" i="5"/>
  <c r="M21" i="5"/>
  <c r="N21" i="5"/>
  <c r="O21" i="5"/>
  <c r="F22" i="5"/>
  <c r="G22" i="5"/>
  <c r="H22" i="5"/>
  <c r="I22" i="5"/>
  <c r="J22" i="5"/>
  <c r="K22" i="5"/>
  <c r="L22" i="5"/>
  <c r="M22" i="5"/>
  <c r="N22" i="5"/>
  <c r="O22" i="5"/>
  <c r="F23" i="5"/>
  <c r="G23" i="5"/>
  <c r="H23" i="5"/>
  <c r="I23" i="5"/>
  <c r="J23" i="5"/>
  <c r="K23" i="5"/>
  <c r="L23" i="5"/>
  <c r="M23" i="5"/>
  <c r="N23" i="5"/>
  <c r="O23" i="5"/>
  <c r="F24" i="5"/>
  <c r="G24" i="5"/>
  <c r="H24" i="5"/>
  <c r="I24" i="5"/>
  <c r="J24" i="5"/>
  <c r="K24" i="5"/>
  <c r="L24" i="5"/>
  <c r="M24" i="5"/>
  <c r="N24" i="5"/>
  <c r="O24" i="5"/>
  <c r="F25" i="5"/>
  <c r="G25" i="5"/>
  <c r="H25" i="5"/>
  <c r="I25" i="5"/>
  <c r="J25" i="5"/>
  <c r="K25" i="5"/>
  <c r="L25" i="5"/>
  <c r="M25" i="5"/>
  <c r="N25" i="5"/>
  <c r="O25" i="5"/>
  <c r="F26" i="5"/>
  <c r="G26" i="5"/>
  <c r="H26" i="5"/>
  <c r="I26" i="5"/>
  <c r="J26" i="5"/>
  <c r="K26" i="5"/>
  <c r="L26" i="5"/>
  <c r="M26" i="5"/>
  <c r="N26" i="5"/>
  <c r="O26" i="5"/>
  <c r="F27" i="5"/>
  <c r="G27" i="5"/>
  <c r="H27" i="5"/>
  <c r="I27" i="5"/>
  <c r="J27" i="5"/>
  <c r="K27" i="5"/>
  <c r="L27" i="5"/>
  <c r="M27" i="5"/>
  <c r="N27" i="5"/>
  <c r="O27" i="5"/>
  <c r="F28" i="5"/>
  <c r="G28" i="5"/>
  <c r="H28" i="5"/>
  <c r="I28" i="5"/>
  <c r="J28" i="5"/>
  <c r="K28" i="5"/>
  <c r="L28" i="5"/>
  <c r="M28" i="5"/>
  <c r="N28" i="5"/>
  <c r="O28" i="5"/>
  <c r="F29" i="5"/>
  <c r="G29" i="5"/>
  <c r="H29" i="5"/>
  <c r="I29" i="5"/>
  <c r="J29" i="5"/>
  <c r="K29" i="5"/>
  <c r="L29" i="5"/>
  <c r="M29" i="5"/>
  <c r="N29" i="5"/>
  <c r="O29" i="5"/>
  <c r="F30" i="5"/>
  <c r="G30" i="5"/>
  <c r="H30" i="5"/>
  <c r="I30" i="5"/>
  <c r="J30" i="5"/>
  <c r="K30" i="5"/>
  <c r="L30" i="5"/>
  <c r="M30" i="5"/>
  <c r="N30" i="5"/>
  <c r="O30" i="5"/>
  <c r="F31" i="5"/>
  <c r="G31" i="5"/>
  <c r="H31" i="5"/>
  <c r="I31" i="5"/>
  <c r="J31" i="5"/>
  <c r="K31" i="5"/>
  <c r="L31" i="5"/>
  <c r="M31" i="5"/>
  <c r="N31" i="5"/>
  <c r="O31" i="5"/>
  <c r="F32" i="5"/>
  <c r="G32" i="5"/>
  <c r="H32" i="5"/>
  <c r="I32" i="5"/>
  <c r="J32" i="5"/>
  <c r="K32" i="5"/>
  <c r="L32" i="5"/>
  <c r="M32" i="5"/>
  <c r="N32" i="5"/>
  <c r="O32" i="5"/>
  <c r="F33" i="5"/>
  <c r="G33" i="5"/>
  <c r="H33" i="5"/>
  <c r="I33" i="5"/>
  <c r="J33" i="5"/>
  <c r="K33" i="5"/>
  <c r="L33" i="5"/>
  <c r="M33" i="5"/>
  <c r="N33" i="5"/>
  <c r="O33" i="5"/>
  <c r="F34" i="5"/>
  <c r="G34" i="5"/>
  <c r="H34" i="5"/>
  <c r="I34" i="5"/>
  <c r="J34" i="5"/>
  <c r="K34" i="5"/>
  <c r="L34" i="5"/>
  <c r="M34" i="5"/>
  <c r="N34" i="5"/>
  <c r="O34" i="5"/>
  <c r="F35" i="5"/>
  <c r="G35" i="5"/>
  <c r="H35" i="5"/>
  <c r="I35" i="5"/>
  <c r="J35" i="5"/>
  <c r="K35" i="5"/>
  <c r="L35" i="5"/>
  <c r="M35" i="5"/>
  <c r="N35" i="5"/>
  <c r="O35" i="5"/>
  <c r="F36" i="5"/>
  <c r="G36" i="5"/>
  <c r="H36" i="5"/>
  <c r="I36" i="5"/>
  <c r="J36" i="5"/>
  <c r="K36" i="5"/>
  <c r="L36" i="5"/>
  <c r="M36" i="5"/>
  <c r="N36" i="5"/>
  <c r="O36" i="5"/>
  <c r="F37" i="5"/>
  <c r="G37" i="5"/>
  <c r="H37" i="5"/>
  <c r="I37" i="5"/>
  <c r="J37" i="5"/>
  <c r="K37" i="5"/>
  <c r="L37" i="5"/>
  <c r="M37" i="5"/>
  <c r="N37" i="5"/>
  <c r="O37" i="5"/>
  <c r="F38" i="5"/>
  <c r="G38" i="5"/>
  <c r="H38" i="5"/>
  <c r="I38" i="5"/>
  <c r="J38" i="5"/>
  <c r="K38" i="5"/>
  <c r="L38" i="5"/>
  <c r="M38" i="5"/>
  <c r="N38" i="5"/>
  <c r="O38" i="5"/>
  <c r="F39" i="5"/>
  <c r="G39" i="5"/>
  <c r="H39" i="5"/>
  <c r="I39" i="5"/>
  <c r="J39" i="5"/>
  <c r="K39" i="5"/>
  <c r="L39" i="5"/>
  <c r="M39" i="5"/>
  <c r="N39" i="5"/>
  <c r="O39" i="5"/>
  <c r="F40" i="5"/>
  <c r="G40" i="5"/>
  <c r="H40" i="5"/>
  <c r="I40" i="5"/>
  <c r="J40" i="5"/>
  <c r="K40" i="5"/>
  <c r="L40" i="5"/>
  <c r="M40" i="5"/>
  <c r="N40" i="5"/>
  <c r="O40" i="5"/>
  <c r="F41" i="5"/>
  <c r="G41" i="5"/>
  <c r="H41" i="5"/>
  <c r="I41" i="5"/>
  <c r="J41" i="5"/>
  <c r="K41" i="5"/>
  <c r="L41" i="5"/>
  <c r="M41" i="5"/>
  <c r="N41" i="5"/>
  <c r="O41" i="5"/>
  <c r="F42" i="5"/>
  <c r="G42" i="5"/>
  <c r="H42" i="5"/>
  <c r="I42" i="5"/>
  <c r="J42" i="5"/>
  <c r="K42" i="5"/>
  <c r="L42" i="5"/>
  <c r="M42" i="5"/>
  <c r="N42" i="5"/>
  <c r="O42" i="5"/>
  <c r="F43" i="5"/>
  <c r="G43" i="5"/>
  <c r="H43" i="5"/>
  <c r="I43" i="5"/>
  <c r="J43" i="5"/>
  <c r="K43" i="5"/>
  <c r="L43" i="5"/>
  <c r="M43" i="5"/>
  <c r="N43" i="5"/>
  <c r="O43" i="5"/>
  <c r="F44" i="5"/>
  <c r="G44" i="5"/>
  <c r="H44" i="5"/>
  <c r="I44" i="5"/>
  <c r="J44" i="5"/>
  <c r="K44" i="5"/>
  <c r="L44" i="5"/>
  <c r="M44" i="5"/>
  <c r="N44" i="5"/>
  <c r="O44" i="5"/>
  <c r="F45" i="5"/>
  <c r="G45" i="5"/>
  <c r="H45" i="5"/>
  <c r="I45" i="5"/>
  <c r="J45" i="5"/>
  <c r="K45" i="5"/>
  <c r="L45" i="5"/>
  <c r="M45" i="5"/>
  <c r="N45" i="5"/>
  <c r="O45" i="5"/>
  <c r="F46" i="5"/>
  <c r="G46" i="5"/>
  <c r="H46" i="5"/>
  <c r="I46" i="5"/>
  <c r="J46" i="5"/>
  <c r="K46" i="5"/>
  <c r="L46" i="5"/>
  <c r="M46" i="5"/>
  <c r="N46" i="5"/>
  <c r="O46" i="5"/>
  <c r="F47" i="5"/>
  <c r="G47" i="5"/>
  <c r="H47" i="5"/>
  <c r="I47" i="5"/>
  <c r="J47" i="5"/>
  <c r="K47" i="5"/>
  <c r="L47" i="5"/>
  <c r="M47" i="5"/>
  <c r="N47" i="5"/>
  <c r="O47" i="5"/>
  <c r="F48" i="5"/>
  <c r="G48" i="5"/>
  <c r="H48" i="5"/>
  <c r="I48" i="5"/>
  <c r="J48" i="5"/>
  <c r="K48" i="5"/>
  <c r="L48" i="5"/>
  <c r="M48" i="5"/>
  <c r="N48" i="5"/>
  <c r="O48" i="5"/>
  <c r="F49" i="5"/>
  <c r="G49" i="5"/>
  <c r="H49" i="5"/>
  <c r="I49" i="5"/>
  <c r="J49" i="5"/>
  <c r="K49" i="5"/>
  <c r="L49" i="5"/>
  <c r="M49" i="5"/>
  <c r="N49" i="5"/>
  <c r="O49" i="5"/>
  <c r="F50" i="5"/>
  <c r="G50" i="5"/>
  <c r="H50" i="5"/>
  <c r="I50" i="5"/>
  <c r="J50" i="5"/>
  <c r="K50" i="5"/>
  <c r="L50" i="5"/>
  <c r="M50" i="5"/>
  <c r="N50" i="5"/>
  <c r="O50" i="5"/>
  <c r="F51" i="5"/>
  <c r="G51" i="5"/>
  <c r="H51" i="5"/>
  <c r="I51" i="5"/>
  <c r="J51" i="5"/>
  <c r="K51" i="5"/>
  <c r="L51" i="5"/>
  <c r="M51" i="5"/>
  <c r="N51" i="5"/>
  <c r="O51" i="5"/>
  <c r="F52" i="5"/>
  <c r="G52" i="5"/>
  <c r="H52" i="5"/>
  <c r="I52" i="5"/>
  <c r="J52" i="5"/>
  <c r="K52" i="5"/>
  <c r="L52" i="5"/>
  <c r="M52" i="5"/>
  <c r="N52" i="5"/>
  <c r="O52" i="5"/>
  <c r="F53" i="5"/>
  <c r="G53" i="5"/>
  <c r="H53" i="5"/>
  <c r="I53" i="5"/>
  <c r="J53" i="5"/>
  <c r="K53" i="5"/>
  <c r="L53" i="5"/>
  <c r="M53" i="5"/>
  <c r="N53" i="5"/>
  <c r="O53" i="5"/>
  <c r="F54" i="5"/>
  <c r="G54" i="5"/>
  <c r="H54" i="5"/>
  <c r="I54" i="5"/>
  <c r="J54" i="5"/>
  <c r="K54" i="5"/>
  <c r="L54" i="5"/>
  <c r="M54" i="5"/>
  <c r="N54" i="5"/>
  <c r="O54" i="5"/>
  <c r="F55" i="5"/>
  <c r="G55" i="5"/>
  <c r="H55" i="5"/>
  <c r="I55" i="5"/>
  <c r="J55" i="5"/>
  <c r="K55" i="5"/>
  <c r="L55" i="5"/>
  <c r="M55" i="5"/>
  <c r="N55" i="5"/>
  <c r="O55" i="5"/>
  <c r="F56" i="5"/>
  <c r="G56" i="5"/>
  <c r="H56" i="5"/>
  <c r="I56" i="5"/>
  <c r="J56" i="5"/>
  <c r="K56" i="5"/>
  <c r="L56" i="5"/>
  <c r="M56" i="5"/>
  <c r="N56" i="5"/>
  <c r="O56" i="5"/>
  <c r="F57" i="5"/>
  <c r="G57" i="5"/>
  <c r="H57" i="5"/>
  <c r="I57" i="5"/>
  <c r="J57" i="5"/>
  <c r="K57" i="5"/>
  <c r="L57" i="5"/>
  <c r="M57" i="5"/>
  <c r="N57" i="5"/>
  <c r="O57" i="5"/>
  <c r="F58" i="5"/>
  <c r="G58" i="5"/>
  <c r="H58" i="5"/>
  <c r="I58" i="5"/>
  <c r="J58" i="5"/>
  <c r="K58" i="5"/>
  <c r="L58" i="5"/>
  <c r="M58" i="5"/>
  <c r="N58" i="5"/>
  <c r="O58" i="5"/>
  <c r="F59" i="5"/>
  <c r="G59" i="5"/>
  <c r="H59" i="5"/>
  <c r="I59" i="5"/>
  <c r="J59" i="5"/>
  <c r="K59" i="5"/>
  <c r="L59" i="5"/>
  <c r="M59" i="5"/>
  <c r="N59" i="5"/>
  <c r="O59" i="5"/>
  <c r="F60" i="5"/>
  <c r="G60" i="5"/>
  <c r="H60" i="5"/>
  <c r="I60" i="5"/>
  <c r="J60" i="5"/>
  <c r="K60" i="5"/>
  <c r="L60" i="5"/>
  <c r="M60" i="5"/>
  <c r="N60" i="5"/>
  <c r="O60" i="5"/>
  <c r="F61" i="5"/>
  <c r="G61" i="5"/>
  <c r="H61" i="5"/>
  <c r="I61" i="5"/>
  <c r="J61" i="5"/>
  <c r="K61" i="5"/>
  <c r="L61" i="5"/>
  <c r="M61" i="5"/>
  <c r="N61" i="5"/>
  <c r="O61" i="5"/>
  <c r="F62" i="5"/>
  <c r="G62" i="5"/>
  <c r="H62" i="5"/>
  <c r="I62" i="5"/>
  <c r="J62" i="5"/>
  <c r="K62" i="5"/>
  <c r="L62" i="5"/>
  <c r="M62" i="5"/>
  <c r="N62" i="5"/>
  <c r="O62" i="5"/>
  <c r="F63" i="5"/>
  <c r="G63" i="5"/>
  <c r="H63" i="5"/>
  <c r="I63" i="5"/>
  <c r="J63" i="5"/>
  <c r="K63" i="5"/>
  <c r="L63" i="5"/>
  <c r="M63" i="5"/>
  <c r="N63" i="5"/>
  <c r="O63" i="5"/>
  <c r="F64" i="5"/>
  <c r="G64" i="5"/>
  <c r="H64" i="5"/>
  <c r="I64" i="5"/>
  <c r="J64" i="5"/>
  <c r="K64" i="5"/>
  <c r="L64" i="5"/>
  <c r="M64" i="5"/>
  <c r="N64" i="5"/>
  <c r="O64" i="5"/>
  <c r="F65" i="5"/>
  <c r="G65" i="5"/>
  <c r="H65" i="5"/>
  <c r="I65" i="5"/>
  <c r="J65" i="5"/>
  <c r="K65" i="5"/>
  <c r="L65" i="5"/>
  <c r="M65" i="5"/>
  <c r="N65" i="5"/>
  <c r="O65" i="5"/>
  <c r="F66" i="5"/>
  <c r="G66" i="5"/>
  <c r="H66" i="5"/>
  <c r="I66" i="5"/>
  <c r="J66" i="5"/>
  <c r="K66" i="5"/>
  <c r="L66" i="5"/>
  <c r="M66" i="5"/>
  <c r="N66" i="5"/>
  <c r="O66" i="5"/>
  <c r="F67" i="5"/>
  <c r="G67" i="5"/>
  <c r="H67" i="5"/>
  <c r="I67" i="5"/>
  <c r="J67" i="5"/>
  <c r="K67" i="5"/>
  <c r="L67" i="5"/>
  <c r="M67" i="5"/>
  <c r="N67" i="5"/>
  <c r="O67" i="5"/>
  <c r="F68" i="5"/>
  <c r="G68" i="5"/>
  <c r="H68" i="5"/>
  <c r="I68" i="5"/>
  <c r="J68" i="5"/>
  <c r="K68" i="5"/>
  <c r="L68" i="5"/>
  <c r="M68" i="5"/>
  <c r="N68" i="5"/>
  <c r="O68" i="5"/>
  <c r="F69" i="5"/>
  <c r="G69" i="5"/>
  <c r="H69" i="5"/>
  <c r="I69" i="5"/>
  <c r="J69" i="5"/>
  <c r="K69" i="5"/>
  <c r="L69" i="5"/>
  <c r="M69" i="5"/>
  <c r="N69" i="5"/>
  <c r="O69" i="5"/>
  <c r="F70" i="5"/>
  <c r="G70" i="5"/>
  <c r="H70" i="5"/>
  <c r="I70" i="5"/>
  <c r="J70" i="5"/>
  <c r="K70" i="5"/>
  <c r="L70" i="5"/>
  <c r="M70" i="5"/>
  <c r="N70" i="5"/>
  <c r="O70" i="5"/>
  <c r="F71" i="5"/>
  <c r="G71" i="5"/>
  <c r="H71" i="5"/>
  <c r="I71" i="5"/>
  <c r="J71" i="5"/>
  <c r="K71" i="5"/>
  <c r="L71" i="5"/>
  <c r="M71" i="5"/>
  <c r="N71" i="5"/>
  <c r="O71" i="5"/>
  <c r="F72" i="5"/>
  <c r="G72" i="5"/>
  <c r="H72" i="5"/>
  <c r="I72" i="5"/>
  <c r="J72" i="5"/>
  <c r="K72" i="5"/>
  <c r="L72" i="5"/>
  <c r="M72" i="5"/>
  <c r="N72" i="5"/>
  <c r="O72" i="5"/>
  <c r="F73" i="5"/>
  <c r="G73" i="5"/>
  <c r="H73" i="5"/>
  <c r="I73" i="5"/>
  <c r="J73" i="5"/>
  <c r="K73" i="5"/>
  <c r="L73" i="5"/>
  <c r="M73" i="5"/>
  <c r="N73" i="5"/>
  <c r="O73" i="5"/>
  <c r="F74" i="5"/>
  <c r="G74" i="5"/>
  <c r="H74" i="5"/>
  <c r="I74" i="5"/>
  <c r="J74" i="5"/>
  <c r="K74" i="5"/>
  <c r="L74" i="5"/>
  <c r="M74" i="5"/>
  <c r="N74" i="5"/>
  <c r="O74" i="5"/>
  <c r="F75" i="5"/>
  <c r="G75" i="5"/>
  <c r="H75" i="5"/>
  <c r="I75" i="5"/>
  <c r="J75" i="5"/>
  <c r="K75" i="5"/>
  <c r="L75" i="5"/>
  <c r="M75" i="5"/>
  <c r="N75" i="5"/>
  <c r="O75" i="5"/>
  <c r="F76" i="5"/>
  <c r="G76" i="5"/>
  <c r="H76" i="5"/>
  <c r="I76" i="5"/>
  <c r="J76" i="5"/>
  <c r="K76" i="5"/>
  <c r="L76" i="5"/>
  <c r="M76" i="5"/>
  <c r="N76" i="5"/>
  <c r="O76" i="5"/>
  <c r="F77" i="5"/>
  <c r="G77" i="5"/>
  <c r="H77" i="5"/>
  <c r="I77" i="5"/>
  <c r="J77" i="5"/>
  <c r="K77" i="5"/>
  <c r="L77" i="5"/>
  <c r="M77" i="5"/>
  <c r="N77" i="5"/>
  <c r="O77" i="5"/>
  <c r="F78" i="5"/>
  <c r="G78" i="5"/>
  <c r="H78" i="5"/>
  <c r="I78" i="5"/>
  <c r="J78" i="5"/>
  <c r="K78" i="5"/>
  <c r="L78" i="5"/>
  <c r="M78" i="5"/>
  <c r="N78" i="5"/>
  <c r="O78" i="5"/>
  <c r="F79" i="5"/>
  <c r="G79" i="5"/>
  <c r="H79" i="5"/>
  <c r="I79" i="5"/>
  <c r="J79" i="5"/>
  <c r="K79" i="5"/>
  <c r="L79" i="5"/>
  <c r="M79" i="5"/>
  <c r="N79" i="5"/>
  <c r="O79" i="5"/>
  <c r="F80" i="5"/>
  <c r="G80" i="5"/>
  <c r="H80" i="5"/>
  <c r="I80" i="5"/>
  <c r="J80" i="5"/>
  <c r="K80" i="5"/>
  <c r="L80" i="5"/>
  <c r="M80" i="5"/>
  <c r="N80" i="5"/>
  <c r="O80" i="5"/>
  <c r="F81" i="5"/>
  <c r="G81" i="5"/>
  <c r="H81" i="5"/>
  <c r="I81" i="5"/>
  <c r="J81" i="5"/>
  <c r="K81" i="5"/>
  <c r="L81" i="5"/>
  <c r="M81" i="5"/>
  <c r="N81" i="5"/>
  <c r="O81" i="5"/>
  <c r="F82" i="5"/>
  <c r="G82" i="5"/>
  <c r="H82" i="5"/>
  <c r="I82" i="5"/>
  <c r="J82" i="5"/>
  <c r="K82" i="5"/>
  <c r="L82" i="5"/>
  <c r="M82" i="5"/>
  <c r="N82" i="5"/>
  <c r="O82" i="5"/>
  <c r="F83" i="5"/>
  <c r="G83" i="5"/>
  <c r="H83" i="5"/>
  <c r="I83" i="5"/>
  <c r="J83" i="5"/>
  <c r="K83" i="5"/>
  <c r="L83" i="5"/>
  <c r="M83" i="5"/>
  <c r="N83" i="5"/>
  <c r="O83" i="5"/>
  <c r="F84" i="5"/>
  <c r="G84" i="5"/>
  <c r="H84" i="5"/>
  <c r="I84" i="5"/>
  <c r="J84" i="5"/>
  <c r="K84" i="5"/>
  <c r="L84" i="5"/>
  <c r="M84" i="5"/>
  <c r="N84" i="5"/>
  <c r="O84" i="5"/>
  <c r="F85" i="5"/>
  <c r="G85" i="5"/>
  <c r="H85" i="5"/>
  <c r="I85" i="5"/>
  <c r="J85" i="5"/>
  <c r="K85" i="5"/>
  <c r="L85" i="5"/>
  <c r="M85" i="5"/>
  <c r="N85" i="5"/>
  <c r="O85" i="5"/>
  <c r="F86" i="5"/>
  <c r="G86" i="5"/>
  <c r="H86" i="5"/>
  <c r="I86" i="5"/>
  <c r="J86" i="5"/>
  <c r="K86" i="5"/>
  <c r="L86" i="5"/>
  <c r="M86" i="5"/>
  <c r="N86" i="5"/>
  <c r="O86" i="5"/>
  <c r="F87" i="5"/>
  <c r="G87" i="5"/>
  <c r="H87" i="5"/>
  <c r="I87" i="5"/>
  <c r="J87" i="5"/>
  <c r="K87" i="5"/>
  <c r="L87" i="5"/>
  <c r="M87" i="5"/>
  <c r="N87" i="5"/>
  <c r="O87" i="5"/>
  <c r="F88" i="5"/>
  <c r="G88" i="5"/>
  <c r="H88" i="5"/>
  <c r="I88" i="5"/>
  <c r="J88" i="5"/>
  <c r="K88" i="5"/>
  <c r="L88" i="5"/>
  <c r="M88" i="5"/>
  <c r="N88" i="5"/>
  <c r="O88" i="5"/>
  <c r="F89" i="5"/>
  <c r="G89" i="5"/>
  <c r="H89" i="5"/>
  <c r="I89" i="5"/>
  <c r="J89" i="5"/>
  <c r="K89" i="5"/>
  <c r="L89" i="5"/>
  <c r="M89" i="5"/>
  <c r="N89" i="5"/>
  <c r="O89" i="5"/>
  <c r="F90" i="5"/>
  <c r="G90" i="5"/>
  <c r="H90" i="5"/>
  <c r="I90" i="5"/>
  <c r="J90" i="5"/>
  <c r="K90" i="5"/>
  <c r="L90" i="5"/>
  <c r="M90" i="5"/>
  <c r="N90" i="5"/>
  <c r="O90" i="5"/>
  <c r="F91" i="5"/>
  <c r="G91" i="5"/>
  <c r="H91" i="5"/>
  <c r="I91" i="5"/>
  <c r="J91" i="5"/>
  <c r="K91" i="5"/>
  <c r="L91" i="5"/>
  <c r="M91" i="5"/>
  <c r="N91" i="5"/>
  <c r="O91" i="5"/>
  <c r="F92" i="5"/>
  <c r="G92" i="5"/>
  <c r="H92" i="5"/>
  <c r="I92" i="5"/>
  <c r="J92" i="5"/>
  <c r="K92" i="5"/>
  <c r="L92" i="5"/>
  <c r="M92" i="5"/>
  <c r="N92" i="5"/>
  <c r="O92" i="5"/>
  <c r="F93" i="5"/>
  <c r="G93" i="5"/>
  <c r="H93" i="5"/>
  <c r="I93" i="5"/>
  <c r="J93" i="5"/>
  <c r="K93" i="5"/>
  <c r="L93" i="5"/>
  <c r="M93" i="5"/>
  <c r="N93" i="5"/>
  <c r="O93" i="5"/>
  <c r="F94" i="5"/>
  <c r="G94" i="5"/>
  <c r="H94" i="5"/>
  <c r="I94" i="5"/>
  <c r="J94" i="5"/>
  <c r="K94" i="5"/>
  <c r="L94" i="5"/>
  <c r="M94" i="5"/>
  <c r="N94" i="5"/>
  <c r="O94" i="5"/>
  <c r="F95" i="5"/>
  <c r="G95" i="5"/>
  <c r="H95" i="5"/>
  <c r="I95" i="5"/>
  <c r="J95" i="5"/>
  <c r="K95" i="5"/>
  <c r="L95" i="5"/>
  <c r="M95" i="5"/>
  <c r="N95" i="5"/>
  <c r="O95" i="5"/>
  <c r="F96" i="5"/>
  <c r="G96" i="5"/>
  <c r="H96" i="5"/>
  <c r="I96" i="5"/>
  <c r="J96" i="5"/>
  <c r="K96" i="5"/>
  <c r="L96" i="5"/>
  <c r="M96" i="5"/>
  <c r="N96" i="5"/>
  <c r="O96" i="5"/>
  <c r="F97" i="5"/>
  <c r="G97" i="5"/>
  <c r="H97" i="5"/>
  <c r="I97" i="5"/>
  <c r="J97" i="5"/>
  <c r="K97" i="5"/>
  <c r="L97" i="5"/>
  <c r="M97" i="5"/>
  <c r="N97" i="5"/>
  <c r="O97" i="5"/>
  <c r="F98" i="5"/>
  <c r="G98" i="5"/>
  <c r="H98" i="5"/>
  <c r="I98" i="5"/>
  <c r="J98" i="5"/>
  <c r="K98" i="5"/>
  <c r="L98" i="5"/>
  <c r="M98" i="5"/>
  <c r="N98" i="5"/>
  <c r="O98" i="5"/>
  <c r="F99" i="5"/>
  <c r="G99" i="5"/>
  <c r="H99" i="5"/>
  <c r="I99" i="5"/>
  <c r="J99" i="5"/>
  <c r="K99" i="5"/>
  <c r="L99" i="5"/>
  <c r="M99" i="5"/>
  <c r="N99" i="5"/>
  <c r="O99" i="5"/>
  <c r="F100" i="5"/>
  <c r="G100" i="5"/>
  <c r="H100" i="5"/>
  <c r="I100" i="5"/>
  <c r="J100" i="5"/>
  <c r="K100" i="5"/>
  <c r="L100" i="5"/>
  <c r="M100" i="5"/>
  <c r="N100" i="5"/>
  <c r="O100" i="5"/>
  <c r="F101" i="5"/>
  <c r="G101" i="5"/>
  <c r="H101" i="5"/>
  <c r="I101" i="5"/>
  <c r="J101" i="5"/>
  <c r="K101" i="5"/>
  <c r="L101" i="5"/>
  <c r="M101" i="5"/>
  <c r="N101" i="5"/>
  <c r="O101" i="5"/>
  <c r="F102" i="5"/>
  <c r="G102" i="5"/>
  <c r="H102" i="5"/>
  <c r="I102" i="5"/>
  <c r="J102" i="5"/>
  <c r="K102" i="5"/>
  <c r="L102" i="5"/>
  <c r="M102" i="5"/>
  <c r="N102" i="5"/>
  <c r="O102" i="5"/>
  <c r="F103" i="5"/>
  <c r="G103" i="5"/>
  <c r="H103" i="5"/>
  <c r="I103" i="5"/>
  <c r="J103" i="5"/>
  <c r="K103" i="5"/>
  <c r="L103" i="5"/>
  <c r="M103" i="5"/>
  <c r="N103" i="5"/>
  <c r="O103" i="5"/>
  <c r="F104" i="5"/>
  <c r="G104" i="5"/>
  <c r="H104" i="5"/>
  <c r="I104" i="5"/>
  <c r="J104" i="5"/>
  <c r="K104" i="5"/>
  <c r="L104" i="5"/>
  <c r="M104" i="5"/>
  <c r="N104" i="5"/>
  <c r="O104" i="5"/>
  <c r="F105" i="5"/>
  <c r="G105" i="5"/>
  <c r="H105" i="5"/>
  <c r="I105" i="5"/>
  <c r="J105" i="5"/>
  <c r="K105" i="5"/>
  <c r="L105" i="5"/>
  <c r="M105" i="5"/>
  <c r="N105" i="5"/>
  <c r="O105" i="5"/>
  <c r="F106" i="5"/>
  <c r="G106" i="5"/>
  <c r="H106" i="5"/>
  <c r="I106" i="5"/>
  <c r="J106" i="5"/>
  <c r="K106" i="5"/>
  <c r="L106" i="5"/>
  <c r="M106" i="5"/>
  <c r="N106" i="5"/>
  <c r="O106" i="5"/>
  <c r="F107" i="5"/>
  <c r="G107" i="5"/>
  <c r="H107" i="5"/>
  <c r="I107" i="5"/>
  <c r="J107" i="5"/>
  <c r="K107" i="5"/>
  <c r="L107" i="5"/>
  <c r="M107" i="5"/>
  <c r="N107" i="5"/>
  <c r="O107" i="5"/>
  <c r="F108" i="5"/>
  <c r="G108" i="5"/>
  <c r="H108" i="5"/>
  <c r="I108" i="5"/>
  <c r="J108" i="5"/>
  <c r="K108" i="5"/>
  <c r="L108" i="5"/>
  <c r="M108" i="5"/>
  <c r="N108" i="5"/>
  <c r="O108" i="5"/>
  <c r="F109" i="5"/>
  <c r="G109" i="5"/>
  <c r="H109" i="5"/>
  <c r="I109" i="5"/>
  <c r="J109" i="5"/>
  <c r="K109" i="5"/>
  <c r="L109" i="5"/>
  <c r="M109" i="5"/>
  <c r="N109" i="5"/>
  <c r="O109" i="5"/>
  <c r="F110" i="5"/>
  <c r="G110" i="5"/>
  <c r="H110" i="5"/>
  <c r="I110" i="5"/>
  <c r="J110" i="5"/>
  <c r="K110" i="5"/>
  <c r="L110" i="5"/>
  <c r="M110" i="5"/>
  <c r="N110" i="5"/>
  <c r="O110" i="5"/>
  <c r="F111" i="5"/>
  <c r="G111" i="5"/>
  <c r="H111" i="5"/>
  <c r="I111" i="5"/>
  <c r="J111" i="5"/>
  <c r="K111" i="5"/>
  <c r="L111" i="5"/>
  <c r="M111" i="5"/>
  <c r="N111" i="5"/>
  <c r="O111" i="5"/>
  <c r="F112" i="5"/>
  <c r="G112" i="5"/>
  <c r="H112" i="5"/>
  <c r="I112" i="5"/>
  <c r="J112" i="5"/>
  <c r="K112" i="5"/>
  <c r="L112" i="5"/>
  <c r="M112" i="5"/>
  <c r="N112" i="5"/>
  <c r="O112" i="5"/>
  <c r="F113" i="5"/>
  <c r="G113" i="5"/>
  <c r="H113" i="5"/>
  <c r="I113" i="5"/>
  <c r="J113" i="5"/>
  <c r="K113" i="5"/>
  <c r="L113" i="5"/>
  <c r="M113" i="5"/>
  <c r="N113" i="5"/>
  <c r="O113" i="5"/>
  <c r="F114" i="5"/>
  <c r="G114" i="5"/>
  <c r="H114" i="5"/>
  <c r="I114" i="5"/>
  <c r="J114" i="5"/>
  <c r="K114" i="5"/>
  <c r="L114" i="5"/>
  <c r="M114" i="5"/>
  <c r="N114" i="5"/>
  <c r="O114" i="5"/>
  <c r="F115" i="5"/>
  <c r="G115" i="5"/>
  <c r="H115" i="5"/>
  <c r="I115" i="5"/>
  <c r="J115" i="5"/>
  <c r="K115" i="5"/>
  <c r="L115" i="5"/>
  <c r="M115" i="5"/>
  <c r="N115" i="5"/>
  <c r="O115" i="5"/>
  <c r="F116" i="5"/>
  <c r="G116" i="5"/>
  <c r="H116" i="5"/>
  <c r="I116" i="5"/>
  <c r="J116" i="5"/>
  <c r="K116" i="5"/>
  <c r="L116" i="5"/>
  <c r="M116" i="5"/>
  <c r="N116" i="5"/>
  <c r="O116" i="5"/>
  <c r="F117" i="5"/>
  <c r="G117" i="5"/>
  <c r="H117" i="5"/>
  <c r="I117" i="5"/>
  <c r="J117" i="5"/>
  <c r="K117" i="5"/>
  <c r="L117" i="5"/>
  <c r="M117" i="5"/>
  <c r="N117" i="5"/>
  <c r="O117" i="5"/>
  <c r="F118" i="5"/>
  <c r="G118" i="5"/>
  <c r="H118" i="5"/>
  <c r="I118" i="5"/>
  <c r="J118" i="5"/>
  <c r="K118" i="5"/>
  <c r="L118" i="5"/>
  <c r="M118" i="5"/>
  <c r="N118" i="5"/>
  <c r="O118" i="5"/>
  <c r="F119" i="5"/>
  <c r="G119" i="5"/>
  <c r="H119" i="5"/>
  <c r="I119" i="5"/>
  <c r="J119" i="5"/>
  <c r="K119" i="5"/>
  <c r="L119" i="5"/>
  <c r="M119" i="5"/>
  <c r="N119" i="5"/>
  <c r="O119" i="5"/>
  <c r="F120" i="5"/>
  <c r="G120" i="5"/>
  <c r="H120" i="5"/>
  <c r="I120" i="5"/>
  <c r="J120" i="5"/>
  <c r="K120" i="5"/>
  <c r="L120" i="5"/>
  <c r="M120" i="5"/>
  <c r="N120" i="5"/>
  <c r="O120" i="5"/>
  <c r="F121" i="5"/>
  <c r="G121" i="5"/>
  <c r="H121" i="5"/>
  <c r="I121" i="5"/>
  <c r="J121" i="5"/>
  <c r="K121" i="5"/>
  <c r="L121" i="5"/>
  <c r="M121" i="5"/>
  <c r="N121" i="5"/>
  <c r="O121" i="5"/>
  <c r="F122" i="5"/>
  <c r="G122" i="5"/>
  <c r="H122" i="5"/>
  <c r="I122" i="5"/>
  <c r="J122" i="5"/>
  <c r="K122" i="5"/>
  <c r="L122" i="5"/>
  <c r="M122" i="5"/>
  <c r="N122" i="5"/>
  <c r="O122" i="5"/>
  <c r="F123" i="5"/>
  <c r="G123" i="5"/>
  <c r="H123" i="5"/>
  <c r="I123" i="5"/>
  <c r="J123" i="5"/>
  <c r="K123" i="5"/>
  <c r="L123" i="5"/>
  <c r="M123" i="5"/>
  <c r="N123" i="5"/>
  <c r="O123" i="5"/>
  <c r="F124" i="5"/>
  <c r="G124" i="5"/>
  <c r="H124" i="5"/>
  <c r="I124" i="5"/>
  <c r="J124" i="5"/>
  <c r="K124" i="5"/>
  <c r="L124" i="5"/>
  <c r="M124" i="5"/>
  <c r="N124" i="5"/>
  <c r="O124" i="5"/>
  <c r="F125" i="5"/>
  <c r="G125" i="5"/>
  <c r="H125" i="5"/>
  <c r="I125" i="5"/>
  <c r="J125" i="5"/>
  <c r="K125" i="5"/>
  <c r="L125" i="5"/>
  <c r="M125" i="5"/>
  <c r="N125" i="5"/>
  <c r="O125" i="5"/>
  <c r="F126" i="5"/>
  <c r="G126" i="5"/>
  <c r="H126" i="5"/>
  <c r="I126" i="5"/>
  <c r="J126" i="5"/>
  <c r="K126" i="5"/>
  <c r="L126" i="5"/>
  <c r="M126" i="5"/>
  <c r="N126" i="5"/>
  <c r="O126" i="5"/>
  <c r="F127" i="5"/>
  <c r="G127" i="5"/>
  <c r="H127" i="5"/>
  <c r="I127" i="5"/>
  <c r="J127" i="5"/>
  <c r="K127" i="5"/>
  <c r="L127" i="5"/>
  <c r="M127" i="5"/>
  <c r="N127" i="5"/>
  <c r="O127" i="5"/>
  <c r="F128" i="5"/>
  <c r="G128" i="5"/>
  <c r="H128" i="5"/>
  <c r="I128" i="5"/>
  <c r="J128" i="5"/>
  <c r="K128" i="5"/>
  <c r="L128" i="5"/>
  <c r="M128" i="5"/>
  <c r="N128" i="5"/>
  <c r="O128" i="5"/>
  <c r="F129" i="5"/>
  <c r="G129" i="5"/>
  <c r="H129" i="5"/>
  <c r="I129" i="5"/>
  <c r="J129" i="5"/>
  <c r="K129" i="5"/>
  <c r="L129" i="5"/>
  <c r="M129" i="5"/>
  <c r="N129" i="5"/>
  <c r="O129" i="5"/>
  <c r="F130" i="5"/>
  <c r="G130" i="5"/>
  <c r="H130" i="5"/>
  <c r="I130" i="5"/>
  <c r="J130" i="5"/>
  <c r="K130" i="5"/>
  <c r="L130" i="5"/>
  <c r="M130" i="5"/>
  <c r="N130" i="5"/>
  <c r="O130" i="5"/>
  <c r="F131" i="5"/>
  <c r="G131" i="5"/>
  <c r="H131" i="5"/>
  <c r="I131" i="5"/>
  <c r="J131" i="5"/>
  <c r="K131" i="5"/>
  <c r="L131" i="5"/>
  <c r="M131" i="5"/>
  <c r="N131" i="5"/>
  <c r="O131" i="5"/>
  <c r="F132" i="5"/>
  <c r="G132" i="5"/>
  <c r="H132" i="5"/>
  <c r="I132" i="5"/>
  <c r="J132" i="5"/>
  <c r="K132" i="5"/>
  <c r="L132" i="5"/>
  <c r="M132" i="5"/>
  <c r="N132" i="5"/>
  <c r="O132" i="5"/>
  <c r="F133" i="5"/>
  <c r="G133" i="5"/>
  <c r="H133" i="5"/>
  <c r="I133" i="5"/>
  <c r="J133" i="5"/>
  <c r="K133" i="5"/>
  <c r="L133" i="5"/>
  <c r="M133" i="5"/>
  <c r="N133" i="5"/>
  <c r="O133" i="5"/>
  <c r="F134" i="5"/>
  <c r="G134" i="5"/>
  <c r="H134" i="5"/>
  <c r="I134" i="5"/>
  <c r="J134" i="5"/>
  <c r="K134" i="5"/>
  <c r="L134" i="5"/>
  <c r="M134" i="5"/>
  <c r="N134" i="5"/>
  <c r="O134" i="5"/>
  <c r="F135" i="5"/>
  <c r="G135" i="5"/>
  <c r="H135" i="5"/>
  <c r="I135" i="5"/>
  <c r="J135" i="5"/>
  <c r="K135" i="5"/>
  <c r="L135" i="5"/>
  <c r="M135" i="5"/>
  <c r="N135" i="5"/>
  <c r="O135" i="5"/>
  <c r="F136" i="5"/>
  <c r="G136" i="5"/>
  <c r="H136" i="5"/>
  <c r="I136" i="5"/>
  <c r="J136" i="5"/>
  <c r="K136" i="5"/>
  <c r="L136" i="5"/>
  <c r="M136" i="5"/>
  <c r="N136" i="5"/>
  <c r="O136" i="5"/>
  <c r="F137" i="5"/>
  <c r="G137" i="5"/>
  <c r="H137" i="5"/>
  <c r="I137" i="5"/>
  <c r="J137" i="5"/>
  <c r="K137" i="5"/>
  <c r="L137" i="5"/>
  <c r="M137" i="5"/>
  <c r="N137" i="5"/>
  <c r="O137" i="5"/>
  <c r="F138" i="5"/>
  <c r="G138" i="5"/>
  <c r="H138" i="5"/>
  <c r="I138" i="5"/>
  <c r="J138" i="5"/>
  <c r="K138" i="5"/>
  <c r="L138" i="5"/>
  <c r="M138" i="5"/>
  <c r="N138" i="5"/>
  <c r="O138" i="5"/>
  <c r="F139" i="5"/>
  <c r="G139" i="5"/>
  <c r="H139" i="5"/>
  <c r="I139" i="5"/>
  <c r="J139" i="5"/>
  <c r="K139" i="5"/>
  <c r="L139" i="5"/>
  <c r="M139" i="5"/>
  <c r="N139" i="5"/>
  <c r="O139" i="5"/>
  <c r="F140" i="5"/>
  <c r="G140" i="5"/>
  <c r="H140" i="5"/>
  <c r="I140" i="5"/>
  <c r="J140" i="5"/>
  <c r="K140" i="5"/>
  <c r="L140" i="5"/>
  <c r="M140" i="5"/>
  <c r="N140" i="5"/>
  <c r="O140" i="5"/>
  <c r="F141" i="5"/>
  <c r="G141" i="5"/>
  <c r="H141" i="5"/>
  <c r="I141" i="5"/>
  <c r="J141" i="5"/>
  <c r="K141" i="5"/>
  <c r="L141" i="5"/>
  <c r="M141" i="5"/>
  <c r="N141" i="5"/>
  <c r="O141" i="5"/>
  <c r="F142" i="5"/>
  <c r="G142" i="5"/>
  <c r="H142" i="5"/>
  <c r="I142" i="5"/>
  <c r="J142" i="5"/>
  <c r="K142" i="5"/>
  <c r="L142" i="5"/>
  <c r="M142" i="5"/>
  <c r="N142" i="5"/>
  <c r="O142" i="5"/>
  <c r="F143" i="5"/>
  <c r="G143" i="5"/>
  <c r="H143" i="5"/>
  <c r="I143" i="5"/>
  <c r="J143" i="5"/>
  <c r="K143" i="5"/>
  <c r="L143" i="5"/>
  <c r="M143" i="5"/>
  <c r="N143" i="5"/>
  <c r="O143" i="5"/>
  <c r="F144" i="5"/>
  <c r="G144" i="5"/>
  <c r="H144" i="5"/>
  <c r="I144" i="5"/>
  <c r="J144" i="5"/>
  <c r="K144" i="5"/>
  <c r="L144" i="5"/>
  <c r="M144" i="5"/>
  <c r="N144" i="5"/>
  <c r="O144" i="5"/>
  <c r="F145" i="5"/>
  <c r="G145" i="5"/>
  <c r="H145" i="5"/>
  <c r="I145" i="5"/>
  <c r="J145" i="5"/>
  <c r="K145" i="5"/>
  <c r="L145" i="5"/>
  <c r="M145" i="5"/>
  <c r="N145" i="5"/>
  <c r="O145" i="5"/>
  <c r="F146" i="5"/>
  <c r="G146" i="5"/>
  <c r="H146" i="5"/>
  <c r="I146" i="5"/>
  <c r="J146" i="5"/>
  <c r="K146" i="5"/>
  <c r="L146" i="5"/>
  <c r="M146" i="5"/>
  <c r="N146" i="5"/>
  <c r="O146" i="5"/>
  <c r="F147" i="5"/>
  <c r="G147" i="5"/>
  <c r="H147" i="5"/>
  <c r="I147" i="5"/>
  <c r="J147" i="5"/>
  <c r="K147" i="5"/>
  <c r="L147" i="5"/>
  <c r="M147" i="5"/>
  <c r="N147" i="5"/>
  <c r="O147" i="5"/>
  <c r="F148" i="5"/>
  <c r="G148" i="5"/>
  <c r="H148" i="5"/>
  <c r="I148" i="5"/>
  <c r="J148" i="5"/>
  <c r="K148" i="5"/>
  <c r="L148" i="5"/>
  <c r="M148" i="5"/>
  <c r="N148" i="5"/>
  <c r="O148" i="5"/>
  <c r="F149" i="5"/>
  <c r="G149" i="5"/>
  <c r="H149" i="5"/>
  <c r="I149" i="5"/>
  <c r="J149" i="5"/>
  <c r="K149" i="5"/>
  <c r="L149" i="5"/>
  <c r="M149" i="5"/>
  <c r="N149" i="5"/>
  <c r="O149" i="5"/>
  <c r="F150" i="5"/>
  <c r="G150" i="5"/>
  <c r="H150" i="5"/>
  <c r="I150" i="5"/>
  <c r="J150" i="5"/>
  <c r="K150" i="5"/>
  <c r="L150" i="5"/>
  <c r="M150" i="5"/>
  <c r="N150" i="5"/>
  <c r="O150" i="5"/>
  <c r="F151" i="5"/>
  <c r="G151" i="5"/>
  <c r="H151" i="5"/>
  <c r="I151" i="5"/>
  <c r="J151" i="5"/>
  <c r="K151" i="5"/>
  <c r="L151" i="5"/>
  <c r="M151" i="5"/>
  <c r="N151" i="5"/>
  <c r="O151" i="5"/>
  <c r="F152" i="5"/>
  <c r="G152" i="5"/>
  <c r="H152" i="5"/>
  <c r="I152" i="5"/>
  <c r="J152" i="5"/>
  <c r="K152" i="5"/>
  <c r="L152" i="5"/>
  <c r="M152" i="5"/>
  <c r="N152" i="5"/>
  <c r="O152" i="5"/>
  <c r="F153" i="5"/>
  <c r="G153" i="5"/>
  <c r="H153" i="5"/>
  <c r="I153" i="5"/>
  <c r="J153" i="5"/>
  <c r="K153" i="5"/>
  <c r="L153" i="5"/>
  <c r="M153" i="5"/>
  <c r="N153" i="5"/>
  <c r="O153" i="5"/>
  <c r="F154" i="5"/>
  <c r="G154" i="5"/>
  <c r="H154" i="5"/>
  <c r="I154" i="5"/>
  <c r="J154" i="5"/>
  <c r="K154" i="5"/>
  <c r="L154" i="5"/>
  <c r="M154" i="5"/>
  <c r="N154" i="5"/>
  <c r="O154" i="5"/>
  <c r="F155" i="5"/>
  <c r="G155" i="5"/>
  <c r="H155" i="5"/>
  <c r="I155" i="5"/>
  <c r="J155" i="5"/>
  <c r="K155" i="5"/>
  <c r="L155" i="5"/>
  <c r="M155" i="5"/>
  <c r="N155" i="5"/>
  <c r="O155" i="5"/>
  <c r="F156" i="5"/>
  <c r="G156" i="5"/>
  <c r="H156" i="5"/>
  <c r="I156" i="5"/>
  <c r="J156" i="5"/>
  <c r="K156" i="5"/>
  <c r="L156" i="5"/>
  <c r="M156" i="5"/>
  <c r="N156" i="5"/>
  <c r="O156" i="5"/>
  <c r="F157" i="5"/>
  <c r="G157" i="5"/>
  <c r="H157" i="5"/>
  <c r="I157" i="5"/>
  <c r="J157" i="5"/>
  <c r="K157" i="5"/>
  <c r="L157" i="5"/>
  <c r="M157" i="5"/>
  <c r="N157" i="5"/>
  <c r="O157" i="5"/>
  <c r="F158" i="5"/>
  <c r="G158" i="5"/>
  <c r="H158" i="5"/>
  <c r="I158" i="5"/>
  <c r="J158" i="5"/>
  <c r="K158" i="5"/>
  <c r="L158" i="5"/>
  <c r="M158" i="5"/>
  <c r="N158" i="5"/>
  <c r="O158" i="5"/>
  <c r="F159" i="5"/>
  <c r="G159" i="5"/>
  <c r="H159" i="5"/>
  <c r="I159" i="5"/>
  <c r="J159" i="5"/>
  <c r="K159" i="5"/>
  <c r="L159" i="5"/>
  <c r="M159" i="5"/>
  <c r="N159" i="5"/>
  <c r="O159" i="5"/>
  <c r="F160" i="5"/>
  <c r="G160" i="5"/>
  <c r="H160" i="5"/>
  <c r="I160" i="5"/>
  <c r="J160" i="5"/>
  <c r="K160" i="5"/>
  <c r="L160" i="5"/>
  <c r="M160" i="5"/>
  <c r="N160" i="5"/>
  <c r="O160" i="5"/>
  <c r="F161" i="5"/>
  <c r="G161" i="5"/>
  <c r="H161" i="5"/>
  <c r="I161" i="5"/>
  <c r="J161" i="5"/>
  <c r="K161" i="5"/>
  <c r="L161" i="5"/>
  <c r="M161" i="5"/>
  <c r="N161" i="5"/>
  <c r="O161" i="5"/>
  <c r="F162" i="5"/>
  <c r="G162" i="5"/>
  <c r="H162" i="5"/>
  <c r="I162" i="5"/>
  <c r="J162" i="5"/>
  <c r="K162" i="5"/>
  <c r="L162" i="5"/>
  <c r="M162" i="5"/>
  <c r="N162" i="5"/>
  <c r="O162" i="5"/>
  <c r="F163" i="5"/>
  <c r="G163" i="5"/>
  <c r="H163" i="5"/>
  <c r="I163" i="5"/>
  <c r="J163" i="5"/>
  <c r="K163" i="5"/>
  <c r="L163" i="5"/>
  <c r="M163" i="5"/>
  <c r="N163" i="5"/>
  <c r="O163" i="5"/>
  <c r="F164" i="5"/>
  <c r="G164" i="5"/>
  <c r="H164" i="5"/>
  <c r="I164" i="5"/>
  <c r="J164" i="5"/>
  <c r="K164" i="5"/>
  <c r="L164" i="5"/>
  <c r="M164" i="5"/>
  <c r="N164" i="5"/>
  <c r="O164" i="5"/>
  <c r="F165" i="5"/>
  <c r="G165" i="5"/>
  <c r="H165" i="5"/>
  <c r="I165" i="5"/>
  <c r="J165" i="5"/>
  <c r="K165" i="5"/>
  <c r="L165" i="5"/>
  <c r="M165" i="5"/>
  <c r="N165" i="5"/>
  <c r="O165" i="5"/>
  <c r="F166" i="5"/>
  <c r="G166" i="5"/>
  <c r="H166" i="5"/>
  <c r="I166" i="5"/>
  <c r="J166" i="5"/>
  <c r="K166" i="5"/>
  <c r="L166" i="5"/>
  <c r="M166" i="5"/>
  <c r="N166" i="5"/>
  <c r="O166" i="5"/>
  <c r="F167" i="5"/>
  <c r="G167" i="5"/>
  <c r="H167" i="5"/>
  <c r="I167" i="5"/>
  <c r="J167" i="5"/>
  <c r="K167" i="5"/>
  <c r="L167" i="5"/>
  <c r="M167" i="5"/>
  <c r="N167" i="5"/>
  <c r="O167" i="5"/>
  <c r="F168" i="5"/>
  <c r="G168" i="5"/>
  <c r="H168" i="5"/>
  <c r="I168" i="5"/>
  <c r="J168" i="5"/>
  <c r="K168" i="5"/>
  <c r="L168" i="5"/>
  <c r="M168" i="5"/>
  <c r="N168" i="5"/>
  <c r="O168" i="5"/>
  <c r="F169" i="5"/>
  <c r="G169" i="5"/>
  <c r="H169" i="5"/>
  <c r="I169" i="5"/>
  <c r="J169" i="5"/>
  <c r="K169" i="5"/>
  <c r="L169" i="5"/>
  <c r="M169" i="5"/>
  <c r="N169" i="5"/>
  <c r="O169" i="5"/>
  <c r="F170" i="5"/>
  <c r="G170" i="5"/>
  <c r="H170" i="5"/>
  <c r="I170" i="5"/>
  <c r="J170" i="5"/>
  <c r="K170" i="5"/>
  <c r="L170" i="5"/>
  <c r="M170" i="5"/>
  <c r="N170" i="5"/>
  <c r="O170" i="5"/>
  <c r="F171" i="5"/>
  <c r="G171" i="5"/>
  <c r="H171" i="5"/>
  <c r="I171" i="5"/>
  <c r="J171" i="5"/>
  <c r="K171" i="5"/>
  <c r="L171" i="5"/>
  <c r="M171" i="5"/>
  <c r="N171" i="5"/>
  <c r="O171" i="5"/>
  <c r="F172" i="5"/>
  <c r="G172" i="5"/>
  <c r="H172" i="5"/>
  <c r="I172" i="5"/>
  <c r="J172" i="5"/>
  <c r="K172" i="5"/>
  <c r="L172" i="5"/>
  <c r="M172" i="5"/>
  <c r="N172" i="5"/>
  <c r="O172" i="5"/>
  <c r="F173" i="5"/>
  <c r="G173" i="5"/>
  <c r="H173" i="5"/>
  <c r="I173" i="5"/>
  <c r="J173" i="5"/>
  <c r="K173" i="5"/>
  <c r="L173" i="5"/>
  <c r="M173" i="5"/>
  <c r="N173" i="5"/>
  <c r="O173" i="5"/>
  <c r="F174" i="5"/>
  <c r="G174" i="5"/>
  <c r="H174" i="5"/>
  <c r="I174" i="5"/>
  <c r="J174" i="5"/>
  <c r="K174" i="5"/>
  <c r="L174" i="5"/>
  <c r="M174" i="5"/>
  <c r="N174" i="5"/>
  <c r="O174" i="5"/>
  <c r="F175" i="5"/>
  <c r="G175" i="5"/>
  <c r="H175" i="5"/>
  <c r="I175" i="5"/>
  <c r="J175" i="5"/>
  <c r="K175" i="5"/>
  <c r="L175" i="5"/>
  <c r="M175" i="5"/>
  <c r="N175" i="5"/>
  <c r="O175" i="5"/>
  <c r="F176" i="5"/>
  <c r="G176" i="5"/>
  <c r="H176" i="5"/>
  <c r="I176" i="5"/>
  <c r="J176" i="5"/>
  <c r="K176" i="5"/>
  <c r="L176" i="5"/>
  <c r="M176" i="5"/>
  <c r="N176" i="5"/>
  <c r="O176" i="5"/>
  <c r="F177" i="5"/>
  <c r="G177" i="5"/>
  <c r="H177" i="5"/>
  <c r="I177" i="5"/>
  <c r="J177" i="5"/>
  <c r="K177" i="5"/>
  <c r="L177" i="5"/>
  <c r="M177" i="5"/>
  <c r="N177" i="5"/>
  <c r="O177" i="5"/>
  <c r="F178" i="5"/>
  <c r="G178" i="5"/>
  <c r="H178" i="5"/>
  <c r="I178" i="5"/>
  <c r="J178" i="5"/>
  <c r="K178" i="5"/>
  <c r="L178" i="5"/>
  <c r="M178" i="5"/>
  <c r="N178" i="5"/>
  <c r="O178" i="5"/>
  <c r="F179" i="5"/>
  <c r="G179" i="5"/>
  <c r="H179" i="5"/>
  <c r="I179" i="5"/>
  <c r="J179" i="5"/>
  <c r="K179" i="5"/>
  <c r="L179" i="5"/>
  <c r="M179" i="5"/>
  <c r="N179" i="5"/>
  <c r="O179" i="5"/>
  <c r="F180" i="5"/>
  <c r="G180" i="5"/>
  <c r="H180" i="5"/>
  <c r="I180" i="5"/>
  <c r="J180" i="5"/>
  <c r="K180" i="5"/>
  <c r="L180" i="5"/>
  <c r="M180" i="5"/>
  <c r="N180" i="5"/>
  <c r="O180" i="5"/>
  <c r="F181" i="5"/>
  <c r="G181" i="5"/>
  <c r="H181" i="5"/>
  <c r="I181" i="5"/>
  <c r="J181" i="5"/>
  <c r="K181" i="5"/>
  <c r="L181" i="5"/>
  <c r="M181" i="5"/>
  <c r="N181" i="5"/>
  <c r="O181" i="5"/>
  <c r="F182" i="5"/>
  <c r="G182" i="5"/>
  <c r="H182" i="5"/>
  <c r="I182" i="5"/>
  <c r="J182" i="5"/>
  <c r="K182" i="5"/>
  <c r="L182" i="5"/>
  <c r="M182" i="5"/>
  <c r="N182" i="5"/>
  <c r="O182" i="5"/>
  <c r="F183" i="5"/>
  <c r="G183" i="5"/>
  <c r="H183" i="5"/>
  <c r="I183" i="5"/>
  <c r="J183" i="5"/>
  <c r="K183" i="5"/>
  <c r="L183" i="5"/>
  <c r="M183" i="5"/>
  <c r="N183" i="5"/>
  <c r="O183" i="5"/>
  <c r="F184" i="5"/>
  <c r="G184" i="5"/>
  <c r="H184" i="5"/>
  <c r="I184" i="5"/>
  <c r="J184" i="5"/>
  <c r="K184" i="5"/>
  <c r="L184" i="5"/>
  <c r="M184" i="5"/>
  <c r="N184" i="5"/>
  <c r="O184" i="5"/>
  <c r="F185" i="5"/>
  <c r="G185" i="5"/>
  <c r="H185" i="5"/>
  <c r="I185" i="5"/>
  <c r="J185" i="5"/>
  <c r="K185" i="5"/>
  <c r="L185" i="5"/>
  <c r="M185" i="5"/>
  <c r="N185" i="5"/>
  <c r="O185" i="5"/>
  <c r="F186" i="5"/>
  <c r="G186" i="5"/>
  <c r="H186" i="5"/>
  <c r="I186" i="5"/>
  <c r="J186" i="5"/>
  <c r="K186" i="5"/>
  <c r="L186" i="5"/>
  <c r="M186" i="5"/>
  <c r="N186" i="5"/>
  <c r="O186" i="5"/>
  <c r="F187" i="5"/>
  <c r="G187" i="5"/>
  <c r="H187" i="5"/>
  <c r="I187" i="5"/>
  <c r="J187" i="5"/>
  <c r="K187" i="5"/>
  <c r="L187" i="5"/>
  <c r="M187" i="5"/>
  <c r="N187" i="5"/>
  <c r="O187" i="5"/>
  <c r="F188" i="5"/>
  <c r="G188" i="5"/>
  <c r="H188" i="5"/>
  <c r="I188" i="5"/>
  <c r="J188" i="5"/>
  <c r="K188" i="5"/>
  <c r="L188" i="5"/>
  <c r="M188" i="5"/>
  <c r="N188" i="5"/>
  <c r="O188" i="5"/>
  <c r="F189" i="5"/>
  <c r="G189" i="5"/>
  <c r="H189" i="5"/>
  <c r="I189" i="5"/>
  <c r="J189" i="5"/>
  <c r="K189" i="5"/>
  <c r="L189" i="5"/>
  <c r="M189" i="5"/>
  <c r="N189" i="5"/>
  <c r="O189" i="5"/>
  <c r="F190" i="5"/>
  <c r="G190" i="5"/>
  <c r="H190" i="5"/>
  <c r="I190" i="5"/>
  <c r="J190" i="5"/>
  <c r="K190" i="5"/>
  <c r="L190" i="5"/>
  <c r="M190" i="5"/>
  <c r="N190" i="5"/>
  <c r="O190" i="5"/>
  <c r="F191" i="5"/>
  <c r="G191" i="5"/>
  <c r="H191" i="5"/>
  <c r="I191" i="5"/>
  <c r="J191" i="5"/>
  <c r="K191" i="5"/>
  <c r="L191" i="5"/>
  <c r="M191" i="5"/>
  <c r="N191" i="5"/>
  <c r="O191" i="5"/>
  <c r="F192" i="5"/>
  <c r="G192" i="5"/>
  <c r="H192" i="5"/>
  <c r="I192" i="5"/>
  <c r="J192" i="5"/>
  <c r="K192" i="5"/>
  <c r="L192" i="5"/>
  <c r="M192" i="5"/>
  <c r="N192" i="5"/>
  <c r="O192" i="5"/>
  <c r="F193" i="5"/>
  <c r="G193" i="5"/>
  <c r="H193" i="5"/>
  <c r="I193" i="5"/>
  <c r="J193" i="5"/>
  <c r="K193" i="5"/>
  <c r="L193" i="5"/>
  <c r="M193" i="5"/>
  <c r="N193" i="5"/>
  <c r="O193" i="5"/>
  <c r="G7" i="5"/>
  <c r="H7" i="5"/>
  <c r="I7" i="5"/>
  <c r="J7" i="5"/>
  <c r="K7" i="5"/>
  <c r="L7" i="5"/>
  <c r="M7" i="5"/>
  <c r="N7" i="5"/>
  <c r="O7" i="5"/>
  <c r="F7" i="5"/>
  <c r="F266" i="6"/>
  <c r="F261" i="6"/>
  <c r="F260" i="6"/>
  <c r="F250" i="6"/>
  <c r="F245" i="6"/>
  <c r="F244" i="6"/>
  <c r="F234" i="6"/>
  <c r="F229" i="6"/>
  <c r="F228" i="6"/>
  <c r="F218" i="6"/>
  <c r="F213" i="6"/>
  <c r="F212" i="6"/>
  <c r="F202" i="6"/>
  <c r="F197" i="6"/>
  <c r="F196" i="6"/>
  <c r="F186" i="6"/>
  <c r="F181" i="6"/>
  <c r="F180" i="6"/>
  <c r="F170" i="6"/>
  <c r="F165" i="6"/>
  <c r="F164" i="6"/>
  <c r="F154" i="6"/>
  <c r="F149" i="6"/>
  <c r="F148" i="6"/>
  <c r="F138" i="6"/>
  <c r="F133" i="6"/>
  <c r="F132" i="6"/>
  <c r="F122" i="6"/>
  <c r="F117" i="6"/>
  <c r="F116" i="6"/>
  <c r="F106" i="6"/>
  <c r="F101" i="6"/>
  <c r="F100" i="6"/>
  <c r="F90" i="6"/>
  <c r="F85" i="6"/>
  <c r="F84" i="6"/>
  <c r="F74" i="6"/>
  <c r="F69" i="6"/>
  <c r="F68" i="6"/>
  <c r="F58" i="6"/>
  <c r="F53" i="6"/>
  <c r="F52" i="6"/>
  <c r="F42" i="6"/>
  <c r="F37" i="6"/>
  <c r="F36" i="6"/>
  <c r="F26" i="6"/>
  <c r="F21" i="6"/>
  <c r="F20" i="6"/>
  <c r="F10" i="6"/>
  <c r="F5" i="6"/>
  <c r="F4" i="6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K67" i="1"/>
  <c r="D67" i="1"/>
  <c r="K66" i="1"/>
  <c r="D66" i="1"/>
  <c r="K65" i="1"/>
  <c r="D65" i="1"/>
  <c r="K64" i="1"/>
  <c r="D64" i="1"/>
  <c r="K63" i="1"/>
  <c r="D63" i="1"/>
  <c r="K62" i="1"/>
  <c r="D62" i="1"/>
  <c r="K61" i="1"/>
  <c r="D61" i="1"/>
  <c r="K60" i="1"/>
  <c r="D60" i="1"/>
  <c r="K59" i="1"/>
  <c r="D59" i="1"/>
  <c r="K58" i="1"/>
  <c r="D58" i="1"/>
  <c r="K57" i="1"/>
  <c r="D57" i="1"/>
  <c r="K56" i="1"/>
  <c r="D56" i="1"/>
  <c r="K55" i="1"/>
  <c r="D55" i="1"/>
  <c r="K54" i="1"/>
  <c r="D54" i="1"/>
  <c r="K53" i="1"/>
  <c r="D53" i="1"/>
  <c r="K52" i="1"/>
  <c r="D52" i="1"/>
  <c r="K51" i="1"/>
  <c r="D51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A1" i="1"/>
  <c r="A1" i="5"/>
  <c r="A1" i="4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G130" i="1" l="1"/>
  <c r="K130" i="1" s="1"/>
  <c r="F221" i="6" s="1"/>
  <c r="G98" i="1"/>
  <c r="K98" i="1" s="1"/>
  <c r="F60" i="6" s="1"/>
  <c r="G43" i="1"/>
  <c r="K43" i="1" s="1"/>
  <c r="F233" i="6" s="1"/>
  <c r="G263" i="1"/>
  <c r="K263" i="1" s="1"/>
  <c r="F243" i="6" s="1"/>
  <c r="G256" i="1"/>
  <c r="K256" i="1" s="1"/>
  <c r="F131" i="6" s="1"/>
  <c r="G213" i="1"/>
  <c r="K213" i="1" s="1"/>
  <c r="F145" i="6" s="1"/>
  <c r="G192" i="1"/>
  <c r="K192" i="1" s="1"/>
  <c r="F160" i="6" s="1"/>
  <c r="G171" i="1"/>
  <c r="K171" i="1" s="1"/>
  <c r="F175" i="6" s="1"/>
  <c r="G150" i="1"/>
  <c r="K150" i="1" s="1"/>
  <c r="F190" i="6" s="1"/>
  <c r="G129" i="1"/>
  <c r="K129" i="1" s="1"/>
  <c r="F205" i="6" s="1"/>
  <c r="G102" i="1"/>
  <c r="K102" i="1" s="1"/>
  <c r="F124" i="6" s="1"/>
  <c r="G80" i="1"/>
  <c r="K80" i="1" s="1"/>
  <c r="F123" i="6" s="1"/>
  <c r="G21" i="1"/>
  <c r="K21" i="1" s="1"/>
  <c r="F232" i="6" s="1"/>
  <c r="G16" i="1"/>
  <c r="K16" i="1" s="1"/>
  <c r="F152" i="6" s="1"/>
  <c r="G260" i="1"/>
  <c r="K260" i="1" s="1"/>
  <c r="F195" i="6" s="1"/>
  <c r="G194" i="1"/>
  <c r="K194" i="1" s="1"/>
  <c r="F192" i="6" s="1"/>
  <c r="G237" i="1"/>
  <c r="K237" i="1" s="1"/>
  <c r="F178" i="6" s="1"/>
  <c r="G230" i="1"/>
  <c r="K230" i="1" s="1"/>
  <c r="F66" i="6" s="1"/>
  <c r="G218" i="1"/>
  <c r="K218" i="1" s="1"/>
  <c r="F225" i="6" s="1"/>
  <c r="G197" i="1"/>
  <c r="K197" i="1" s="1"/>
  <c r="F240" i="6" s="1"/>
  <c r="G176" i="1"/>
  <c r="K176" i="1" s="1"/>
  <c r="F255" i="6" s="1"/>
  <c r="G155" i="1"/>
  <c r="K155" i="1" s="1"/>
  <c r="F270" i="6" s="1"/>
  <c r="G139" i="1"/>
  <c r="K139" i="1" s="1"/>
  <c r="F14" i="6" s="1"/>
  <c r="G118" i="1"/>
  <c r="K118" i="1" s="1"/>
  <c r="F29" i="6" s="1"/>
  <c r="G107" i="1"/>
  <c r="K107" i="1" s="1"/>
  <c r="F204" i="6" s="1"/>
  <c r="G96" i="1"/>
  <c r="K96" i="1" s="1"/>
  <c r="F28" i="6" s="1"/>
  <c r="G85" i="1"/>
  <c r="K85" i="1" s="1"/>
  <c r="F203" i="6" s="1"/>
  <c r="G74" i="1"/>
  <c r="K74" i="1" s="1"/>
  <c r="F27" i="6" s="1"/>
  <c r="G41" i="1"/>
  <c r="K41" i="1" s="1"/>
  <c r="F201" i="6" s="1"/>
  <c r="G132" i="1"/>
  <c r="K132" i="1" s="1"/>
  <c r="F253" i="6" s="1"/>
  <c r="G105" i="1"/>
  <c r="K105" i="1" s="1"/>
  <c r="F172" i="6" s="1"/>
  <c r="G184" i="1"/>
  <c r="K184" i="1" s="1"/>
  <c r="F32" i="6" s="1"/>
  <c r="G121" i="1"/>
  <c r="K121" i="1" s="1"/>
  <c r="F77" i="6" s="1"/>
  <c r="G34" i="1"/>
  <c r="K34" i="1" s="1"/>
  <c r="F89" i="6" s="1"/>
  <c r="G8" i="1"/>
  <c r="K8" i="1" s="1"/>
  <c r="F24" i="6" s="1"/>
  <c r="G262" i="1"/>
  <c r="K262" i="1" s="1"/>
  <c r="F227" i="6" s="1"/>
  <c r="G255" i="1"/>
  <c r="K255" i="1" s="1"/>
  <c r="F115" i="6" s="1"/>
  <c r="G243" i="1"/>
  <c r="K243" i="1" s="1"/>
  <c r="F274" i="6" s="1"/>
  <c r="G212" i="1"/>
  <c r="K212" i="1" s="1"/>
  <c r="F129" i="6" s="1"/>
  <c r="G207" i="1"/>
  <c r="K207" i="1" s="1"/>
  <c r="F49" i="6" s="1"/>
  <c r="G191" i="1"/>
  <c r="K191" i="1" s="1"/>
  <c r="F144" i="6" s="1"/>
  <c r="G186" i="1"/>
  <c r="K186" i="1" s="1"/>
  <c r="F64" i="6" s="1"/>
  <c r="G170" i="1"/>
  <c r="K170" i="1" s="1"/>
  <c r="F159" i="6" s="1"/>
  <c r="G165" i="1"/>
  <c r="K165" i="1" s="1"/>
  <c r="F79" i="6" s="1"/>
  <c r="G149" i="1"/>
  <c r="K149" i="1" s="1"/>
  <c r="F174" i="6" s="1"/>
  <c r="G144" i="1"/>
  <c r="K144" i="1" s="1"/>
  <c r="F94" i="6" s="1"/>
  <c r="G128" i="1"/>
  <c r="K128" i="1" s="1"/>
  <c r="F189" i="6" s="1"/>
  <c r="G123" i="1"/>
  <c r="K123" i="1" s="1"/>
  <c r="F109" i="6" s="1"/>
  <c r="G101" i="1"/>
  <c r="K101" i="1" s="1"/>
  <c r="F108" i="6" s="1"/>
  <c r="G79" i="1"/>
  <c r="K79" i="1" s="1"/>
  <c r="F107" i="6" s="1"/>
  <c r="G36" i="1"/>
  <c r="K36" i="1" s="1"/>
  <c r="F121" i="6" s="1"/>
  <c r="G15" i="1"/>
  <c r="K15" i="1" s="1"/>
  <c r="F136" i="6" s="1"/>
  <c r="G152" i="1"/>
  <c r="K152" i="1" s="1"/>
  <c r="F222" i="6" s="1"/>
  <c r="G23" i="1"/>
  <c r="K23" i="1" s="1"/>
  <c r="F264" i="6" s="1"/>
  <c r="G229" i="1"/>
  <c r="K229" i="1" s="1"/>
  <c r="F50" i="6" s="1"/>
  <c r="G217" i="1"/>
  <c r="K217" i="1" s="1"/>
  <c r="F209" i="6" s="1"/>
  <c r="G196" i="1"/>
  <c r="K196" i="1" s="1"/>
  <c r="F224" i="6" s="1"/>
  <c r="G175" i="1"/>
  <c r="K175" i="1" s="1"/>
  <c r="F239" i="6" s="1"/>
  <c r="G154" i="1"/>
  <c r="K154" i="1" s="1"/>
  <c r="F254" i="6" s="1"/>
  <c r="G133" i="1"/>
  <c r="K133" i="1" s="1"/>
  <c r="F269" i="6" s="1"/>
  <c r="G117" i="1"/>
  <c r="K117" i="1" s="1"/>
  <c r="F13" i="6" s="1"/>
  <c r="G106" i="1"/>
  <c r="K106" i="1" s="1"/>
  <c r="F188" i="6" s="1"/>
  <c r="G95" i="1"/>
  <c r="K95" i="1" s="1"/>
  <c r="F12" i="6" s="1"/>
  <c r="G84" i="1"/>
  <c r="K84" i="1" s="1"/>
  <c r="F187" i="6" s="1"/>
  <c r="G73" i="1"/>
  <c r="K73" i="1" s="1"/>
  <c r="F11" i="6" s="1"/>
  <c r="G30" i="1"/>
  <c r="K30" i="1" s="1"/>
  <c r="F25" i="6" s="1"/>
  <c r="G20" i="1"/>
  <c r="K20" i="1" s="1"/>
  <c r="F216" i="6" s="1"/>
  <c r="G9" i="1"/>
  <c r="K9" i="1" s="1"/>
  <c r="F40" i="6" s="1"/>
  <c r="G254" i="1"/>
  <c r="K254" i="1" s="1"/>
  <c r="F99" i="6" s="1"/>
  <c r="G242" i="1"/>
  <c r="K242" i="1" s="1"/>
  <c r="F258" i="6" s="1"/>
  <c r="G235" i="1"/>
  <c r="K235" i="1" s="1"/>
  <c r="F146" i="6" s="1"/>
  <c r="G206" i="1"/>
  <c r="K206" i="1" s="1"/>
  <c r="F33" i="6" s="1"/>
  <c r="G185" i="1"/>
  <c r="K185" i="1" s="1"/>
  <c r="F48" i="6" s="1"/>
  <c r="G164" i="1"/>
  <c r="K164" i="1" s="1"/>
  <c r="F63" i="6" s="1"/>
  <c r="G143" i="1"/>
  <c r="K143" i="1" s="1"/>
  <c r="F78" i="6" s="1"/>
  <c r="G122" i="1"/>
  <c r="K122" i="1" s="1"/>
  <c r="F93" i="6" s="1"/>
  <c r="G100" i="1"/>
  <c r="K100" i="1" s="1"/>
  <c r="F92" i="6" s="1"/>
  <c r="G78" i="1"/>
  <c r="K78" i="1" s="1"/>
  <c r="F91" i="6" s="1"/>
  <c r="G45" i="1"/>
  <c r="K45" i="1" s="1"/>
  <c r="F265" i="6" s="1"/>
  <c r="G40" i="1"/>
  <c r="K40" i="1" s="1"/>
  <c r="F185" i="6" s="1"/>
  <c r="G216" i="1"/>
  <c r="K216" i="1" s="1"/>
  <c r="F193" i="6" s="1"/>
  <c r="G211" i="1"/>
  <c r="K211" i="1" s="1"/>
  <c r="F113" i="6" s="1"/>
  <c r="G195" i="1"/>
  <c r="K195" i="1" s="1"/>
  <c r="F208" i="6" s="1"/>
  <c r="G190" i="1"/>
  <c r="K190" i="1" s="1"/>
  <c r="F128" i="6" s="1"/>
  <c r="G174" i="1"/>
  <c r="K174" i="1" s="1"/>
  <c r="F223" i="6" s="1"/>
  <c r="G169" i="1"/>
  <c r="K169" i="1" s="1"/>
  <c r="F143" i="6" s="1"/>
  <c r="G153" i="1"/>
  <c r="K153" i="1" s="1"/>
  <c r="F238" i="6" s="1"/>
  <c r="G148" i="1"/>
  <c r="K148" i="1" s="1"/>
  <c r="F158" i="6" s="1"/>
  <c r="G127" i="1"/>
  <c r="K127" i="1" s="1"/>
  <c r="F173" i="6" s="1"/>
  <c r="G111" i="1"/>
  <c r="K111" i="1" s="1"/>
  <c r="F268" i="6" s="1"/>
  <c r="G89" i="1"/>
  <c r="K89" i="1" s="1"/>
  <c r="F267" i="6" s="1"/>
  <c r="G83" i="1"/>
  <c r="K83" i="1" s="1"/>
  <c r="F171" i="6" s="1"/>
  <c r="G19" i="1"/>
  <c r="K19" i="1" s="1"/>
  <c r="F200" i="6" s="1"/>
  <c r="G241" i="1"/>
  <c r="K241" i="1" s="1"/>
  <c r="F242" i="6" s="1"/>
  <c r="G234" i="1"/>
  <c r="K234" i="1" s="1"/>
  <c r="F130" i="6" s="1"/>
  <c r="G227" i="1"/>
  <c r="K227" i="1" s="1"/>
  <c r="F18" i="6" s="1"/>
  <c r="G205" i="1"/>
  <c r="K205" i="1" s="1"/>
  <c r="F17" i="6" s="1"/>
  <c r="G163" i="1"/>
  <c r="K163" i="1" s="1"/>
  <c r="F47" i="6" s="1"/>
  <c r="G142" i="1"/>
  <c r="K142" i="1" s="1"/>
  <c r="F62" i="6" s="1"/>
  <c r="G99" i="1"/>
  <c r="K99" i="1" s="1"/>
  <c r="F76" i="6" s="1"/>
  <c r="G44" i="1"/>
  <c r="K44" i="1" s="1"/>
  <c r="F249" i="6" s="1"/>
  <c r="G29" i="1"/>
  <c r="K29" i="1" s="1"/>
  <c r="F9" i="6" s="1"/>
  <c r="G13" i="1"/>
  <c r="K13" i="1" s="1"/>
  <c r="F104" i="6" s="1"/>
  <c r="G259" i="1"/>
  <c r="K259" i="1" s="1"/>
  <c r="F179" i="6" s="1"/>
  <c r="G252" i="1"/>
  <c r="K252" i="1" s="1"/>
  <c r="F67" i="6" s="1"/>
  <c r="G210" i="1"/>
  <c r="K210" i="1" s="1"/>
  <c r="F97" i="6" s="1"/>
  <c r="G189" i="1"/>
  <c r="K189" i="1" s="1"/>
  <c r="F112" i="6" s="1"/>
  <c r="G168" i="1"/>
  <c r="K168" i="1" s="1"/>
  <c r="F127" i="6" s="1"/>
  <c r="G147" i="1"/>
  <c r="K147" i="1" s="1"/>
  <c r="F142" i="6" s="1"/>
  <c r="G126" i="1"/>
  <c r="K126" i="1" s="1"/>
  <c r="F157" i="6" s="1"/>
  <c r="G110" i="1"/>
  <c r="K110" i="1" s="1"/>
  <c r="F252" i="6" s="1"/>
  <c r="G104" i="1"/>
  <c r="K104" i="1" s="1"/>
  <c r="F156" i="6" s="1"/>
  <c r="G88" i="1"/>
  <c r="K88" i="1" s="1"/>
  <c r="F251" i="6" s="1"/>
  <c r="G82" i="1"/>
  <c r="K82" i="1" s="1"/>
  <c r="F155" i="6" s="1"/>
  <c r="G77" i="1"/>
  <c r="K77" i="1" s="1"/>
  <c r="F75" i="6" s="1"/>
  <c r="G233" i="1"/>
  <c r="K233" i="1" s="1"/>
  <c r="F114" i="6" s="1"/>
  <c r="G221" i="1"/>
  <c r="K221" i="1" s="1"/>
  <c r="F273" i="6" s="1"/>
  <c r="G215" i="1"/>
  <c r="K215" i="1" s="1"/>
  <c r="F177" i="6" s="1"/>
  <c r="G199" i="1"/>
  <c r="K199" i="1" s="1"/>
  <c r="F272" i="6" s="1"/>
  <c r="G183" i="1"/>
  <c r="K183" i="1" s="1"/>
  <c r="F16" i="6" s="1"/>
  <c r="G173" i="1"/>
  <c r="K173" i="1" s="1"/>
  <c r="F207" i="6" s="1"/>
  <c r="G162" i="1"/>
  <c r="K162" i="1" s="1"/>
  <c r="F31" i="6" s="1"/>
  <c r="G141" i="1"/>
  <c r="K141" i="1" s="1"/>
  <c r="F46" i="6" s="1"/>
  <c r="G131" i="1"/>
  <c r="K131" i="1" s="1"/>
  <c r="F237" i="6" s="1"/>
  <c r="G120" i="1"/>
  <c r="K120" i="1" s="1"/>
  <c r="F61" i="6" s="1"/>
  <c r="G38" i="1"/>
  <c r="K38" i="1" s="1"/>
  <c r="F153" i="6" s="1"/>
  <c r="G7" i="1"/>
  <c r="K7" i="1" s="1"/>
  <c r="F8" i="6" s="1"/>
  <c r="G258" i="1"/>
  <c r="K258" i="1" s="1"/>
  <c r="F163" i="6" s="1"/>
  <c r="G251" i="1"/>
  <c r="K251" i="1" s="1"/>
  <c r="F51" i="6" s="1"/>
  <c r="G239" i="1"/>
  <c r="K239" i="1" s="1"/>
  <c r="F210" i="6" s="1"/>
  <c r="G209" i="1"/>
  <c r="K209" i="1" s="1"/>
  <c r="F81" i="6" s="1"/>
  <c r="G188" i="1"/>
  <c r="K188" i="1" s="1"/>
  <c r="F96" i="6" s="1"/>
  <c r="G167" i="1"/>
  <c r="K167" i="1" s="1"/>
  <c r="F111" i="6" s="1"/>
  <c r="G76" i="1"/>
  <c r="K76" i="1" s="1"/>
  <c r="F59" i="6" s="1"/>
  <c r="G108" i="1"/>
  <c r="K108" i="1" s="1"/>
  <c r="F220" i="6" s="1"/>
  <c r="G145" i="1"/>
  <c r="K145" i="1" s="1"/>
  <c r="F110" i="6" s="1"/>
  <c r="G193" i="1"/>
  <c r="K193" i="1" s="1"/>
  <c r="F176" i="6" s="1"/>
  <c r="G86" i="1"/>
  <c r="K86" i="1" s="1"/>
  <c r="F219" i="6" s="1"/>
  <c r="G208" i="1"/>
  <c r="K208" i="1" s="1"/>
  <c r="F65" i="6" s="1"/>
  <c r="G17" i="1"/>
  <c r="K17" i="1" s="1"/>
  <c r="F168" i="6" s="1"/>
  <c r="G32" i="1"/>
  <c r="K32" i="1" s="1"/>
  <c r="F57" i="6" s="1"/>
  <c r="G109" i="1"/>
  <c r="K109" i="1" s="1"/>
  <c r="F236" i="6" s="1"/>
  <c r="G146" i="1"/>
  <c r="K146" i="1" s="1"/>
  <c r="F126" i="6" s="1"/>
  <c r="G161" i="1"/>
  <c r="K161" i="1" s="1"/>
  <c r="F15" i="6" s="1"/>
  <c r="G250" i="1"/>
  <c r="K250" i="1" s="1"/>
  <c r="F35" i="6" s="1"/>
  <c r="G87" i="1"/>
  <c r="K87" i="1" s="1"/>
  <c r="F235" i="6" s="1"/>
  <c r="G124" i="1"/>
  <c r="K124" i="1" s="1"/>
  <c r="F125" i="6" s="1"/>
  <c r="G220" i="1"/>
  <c r="K220" i="1" s="1"/>
  <c r="F257" i="6" s="1"/>
  <c r="G33" i="1"/>
  <c r="K33" i="1" s="1"/>
  <c r="F73" i="6" s="1"/>
  <c r="G42" i="1"/>
  <c r="K42" i="1" s="1"/>
  <c r="F217" i="6" s="1"/>
  <c r="G172" i="1"/>
  <c r="K172" i="1" s="1"/>
  <c r="F191" i="6" s="1"/>
  <c r="G11" i="1"/>
  <c r="K11" i="1" s="1"/>
  <c r="F72" i="6" s="1"/>
  <c r="G125" i="1"/>
  <c r="K125" i="1" s="1"/>
  <c r="F141" i="6" s="1"/>
  <c r="G140" i="1"/>
  <c r="K140" i="1" s="1"/>
  <c r="F30" i="6" s="1"/>
  <c r="G187" i="1"/>
  <c r="K187" i="1" s="1"/>
  <c r="F80" i="6" s="1"/>
  <c r="G264" i="1"/>
  <c r="K264" i="1" s="1"/>
  <c r="F259" i="6" s="1"/>
  <c r="G81" i="1"/>
  <c r="K81" i="1" s="1"/>
  <c r="F139" i="6" s="1"/>
  <c r="G103" i="1"/>
  <c r="K103" i="1" s="1"/>
  <c r="F140" i="6" s="1"/>
  <c r="G198" i="1"/>
  <c r="K198" i="1" s="1"/>
  <c r="F256" i="6" s="1"/>
  <c r="G238" i="1"/>
  <c r="K238" i="1" s="1"/>
  <c r="F194" i="6" s="1"/>
  <c r="G12" i="1"/>
  <c r="K12" i="1" s="1"/>
  <c r="F88" i="6" s="1"/>
  <c r="G119" i="1"/>
  <c r="K119" i="1" s="1"/>
  <c r="F45" i="6" s="1"/>
  <c r="G151" i="1"/>
  <c r="K151" i="1" s="1"/>
  <c r="F206" i="6" s="1"/>
  <c r="G214" i="1"/>
  <c r="K214" i="1" s="1"/>
  <c r="F161" i="6" s="1"/>
  <c r="G37" i="1"/>
  <c r="K37" i="1" s="1"/>
  <c r="F137" i="6" s="1"/>
  <c r="G97" i="1"/>
  <c r="K97" i="1" s="1"/>
  <c r="F44" i="6" s="1"/>
  <c r="G166" i="1"/>
  <c r="K166" i="1" s="1"/>
  <c r="F95" i="6" s="1"/>
  <c r="G75" i="1"/>
  <c r="K75" i="1" s="1"/>
  <c r="F43" i="6" s="1"/>
  <c r="G177" i="1"/>
  <c r="K177" i="1" s="1"/>
  <c r="F271" i="6" s="1"/>
  <c r="G231" i="1"/>
  <c r="K231" i="1" s="1"/>
  <c r="F82" i="6" s="1"/>
  <c r="G219" i="1"/>
  <c r="K219" i="1" s="1"/>
  <c r="F241" i="6" s="1"/>
  <c r="G228" i="1"/>
  <c r="K228" i="1" s="1"/>
  <c r="F34" i="6" s="1"/>
  <c r="G232" i="1"/>
  <c r="K232" i="1" s="1"/>
  <c r="F98" i="6" s="1"/>
  <c r="G236" i="1"/>
  <c r="K236" i="1" s="1"/>
  <c r="F162" i="6" s="1"/>
  <c r="G240" i="1"/>
  <c r="K240" i="1" s="1"/>
  <c r="F226" i="6" s="1"/>
  <c r="G249" i="1"/>
  <c r="K249" i="1" s="1"/>
  <c r="F19" i="6" s="1"/>
  <c r="G253" i="1"/>
  <c r="K253" i="1" s="1"/>
  <c r="F83" i="6" s="1"/>
  <c r="G257" i="1"/>
  <c r="K257" i="1" s="1"/>
  <c r="F147" i="6" s="1"/>
  <c r="G261" i="1"/>
  <c r="K261" i="1" s="1"/>
  <c r="F211" i="6" s="1"/>
  <c r="G265" i="1"/>
  <c r="K265" i="1" s="1"/>
  <c r="F275" i="6" s="1"/>
  <c r="G10" i="1"/>
  <c r="K10" i="1" s="1"/>
  <c r="F56" i="6" s="1"/>
  <c r="G14" i="1"/>
  <c r="K14" i="1" s="1"/>
  <c r="F120" i="6" s="1"/>
  <c r="G18" i="1"/>
  <c r="K18" i="1" s="1"/>
  <c r="F184" i="6" s="1"/>
  <c r="G22" i="1"/>
  <c r="K22" i="1" s="1"/>
  <c r="F248" i="6" s="1"/>
  <c r="G31" i="1"/>
  <c r="K31" i="1" s="1"/>
  <c r="F41" i="6" s="1"/>
  <c r="G35" i="1"/>
  <c r="K35" i="1" s="1"/>
  <c r="F105" i="6" s="1"/>
  <c r="G39" i="1"/>
  <c r="K39" i="1" s="1"/>
  <c r="F169" i="6" s="1"/>
</calcChain>
</file>

<file path=xl/sharedStrings.xml><?xml version="1.0" encoding="utf-8"?>
<sst xmlns="http://schemas.openxmlformats.org/spreadsheetml/2006/main" count="6440" uniqueCount="178">
  <si>
    <t>PR24 ODI Rates - PR19 unit rates feeder</t>
  </si>
  <si>
    <t>Model code</t>
  </si>
  <si>
    <t>PR24OC33</t>
  </si>
  <si>
    <t>Version number:</t>
  </si>
  <si>
    <t>File name:</t>
  </si>
  <si>
    <t>Date:</t>
  </si>
  <si>
    <t>For enquiries please contact:</t>
  </si>
  <si>
    <t>PR24@ofwat.gov.uk</t>
  </si>
  <si>
    <t>End of sheet</t>
  </si>
  <si>
    <t>Company</t>
  </si>
  <si>
    <t>Performance commitment</t>
  </si>
  <si>
    <t>Uniform PC name</t>
  </si>
  <si>
    <t>Common or bespoke</t>
  </si>
  <si>
    <t>Improving performance</t>
  </si>
  <si>
    <t>Year</t>
  </si>
  <si>
    <t>Performance difference to PCL (WSI adjustment)</t>
  </si>
  <si>
    <t>PR19 underperformance ODI rate</t>
  </si>
  <si>
    <t>FY 22/23 CPI-H (04/23)</t>
  </si>
  <si>
    <t>Inflated PR19 ODI rate</t>
  </si>
  <si>
    <t>ANH</t>
  </si>
  <si>
    <t>Internal sewer flooding</t>
  </si>
  <si>
    <t>ISF</t>
  </si>
  <si>
    <t>Common</t>
  </si>
  <si>
    <t>Down</t>
  </si>
  <si>
    <t>2021-22</t>
  </si>
  <si>
    <t>HDD</t>
  </si>
  <si>
    <t>NES</t>
  </si>
  <si>
    <t>SRN</t>
  </si>
  <si>
    <t>SVE</t>
  </si>
  <si>
    <t>SWB</t>
  </si>
  <si>
    <t>TMS</t>
  </si>
  <si>
    <t>NWT</t>
  </si>
  <si>
    <t>WSH</t>
  </si>
  <si>
    <t>WSX</t>
  </si>
  <si>
    <t>YKY</t>
  </si>
  <si>
    <t>External sewer flooding</t>
  </si>
  <si>
    <t>ESF</t>
  </si>
  <si>
    <t>AFW</t>
  </si>
  <si>
    <t>Leakage</t>
  </si>
  <si>
    <t>LEA</t>
  </si>
  <si>
    <t>Up</t>
  </si>
  <si>
    <t>BRL</t>
  </si>
  <si>
    <t>Leakage (NW region)</t>
  </si>
  <si>
    <t>Leakage (ESW region)</t>
  </si>
  <si>
    <t>PRT</t>
  </si>
  <si>
    <t>SES</t>
  </si>
  <si>
    <t>SEW</t>
  </si>
  <si>
    <t>SSC</t>
  </si>
  <si>
    <t>Leakage South Staffs region</t>
  </si>
  <si>
    <t>Leakage Cambridge region</t>
  </si>
  <si>
    <t>Mains repairs</t>
  </si>
  <si>
    <t>MRP</t>
  </si>
  <si>
    <t>Per capita consumption</t>
  </si>
  <si>
    <t>PCC</t>
  </si>
  <si>
    <t>Per capita consumption South Staffs region</t>
  </si>
  <si>
    <t>Per capita consumption Cambridge region</t>
  </si>
  <si>
    <t>Pollution incidents</t>
  </si>
  <si>
    <t>POL</t>
  </si>
  <si>
    <t>Sewer collapses</t>
  </si>
  <si>
    <t>SCO</t>
  </si>
  <si>
    <t>Treatment works compliance</t>
  </si>
  <si>
    <t>DPC</t>
  </si>
  <si>
    <t>Unplanned outage</t>
  </si>
  <si>
    <t>UNO</t>
  </si>
  <si>
    <t>Water quality compliance (CRI)</t>
  </si>
  <si>
    <t>CRI</t>
  </si>
  <si>
    <t>Water supply interruptions</t>
  </si>
  <si>
    <t>WSI</t>
  </si>
  <si>
    <t>Water quality contacts</t>
  </si>
  <si>
    <t>WQC</t>
  </si>
  <si>
    <t>PR19 ODI Units</t>
  </si>
  <si>
    <t>Run on 20 Nov 2024 18:24</t>
  </si>
  <si>
    <t>Acronym</t>
  </si>
  <si>
    <t>Reference</t>
  </si>
  <si>
    <t>Item description</t>
  </si>
  <si>
    <t>Unit</t>
  </si>
  <si>
    <t>Model</t>
  </si>
  <si>
    <t>Price Review 2024</t>
  </si>
  <si>
    <t/>
  </si>
  <si>
    <t>Run 11 - PR24 FD Data</t>
  </si>
  <si>
    <t>Latest</t>
  </si>
  <si>
    <t>2015-16</t>
  </si>
  <si>
    <t>2016-17</t>
  </si>
  <si>
    <t>2017-18</t>
  </si>
  <si>
    <t>2018-19</t>
  </si>
  <si>
    <t>2019-20</t>
  </si>
  <si>
    <t>2020-21</t>
  </si>
  <si>
    <t>2022-23</t>
  </si>
  <si>
    <t>2023-24</t>
  </si>
  <si>
    <t>2024-25</t>
  </si>
  <si>
    <t>BN2710_PR24</t>
  </si>
  <si>
    <t>Property numbers - average during the year - Total connected properties - Total - Wastewater</t>
  </si>
  <si>
    <t>000s</t>
  </si>
  <si>
    <t>OUT4_02_A_PR24</t>
  </si>
  <si>
    <t>Underlying calculations for common performance commitments - water and combined - Customer contacts about water quality - Resident population (water) (calendar year)</t>
  </si>
  <si>
    <t>BN2700_PR24</t>
  </si>
  <si>
    <t>Property numbers - average during the year - Total connected properties - Total - Water</t>
  </si>
  <si>
    <t>OUT5_08_I_PR24</t>
  </si>
  <si>
    <t>Underlying calculations for common performance commitments - wastewater - Bathing water quality - Number of bathing waters in company area</t>
  </si>
  <si>
    <t>Number</t>
  </si>
  <si>
    <t>OUT5_05_A_PR24</t>
  </si>
  <si>
    <t>Underlying calculations for common performance commitments - wastewater - Total pollution incidents - Sewer length</t>
  </si>
  <si>
    <t>km</t>
  </si>
  <si>
    <t>OUT4_19_A_PR24</t>
  </si>
  <si>
    <t>Underlying calculations for common performance commitments - water and combined - Discharge permit compliance  - Total number of numeric discharge permits</t>
  </si>
  <si>
    <t>OUT5_10_B_PR24</t>
  </si>
  <si>
    <t>Storm overflows - Total number of storm overflows</t>
  </si>
  <si>
    <t>B0407HP_TOT_PR24</t>
  </si>
  <si>
    <t>Household population data - Household population - Total - Water</t>
  </si>
  <si>
    <t>BN1100_PR24</t>
  </si>
  <si>
    <t>Treated water distribution - mains analysis - Total length of potable mains as at 31 March</t>
  </si>
  <si>
    <t>OUT4_17_A_PR24</t>
  </si>
  <si>
    <t>Underlying calculations for common performance commitments - water and combined - Unplanned outage - Peak week production capacity</t>
  </si>
  <si>
    <t>Ml/d</t>
  </si>
  <si>
    <t>OUT4_20_D_PR24</t>
  </si>
  <si>
    <t>Underlying calculations for common performance commitments - water and combined - Biodiversity - Water supply area</t>
  </si>
  <si>
    <t>km2</t>
  </si>
  <si>
    <t>Override Reason​</t>
  </si>
  <si>
    <t>Override Data Source</t>
  </si>
  <si>
    <t>Override Description and Impact</t>
  </si>
  <si>
    <t>Missing data</t>
  </si>
  <si>
    <t>Nearest year</t>
  </si>
  <si>
    <t>Allows approximation of unit rate</t>
  </si>
  <si>
    <t>20240726_PR24CA13_PCM_Water supply interruptions_1.0.xlsx</t>
  </si>
  <si>
    <t>Allows calculation of unit rate</t>
  </si>
  <si>
    <t>Fountain Code</t>
  </si>
  <si>
    <t>Property numbers</t>
  </si>
  <si>
    <t>Adjustment help</t>
  </si>
  <si>
    <t>Unit rate</t>
  </si>
  <si>
    <t>£m</t>
  </si>
  <si>
    <t>Mains length</t>
  </si>
  <si>
    <t>Total household population</t>
  </si>
  <si>
    <t>nr</t>
  </si>
  <si>
    <t>Sewer length</t>
  </si>
  <si>
    <t>Discharge permit compliance</t>
  </si>
  <si>
    <t>Number of discharges (3yr average)</t>
  </si>
  <si>
    <t>PWPC</t>
  </si>
  <si>
    <t>Compliance risk index</t>
  </si>
  <si>
    <t>Total population</t>
  </si>
  <si>
    <t>Properties connected (water)</t>
  </si>
  <si>
    <t>End</t>
  </si>
  <si>
    <t>[Fountain will populate this cell with the report name. Keep this placeholder here]</t>
  </si>
  <si>
    <t>[Fountain will put a date and timestamp here]</t>
  </si>
  <si>
    <t>Constant</t>
  </si>
  <si>
    <t>PR24QA_PR24OC33_OUT1</t>
  </si>
  <si>
    <t>Date &amp; Time for Model - PR24OC33</t>
  </si>
  <si>
    <t>Text</t>
  </si>
  <si>
    <t>PR24QA_PR24OC33_OUT2</t>
  </si>
  <si>
    <t>Name of Model - PR24OC33</t>
  </si>
  <si>
    <t>PR24QA_PR24OC33_OUT3</t>
  </si>
  <si>
    <t>F_Inputs time stamp - PR24OC33</t>
  </si>
  <si>
    <t>N/A</t>
  </si>
  <si>
    <t>PR24QA_PR24OC33_OUT4</t>
  </si>
  <si>
    <t>Model override switch - PR24OC33</t>
  </si>
  <si>
    <t>C_ODI_PR19UR_ISF</t>
  </si>
  <si>
    <t>PR19 internal sewer flooding ODI unit rate</t>
  </si>
  <si>
    <t>C_ODI_PR19UR_ESF</t>
  </si>
  <si>
    <t>PR19 external sewer flooding ODI unit rate</t>
  </si>
  <si>
    <t>C_ODI_PR19UR_LEA</t>
  </si>
  <si>
    <t>PR19 leakage ODI unit rate</t>
  </si>
  <si>
    <t>C_ODI_PR19UR_MRP</t>
  </si>
  <si>
    <t>PR19 mains repairs ODI unit rate</t>
  </si>
  <si>
    <t>C_ODI_PR19UR_PCC</t>
  </si>
  <si>
    <t>PR19 per capita consumption ODI unit rate</t>
  </si>
  <si>
    <t>C_ODI_PR19UR_POL</t>
  </si>
  <si>
    <t>PR19 total pollution incidents ODI unit rate</t>
  </si>
  <si>
    <t>C_ODI_PR19UR_SCO</t>
  </si>
  <si>
    <t>PR19 sewer collapses ODI unit rate</t>
  </si>
  <si>
    <t>C_ODI_PR19UR_DPC</t>
  </si>
  <si>
    <t>PR19 discharge permit compliance ODI unit rate</t>
  </si>
  <si>
    <t>C_ODI_PR19UR_UNO</t>
  </si>
  <si>
    <t>PR19 unplanned outage ODI unit rate</t>
  </si>
  <si>
    <t>C_ODI_PR19UR_CRI</t>
  </si>
  <si>
    <t>PR19 compliance risk index ODI unit rate</t>
  </si>
  <si>
    <t>C_ODI_PR19UR_WSI</t>
  </si>
  <si>
    <t>PR19 water supply interruptions ODI unit rate</t>
  </si>
  <si>
    <t>C_ODI_PR19UR_WQC</t>
  </si>
  <si>
    <t>PR19 water quality contacts ODI unit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</si>
</sst>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#,##0.00;\-#,##0.00;\-"/>
    <numFmt numFmtId="166" formatCode="#,##0;\-#,##0;\-"/>
    <numFmt numFmtId="167" formatCode="#,##0.00000;\-#,##0.00000;\-"/>
    <numFmt numFmtId="168" formatCode="#,##0.00000000;\-#,##0.00000000;\-"/>
    <numFmt numFmtId="169" formatCode="#,##0_);\(#,##0\);&quot;-  &quot;;&quot; &quot;@&quot; &quot;"/>
    <numFmt numFmtId="170" formatCode="0.0000000"/>
    <numFmt numFmtId="171" formatCode="#,##0.000"/>
    <numFmt numFmtId="172" formatCode="#,##0.0"/>
    <numFmt numFmtId="173" formatCode="#,##0.0_);\(#,##0.0\);&quot;-  &quot;;&quot; &quot;@&quot; &quot;"/>
    <numFmt numFmtId="174" formatCode="###0_);\(###0\);&quot;-  &quot;;&quot; &quot;@&quot; &quot;"/>
    <numFmt numFmtId="175" formatCode="mmmm\ yyyy;@"/>
  </numFmts>
  <fonts count="36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indexed="8"/>
      <name val="Krub"/>
      <family val="2"/>
      <scheme val="minor"/>
    </font>
    <font>
      <sz val="8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71CE"/>
      <name val="Calibri"/>
      <family val="2"/>
    </font>
    <font>
      <i/>
      <sz val="10"/>
      <color theme="0" tint="-0.249977111117893"/>
      <name val="Calibri"/>
      <family val="2"/>
    </font>
    <font>
      <sz val="10"/>
      <color indexed="8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11"/>
      <color theme="1"/>
      <name val="Krub"/>
      <family val="2"/>
      <scheme val="minor"/>
    </font>
    <font>
      <sz val="8"/>
      <color theme="1"/>
      <name val="Tahoma"/>
      <family val="2"/>
    </font>
    <font>
      <sz val="24"/>
      <color theme="0"/>
      <name val="Calibri"/>
      <family val="2"/>
    </font>
    <font>
      <sz val="10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Arial"/>
      <family val="2"/>
    </font>
    <font>
      <u/>
      <sz val="10"/>
      <color theme="10"/>
      <name val="Calibri"/>
      <family val="2"/>
    </font>
    <font>
      <sz val="10"/>
      <color theme="4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24"/>
      <color theme="0"/>
      <name val="Krub"/>
      <family val="2"/>
      <scheme val="minor"/>
    </font>
    <font>
      <sz val="10"/>
      <name val="Krub"/>
      <family val="2"/>
      <scheme val="minor"/>
    </font>
    <font>
      <u/>
      <sz val="8"/>
      <color theme="10"/>
      <name val="Tahoma"/>
      <family val="2"/>
    </font>
    <font>
      <sz val="10"/>
      <color theme="1"/>
      <name val="Krub"/>
      <family val="2"/>
      <scheme val="minor"/>
    </font>
    <font>
      <b/>
      <sz val="10"/>
      <color rgb="FF0071CE"/>
      <name val="Calibri"/>
      <family val="2"/>
    </font>
    <font>
      <b/>
      <i/>
      <sz val="10"/>
      <color theme="0" tint="-0.34998626667073579"/>
      <name val="Calibri"/>
      <family val="2"/>
    </font>
    <font>
      <b/>
      <sz val="11"/>
      <color indexed="8"/>
      <name val="Krub"/>
      <family val="2"/>
      <scheme val="minor"/>
    </font>
    <font>
      <sz val="10"/>
      <color indexed="8"/>
      <name val="Krub"/>
      <family val="2"/>
      <scheme val="minor"/>
    </font>
    <font>
      <sz val="18"/>
      <name val="Krub"/>
      <family val="2"/>
      <scheme val="minor"/>
    </font>
    <font>
      <b/>
      <sz val="18"/>
      <name val="Krub"/>
      <family val="2"/>
      <scheme val="minor"/>
    </font>
    <font>
      <sz val="11"/>
      <color rgb="FF242424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</patternFill>
    </fill>
    <fill>
      <patternFill patternType="solid">
        <fgColor rgb="FFDCECF5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E0"/>
      </patternFill>
    </fill>
    <fill>
      <patternFill patternType="solid">
        <fgColor rgb="FFFFFF00"/>
        <bgColor indexed="64"/>
      </patternFill>
    </fill>
    <fill>
      <patternFill patternType="solid">
        <fgColor rgb="FFBFC0C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13" fillId="0" borderId="0"/>
    <xf numFmtId="169" fontId="14" fillId="0" borderId="0" applyFont="0" applyFill="0" applyBorder="0" applyProtection="0">
      <alignment vertical="top"/>
    </xf>
    <xf numFmtId="0" fontId="20" fillId="0" borderId="0" applyNumberFormat="0" applyFill="0" applyBorder="0" applyAlignment="0" applyProtection="0"/>
    <xf numFmtId="169" fontId="16" fillId="0" borderId="0" applyFill="0" applyBorder="0" applyProtection="0">
      <alignment vertical="top"/>
    </xf>
    <xf numFmtId="174" fontId="16" fillId="0" borderId="0" applyFont="0" applyFill="0" applyBorder="0" applyProtection="0">
      <alignment vertical="top"/>
    </xf>
    <xf numFmtId="0" fontId="27" fillId="0" borderId="0" applyNumberFormat="0" applyFill="0" applyBorder="0" applyAlignment="0" applyProtection="0"/>
    <xf numFmtId="169" fontId="14" fillId="0" borderId="0" applyFont="0" applyFill="0" applyBorder="0" applyProtection="0">
      <alignment vertical="top"/>
    </xf>
  </cellStyleXfs>
  <cellXfs count="7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3" borderId="3" xfId="0" applyFont="1" applyFill="1" applyBorder="1"/>
    <xf numFmtId="164" fontId="3" fillId="3" borderId="3" xfId="1" applyNumberFormat="1" applyFont="1" applyFill="1" applyBorder="1"/>
    <xf numFmtId="0" fontId="3" fillId="3" borderId="4" xfId="0" applyFont="1" applyFill="1" applyBorder="1"/>
    <xf numFmtId="164" fontId="0" fillId="0" borderId="0" xfId="0" applyNumberFormat="1"/>
    <xf numFmtId="0" fontId="3" fillId="3" borderId="3" xfId="2" applyFont="1" applyFill="1" applyBorder="1"/>
    <xf numFmtId="0" fontId="3" fillId="3" borderId="5" xfId="2" applyFont="1" applyFill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165" fontId="6" fillId="0" borderId="0" xfId="0" applyNumberFormat="1" applyFont="1"/>
    <xf numFmtId="0" fontId="8" fillId="5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166" fontId="9" fillId="0" borderId="0" xfId="0" applyNumberFormat="1" applyFont="1"/>
    <xf numFmtId="0" fontId="10" fillId="0" borderId="0" xfId="3" applyFont="1"/>
    <xf numFmtId="0" fontId="12" fillId="4" borderId="0" xfId="3" applyFont="1" applyFill="1"/>
    <xf numFmtId="169" fontId="15" fillId="7" borderId="0" xfId="5" applyFont="1" applyFill="1">
      <alignment vertical="top"/>
    </xf>
    <xf numFmtId="165" fontId="22" fillId="0" borderId="0" xfId="0" applyNumberFormat="1" applyFont="1"/>
    <xf numFmtId="166" fontId="22" fillId="0" borderId="0" xfId="0" applyNumberFormat="1" applyFont="1"/>
    <xf numFmtId="0" fontId="6" fillId="9" borderId="0" xfId="0" applyFont="1" applyFill="1"/>
    <xf numFmtId="169" fontId="23" fillId="0" borderId="0" xfId="5" applyFont="1" applyAlignment="1"/>
    <xf numFmtId="169" fontId="17" fillId="0" borderId="0" xfId="5" applyFont="1" applyAlignment="1"/>
    <xf numFmtId="169" fontId="18" fillId="10" borderId="0" xfId="5" applyFont="1" applyFill="1" applyAlignment="1"/>
    <xf numFmtId="169" fontId="24" fillId="10" borderId="0" xfId="5" applyFont="1" applyFill="1" applyAlignment="1"/>
    <xf numFmtId="169" fontId="1" fillId="0" borderId="0" xfId="5" applyFont="1">
      <alignment vertical="top"/>
    </xf>
    <xf numFmtId="170" fontId="0" fillId="0" borderId="0" xfId="0" applyNumberFormat="1"/>
    <xf numFmtId="0" fontId="23" fillId="0" borderId="0" xfId="5" applyNumberFormat="1" applyFont="1" applyAlignment="1"/>
    <xf numFmtId="9" fontId="0" fillId="0" borderId="0" xfId="1" applyFont="1" applyFill="1"/>
    <xf numFmtId="0" fontId="10" fillId="0" borderId="0" xfId="3" applyFont="1" applyAlignment="1">
      <alignment vertical="center"/>
    </xf>
    <xf numFmtId="165" fontId="22" fillId="0" borderId="0" xfId="3" applyNumberFormat="1" applyFont="1"/>
    <xf numFmtId="4" fontId="10" fillId="0" borderId="0" xfId="3" applyNumberFormat="1" applyFont="1"/>
    <xf numFmtId="4" fontId="16" fillId="6" borderId="0" xfId="3" applyNumberFormat="1" applyFont="1" applyFill="1"/>
    <xf numFmtId="0" fontId="21" fillId="0" borderId="0" xfId="6" applyFont="1" applyAlignment="1">
      <alignment vertical="center"/>
    </xf>
    <xf numFmtId="0" fontId="19" fillId="8" borderId="0" xfId="3" applyFont="1" applyFill="1" applyAlignment="1">
      <alignment vertical="center" wrapText="1"/>
    </xf>
    <xf numFmtId="0" fontId="12" fillId="0" borderId="0" xfId="3" applyFont="1"/>
    <xf numFmtId="0" fontId="11" fillId="12" borderId="0" xfId="3" applyFont="1" applyFill="1"/>
    <xf numFmtId="0" fontId="10" fillId="12" borderId="0" xfId="3" applyFont="1" applyFill="1"/>
    <xf numFmtId="0" fontId="11" fillId="0" borderId="0" xfId="0" applyFont="1"/>
    <xf numFmtId="0" fontId="12" fillId="4" borderId="0" xfId="0" applyFont="1" applyFill="1"/>
    <xf numFmtId="0" fontId="6" fillId="11" borderId="0" xfId="0" applyFont="1" applyFill="1"/>
    <xf numFmtId="171" fontId="6" fillId="11" borderId="0" xfId="0" applyNumberFormat="1" applyFont="1" applyFill="1"/>
    <xf numFmtId="0" fontId="6" fillId="6" borderId="0" xfId="0" applyFont="1" applyFill="1"/>
    <xf numFmtId="3" fontId="6" fillId="11" borderId="0" xfId="0" applyNumberFormat="1" applyFont="1" applyFill="1"/>
    <xf numFmtId="4" fontId="6" fillId="11" borderId="0" xfId="0" applyNumberFormat="1" applyFont="1" applyFill="1"/>
    <xf numFmtId="172" fontId="6" fillId="11" borderId="0" xfId="0" applyNumberFormat="1" applyFont="1" applyFill="1"/>
    <xf numFmtId="0" fontId="6" fillId="13" borderId="0" xfId="0" applyFont="1" applyFill="1"/>
    <xf numFmtId="168" fontId="6" fillId="0" borderId="0" xfId="0" applyNumberFormat="1" applyFont="1"/>
    <xf numFmtId="167" fontId="6" fillId="0" borderId="0" xfId="0" applyNumberFormat="1" applyFont="1"/>
    <xf numFmtId="169" fontId="25" fillId="7" borderId="0" xfId="5" applyFont="1" applyFill="1">
      <alignment vertical="top"/>
    </xf>
    <xf numFmtId="169" fontId="26" fillId="7" borderId="0" xfId="7" applyFont="1" applyFill="1">
      <alignment vertical="top"/>
    </xf>
    <xf numFmtId="169" fontId="26" fillId="0" borderId="0" xfId="7" applyFont="1" applyFill="1">
      <alignment vertical="top"/>
    </xf>
    <xf numFmtId="173" fontId="26" fillId="0" borderId="0" xfId="7" applyNumberFormat="1" applyFont="1" applyFill="1" applyAlignment="1">
      <alignment horizontal="left" vertical="top"/>
    </xf>
    <xf numFmtId="169" fontId="26" fillId="0" borderId="0" xfId="7" applyFont="1" applyFill="1" applyAlignment="1">
      <alignment horizontal="left" vertical="center"/>
    </xf>
    <xf numFmtId="175" fontId="26" fillId="0" borderId="0" xfId="8" applyNumberFormat="1" applyFont="1" applyFill="1" applyAlignment="1">
      <alignment horizontal="left" vertical="top"/>
    </xf>
    <xf numFmtId="0" fontId="29" fillId="5" borderId="0" xfId="0" applyFont="1" applyFill="1" applyAlignment="1">
      <alignment vertical="center"/>
    </xf>
    <xf numFmtId="0" fontId="30" fillId="5" borderId="0" xfId="0" applyFont="1" applyFill="1" applyAlignment="1">
      <alignment vertical="center"/>
    </xf>
    <xf numFmtId="0" fontId="31" fillId="7" borderId="0" xfId="0" applyFont="1" applyFill="1"/>
    <xf numFmtId="0" fontId="31" fillId="7" borderId="0" xfId="0" applyFont="1" applyFill="1" applyAlignment="1">
      <alignment horizontal="left"/>
    </xf>
    <xf numFmtId="0" fontId="4" fillId="14" borderId="0" xfId="0" applyFont="1" applyFill="1"/>
    <xf numFmtId="0" fontId="32" fillId="14" borderId="0" xfId="0" applyFont="1" applyFill="1"/>
    <xf numFmtId="0" fontId="13" fillId="14" borderId="0" xfId="0" applyFont="1" applyFill="1"/>
    <xf numFmtId="0" fontId="0" fillId="14" borderId="0" xfId="0" applyFill="1"/>
    <xf numFmtId="169" fontId="25" fillId="7" borderId="0" xfId="10" applyFont="1" applyFill="1">
      <alignment vertical="top"/>
    </xf>
    <xf numFmtId="169" fontId="33" fillId="0" borderId="0" xfId="7" applyFont="1" applyFill="1">
      <alignment vertical="top"/>
    </xf>
    <xf numFmtId="169" fontId="34" fillId="0" borderId="0" xfId="7" applyFont="1" applyFill="1">
      <alignment vertical="top"/>
    </xf>
    <xf numFmtId="169" fontId="20" fillId="0" borderId="0" xfId="6" applyNumberFormat="1" applyFill="1" applyAlignment="1">
      <alignment vertical="top"/>
    </xf>
    <xf numFmtId="169" fontId="28" fillId="0" borderId="0" xfId="10" applyFont="1" applyAlignment="1"/>
    <xf numFmtId="0" fontId="35" fillId="0" borderId="0" xfId="0" applyFont="1"/>
  </cellXfs>
  <cellStyles count="11">
    <cellStyle name="Hyperlink" xfId="6" builtinId="8"/>
    <cellStyle name="Hyperlink 3" xfId="9" xr:uid="{4E1AFF39-367D-4D0E-9E73-768937BEA381}"/>
    <cellStyle name="Normal" xfId="0" builtinId="0"/>
    <cellStyle name="Normal 2" xfId="3" xr:uid="{45E8AD05-EA1A-4F20-8951-8FF27BCEFA5B}"/>
    <cellStyle name="Normal 2 3" xfId="7" xr:uid="{463DBD6A-942D-4053-8B4C-96A43A7E0314}"/>
    <cellStyle name="Normal 2 3 2" xfId="4" xr:uid="{F1093EB5-4958-4123-B89A-07327E884DF8}"/>
    <cellStyle name="Normal 3" xfId="5" xr:uid="{1ADFF30E-915E-4916-97EA-FA7A89A16E92}"/>
    <cellStyle name="Normal 3 2" xfId="10" xr:uid="{DF6936D1-B1B2-4E52-8B2B-14918BD57C25}"/>
    <cellStyle name="Normal 6" xfId="2" xr:uid="{B1E195E6-D5BA-4FFA-AF71-65FDDDB3713E}"/>
    <cellStyle name="Percent" xfId="1" builtinId="5"/>
    <cellStyle name="Year" xfId="8" xr:uid="{B5955291-49B1-4F8F-ADFF-19F5A0F6AED0}"/>
  </cellStyles>
  <dxfs count="0"/>
  <tableStyles count="0" defaultTableStyle="TableStyleMedium2" defaultPivotStyle="PivotStyleLight16"/>
  <colors>
    <mruColors>
      <color rgb="FFFFE1A4"/>
      <color rgb="FFFFF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25</xdr:row>
      <xdr:rowOff>250031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5D6220C9-CCD0-4AE3-AE42-CFBC61A0B897}"/>
            </a:ext>
          </a:extLst>
        </xdr:cNvPr>
        <xdr:cNvSpPr txBox="1"/>
      </xdr:nvSpPr>
      <xdr:spPr>
        <a:xfrm>
          <a:off x="619941" y="3484788"/>
          <a:ext cx="8988910" cy="374706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The purpose of this model is to calculate unit rates from PR19 ODI rates.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The model uses units from 2017/18 to calculate the unit rates.</a:t>
          </a: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0">
              <a:effectLst/>
              <a:latin typeface="+mn-lt"/>
              <a:ea typeface="+mn-ea"/>
              <a:cs typeface="+mn-cs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marL="0" indent="0" algn="l"/>
          <a:endParaRPr lang="en-GB" sz="1000" i="0"/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0">
              <a:solidFill>
                <a:srgbClr val="000000"/>
              </a:solidFill>
              <a:latin typeface="+mn-lt"/>
              <a:ea typeface="+mn-lt"/>
              <a:cs typeface="+mn-lt"/>
            </a:rPr>
            <a:t>N/A</a:t>
          </a:r>
          <a:endParaRPr lang="en-US" sz="800" b="0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032370C5-659B-4425-B29F-8D4B6A4B0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09599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</xdr:row>
      <xdr:rowOff>47625</xdr:rowOff>
    </xdr:from>
    <xdr:to>
      <xdr:col>2</xdr:col>
      <xdr:colOff>75700</xdr:colOff>
      <xdr:row>4</xdr:row>
      <xdr:rowOff>170448</xdr:rowOff>
    </xdr:to>
    <xdr:sp macro="" textlink="">
      <xdr:nvSpPr>
        <xdr:cNvPr id="10" name="Rectangle 18">
          <a:extLst>
            <a:ext uri="{FF2B5EF4-FFF2-40B4-BE49-F238E27FC236}">
              <a16:creationId xmlns:a16="http://schemas.microsoft.com/office/drawing/2014/main" id="{79F77E8E-CAE3-4D2C-9F90-CEC405A3C4AA}"/>
            </a:ext>
          </a:extLst>
        </xdr:cNvPr>
        <xdr:cNvSpPr/>
      </xdr:nvSpPr>
      <xdr:spPr>
        <a:xfrm>
          <a:off x="190500" y="828675"/>
          <a:ext cx="1256800" cy="313323"/>
        </a:xfrm>
        <a:prstGeom prst="rect">
          <a:avLst/>
        </a:prstGeom>
        <a:solidFill>
          <a:srgbClr val="98C561"/>
        </a:solidFill>
        <a:ln>
          <a:solidFill>
            <a:schemeClr val="accent4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>
              <a:latin typeface="+mn-lt"/>
              <a:cs typeface="Arial" panose="020B0604020202020204" pitchFamily="34" charset="0"/>
            </a:rPr>
            <a:t>Outputs</a:t>
          </a:r>
        </a:p>
      </xdr:txBody>
    </xdr:sp>
    <xdr:clientData/>
  </xdr:twoCellAnchor>
  <xdr:twoCellAnchor>
    <xdr:from>
      <xdr:col>2</xdr:col>
      <xdr:colOff>352426</xdr:colOff>
      <xdr:row>3</xdr:row>
      <xdr:rowOff>48618</xdr:rowOff>
    </xdr:from>
    <xdr:to>
      <xdr:col>6</xdr:col>
      <xdr:colOff>261937</xdr:colOff>
      <xdr:row>4</xdr:row>
      <xdr:rowOff>170438</xdr:rowOff>
    </xdr:to>
    <xdr:sp macro="" textlink="">
      <xdr:nvSpPr>
        <xdr:cNvPr id="11" name="Rectangle 19">
          <a:extLst>
            <a:ext uri="{FF2B5EF4-FFF2-40B4-BE49-F238E27FC236}">
              <a16:creationId xmlns:a16="http://schemas.microsoft.com/office/drawing/2014/main" id="{433569B6-ABBC-4842-B34A-B7F2D19E3E9D}"/>
            </a:ext>
          </a:extLst>
        </xdr:cNvPr>
        <xdr:cNvSpPr/>
      </xdr:nvSpPr>
      <xdr:spPr>
        <a:xfrm>
          <a:off x="1733551" y="1215431"/>
          <a:ext cx="2671761" cy="407570"/>
        </a:xfrm>
        <a:prstGeom prst="rect">
          <a:avLst/>
        </a:prstGeom>
        <a:solidFill>
          <a:srgbClr val="CCCCCE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Calculations</a:t>
          </a:r>
        </a:p>
      </xdr:txBody>
    </xdr:sp>
    <xdr:clientData/>
  </xdr:twoCellAnchor>
  <xdr:twoCellAnchor>
    <xdr:from>
      <xdr:col>6</xdr:col>
      <xdr:colOff>581128</xdr:colOff>
      <xdr:row>3</xdr:row>
      <xdr:rowOff>47947</xdr:rowOff>
    </xdr:from>
    <xdr:to>
      <xdr:col>13</xdr:col>
      <xdr:colOff>261938</xdr:colOff>
      <xdr:row>4</xdr:row>
      <xdr:rowOff>170770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8FEDF963-C4A4-4527-9B18-F08F0610C70D}"/>
            </a:ext>
          </a:extLst>
        </xdr:cNvPr>
        <xdr:cNvSpPr/>
      </xdr:nvSpPr>
      <xdr:spPr>
        <a:xfrm>
          <a:off x="4724503" y="1214760"/>
          <a:ext cx="4514748" cy="408573"/>
        </a:xfrm>
        <a:prstGeom prst="rect">
          <a:avLst/>
        </a:prstGeom>
        <a:solidFill>
          <a:srgbClr val="FFDB8E"/>
        </a:solidFill>
        <a:ln>
          <a:solidFill>
            <a:schemeClr val="accent3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Inputs</a:t>
          </a:r>
        </a:p>
      </xdr:txBody>
    </xdr:sp>
    <xdr:clientData/>
  </xdr:twoCellAnchor>
  <xdr:twoCellAnchor>
    <xdr:from>
      <xdr:col>7</xdr:col>
      <xdr:colOff>110509</xdr:colOff>
      <xdr:row>6</xdr:row>
      <xdr:rowOff>23813</xdr:rowOff>
    </xdr:from>
    <xdr:to>
      <xdr:col>8</xdr:col>
      <xdr:colOff>499947</xdr:colOff>
      <xdr:row>8</xdr:row>
      <xdr:rowOff>172313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0A62EA8-0767-406E-B23E-CDDA20AC64D1}"/>
            </a:ext>
          </a:extLst>
        </xdr:cNvPr>
        <xdr:cNvSpPr/>
      </xdr:nvSpPr>
      <xdr:spPr>
        <a:xfrm>
          <a:off x="4944447" y="2047876"/>
          <a:ext cx="1080000" cy="720000"/>
        </a:xfrm>
        <a:prstGeom prst="rect">
          <a:avLst/>
        </a:prstGeom>
        <a:solidFill>
          <a:srgbClr val="FFDB8E"/>
        </a:solidFill>
        <a:ln>
          <a:solidFill>
            <a:schemeClr val="accent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i="0">
              <a:solidFill>
                <a:sysClr val="windowText" lastClr="000000"/>
              </a:solidFill>
              <a:latin typeface="+mn-lt"/>
            </a:rPr>
            <a:t>PR19 ODI rates</a:t>
          </a:r>
        </a:p>
      </xdr:txBody>
    </xdr:sp>
    <xdr:clientData/>
  </xdr:twoCellAnchor>
  <xdr:twoCellAnchor>
    <xdr:from>
      <xdr:col>11</xdr:col>
      <xdr:colOff>348635</xdr:colOff>
      <xdr:row>9</xdr:row>
      <xdr:rowOff>117242</xdr:rowOff>
    </xdr:from>
    <xdr:to>
      <xdr:col>13</xdr:col>
      <xdr:colOff>47510</xdr:colOff>
      <xdr:row>11</xdr:row>
      <xdr:rowOff>265742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A3E6F24-AD62-42CA-BD10-FE286DAFC446}"/>
            </a:ext>
          </a:extLst>
        </xdr:cNvPr>
        <xdr:cNvSpPr/>
      </xdr:nvSpPr>
      <xdr:spPr>
        <a:xfrm>
          <a:off x="7944823" y="2998555"/>
          <a:ext cx="1080000" cy="720000"/>
        </a:xfrm>
        <a:prstGeom prst="rect">
          <a:avLst/>
        </a:prstGeom>
        <a:solidFill>
          <a:srgbClr val="FFDB8E"/>
        </a:solidFill>
        <a:ln>
          <a:solidFill>
            <a:schemeClr val="accent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i="0">
              <a:solidFill>
                <a:sysClr val="windowText" lastClr="000000"/>
              </a:solidFill>
              <a:latin typeface="+mn-lt"/>
            </a:rPr>
            <a:t>F_Inputs</a:t>
          </a:r>
        </a:p>
      </xdr:txBody>
    </xdr:sp>
    <xdr:clientData/>
  </xdr:twoCellAnchor>
  <xdr:twoCellAnchor>
    <xdr:from>
      <xdr:col>0</xdr:col>
      <xdr:colOff>278606</xdr:colOff>
      <xdr:row>9</xdr:row>
      <xdr:rowOff>117242</xdr:rowOff>
    </xdr:from>
    <xdr:to>
      <xdr:col>1</xdr:col>
      <xdr:colOff>668043</xdr:colOff>
      <xdr:row>11</xdr:row>
      <xdr:rowOff>265742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1D911523-9FCF-4521-B477-FB859CA98AD0}"/>
            </a:ext>
          </a:extLst>
        </xdr:cNvPr>
        <xdr:cNvSpPr/>
      </xdr:nvSpPr>
      <xdr:spPr>
        <a:xfrm>
          <a:off x="278606" y="2998555"/>
          <a:ext cx="1080000" cy="720000"/>
        </a:xfrm>
        <a:prstGeom prst="rect">
          <a:avLst/>
        </a:prstGeom>
        <a:solidFill>
          <a:srgbClr val="98C561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F_Outputs</a:t>
          </a:r>
          <a:endParaRPr lang="en-GB" sz="1100" b="0" i="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5</xdr:col>
      <xdr:colOff>609600</xdr:colOff>
      <xdr:row>7</xdr:row>
      <xdr:rowOff>98062</xdr:rowOff>
    </xdr:from>
    <xdr:to>
      <xdr:col>7</xdr:col>
      <xdr:colOff>110510</xdr:colOff>
      <xdr:row>10</xdr:row>
      <xdr:rowOff>191491</xdr:rowOff>
    </xdr:to>
    <xdr:cxnSp macro="">
      <xdr:nvCxnSpPr>
        <xdr:cNvPr id="16" name="Connector: Elbow 15">
          <a:extLst>
            <a:ext uri="{FF2B5EF4-FFF2-40B4-BE49-F238E27FC236}">
              <a16:creationId xmlns:a16="http://schemas.microsoft.com/office/drawing/2014/main" id="{C1E480B2-5D28-4F30-80A7-98E3123867FA}"/>
            </a:ext>
          </a:extLst>
        </xdr:cNvPr>
        <xdr:cNvCxnSpPr>
          <a:cxnSpLocks/>
          <a:stCxn id="13" idx="1"/>
          <a:endCxn id="19" idx="3"/>
        </xdr:cNvCxnSpPr>
      </xdr:nvCxnSpPr>
      <xdr:spPr>
        <a:xfrm rot="10800000" flipV="1">
          <a:off x="4062413" y="2407875"/>
          <a:ext cx="882035" cy="950679"/>
        </a:xfrm>
        <a:prstGeom prst="bentConnector3">
          <a:avLst>
            <a:gd name="adj1" fmla="val 50000"/>
          </a:avLst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638175</xdr:colOff>
      <xdr:row>9</xdr:row>
      <xdr:rowOff>117242</xdr:rowOff>
    </xdr:from>
    <xdr:to>
      <xdr:col>5</xdr:col>
      <xdr:colOff>609599</xdr:colOff>
      <xdr:row>11</xdr:row>
      <xdr:rowOff>265742</xdr:rowOff>
    </xdr:to>
    <xdr:sp macro="" textlink="">
      <xdr:nvSpPr>
        <xdr:cNvPr id="19" name="Rectangle 9">
          <a:extLst>
            <a:ext uri="{FF2B5EF4-FFF2-40B4-BE49-F238E27FC236}">
              <a16:creationId xmlns:a16="http://schemas.microsoft.com/office/drawing/2014/main" id="{2615935E-B10C-404F-AA52-A330EE079309}"/>
            </a:ext>
          </a:extLst>
        </xdr:cNvPr>
        <xdr:cNvSpPr/>
      </xdr:nvSpPr>
      <xdr:spPr>
        <a:xfrm>
          <a:off x="2019300" y="2998555"/>
          <a:ext cx="2043112" cy="720000"/>
        </a:xfrm>
        <a:prstGeom prst="rect">
          <a:avLst/>
        </a:prstGeom>
        <a:solidFill>
          <a:srgbClr val="CCCCCE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Calculations</a:t>
          </a:r>
          <a:endParaRPr lang="en-GB" sz="1100" b="1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668043</xdr:colOff>
      <xdr:row>10</xdr:row>
      <xdr:rowOff>191492</xdr:rowOff>
    </xdr:from>
    <xdr:to>
      <xdr:col>2</xdr:col>
      <xdr:colOff>638175</xdr:colOff>
      <xdr:row>10</xdr:row>
      <xdr:rowOff>191492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C8096C9C-F80F-469F-9A08-FE9E47492F82}"/>
            </a:ext>
          </a:extLst>
        </xdr:cNvPr>
        <xdr:cNvCxnSpPr>
          <a:cxnSpLocks/>
          <a:stCxn id="19" idx="1"/>
          <a:endCxn id="15" idx="3"/>
        </xdr:cNvCxnSpPr>
      </xdr:nvCxnSpPr>
      <xdr:spPr>
        <a:xfrm flipH="1">
          <a:off x="1358606" y="3358555"/>
          <a:ext cx="660694" cy="0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134322</xdr:colOff>
      <xdr:row>6</xdr:row>
      <xdr:rowOff>23813</xdr:rowOff>
    </xdr:from>
    <xdr:to>
      <xdr:col>10</xdr:col>
      <xdr:colOff>523760</xdr:colOff>
      <xdr:row>8</xdr:row>
      <xdr:rowOff>172313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698AAC71-D54C-7EBA-4DCF-7867375ABE40}"/>
            </a:ext>
          </a:extLst>
        </xdr:cNvPr>
        <xdr:cNvSpPr/>
      </xdr:nvSpPr>
      <xdr:spPr>
        <a:xfrm>
          <a:off x="6349385" y="2047876"/>
          <a:ext cx="1080000" cy="720000"/>
        </a:xfrm>
        <a:prstGeom prst="rect">
          <a:avLst/>
        </a:prstGeom>
        <a:solidFill>
          <a:srgbClr val="FFDB8E"/>
        </a:solidFill>
        <a:ln>
          <a:solidFill>
            <a:schemeClr val="accent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i="0">
              <a:solidFill>
                <a:sysClr val="windowText" lastClr="000000"/>
              </a:solidFill>
              <a:latin typeface="+mn-lt"/>
            </a:rPr>
            <a:t>F_Inputs Override</a:t>
          </a:r>
        </a:p>
      </xdr:txBody>
    </xdr:sp>
    <xdr:clientData/>
  </xdr:twoCellAnchor>
  <xdr:twoCellAnchor>
    <xdr:from>
      <xdr:col>7</xdr:col>
      <xdr:colOff>110509</xdr:colOff>
      <xdr:row>9</xdr:row>
      <xdr:rowOff>117242</xdr:rowOff>
    </xdr:from>
    <xdr:to>
      <xdr:col>8</xdr:col>
      <xdr:colOff>499947</xdr:colOff>
      <xdr:row>11</xdr:row>
      <xdr:rowOff>265742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876E4AB-B9B0-6E85-E253-782459DDF3AB}"/>
            </a:ext>
          </a:extLst>
        </xdr:cNvPr>
        <xdr:cNvSpPr/>
      </xdr:nvSpPr>
      <xdr:spPr>
        <a:xfrm>
          <a:off x="4944447" y="2998555"/>
          <a:ext cx="1080000" cy="720000"/>
        </a:xfrm>
        <a:prstGeom prst="rect">
          <a:avLst/>
        </a:prstGeom>
        <a:solidFill>
          <a:srgbClr val="FFDB8E"/>
        </a:solidFill>
        <a:ln>
          <a:solidFill>
            <a:schemeClr val="accent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="1" i="0">
              <a:solidFill>
                <a:sysClr val="windowText" lastClr="000000"/>
              </a:solidFill>
              <a:latin typeface="+mn-lt"/>
            </a:rPr>
            <a:t>InpActive</a:t>
          </a:r>
        </a:p>
      </xdr:txBody>
    </xdr:sp>
    <xdr:clientData/>
  </xdr:twoCellAnchor>
  <xdr:twoCellAnchor>
    <xdr:from>
      <xdr:col>8</xdr:col>
      <xdr:colOff>499948</xdr:colOff>
      <xdr:row>8</xdr:row>
      <xdr:rowOff>172312</xdr:rowOff>
    </xdr:from>
    <xdr:to>
      <xdr:col>9</xdr:col>
      <xdr:colOff>674323</xdr:colOff>
      <xdr:row>10</xdr:row>
      <xdr:rowOff>191491</xdr:rowOff>
    </xdr:to>
    <xdr:cxnSp macro="">
      <xdr:nvCxnSpPr>
        <xdr:cNvPr id="35" name="Connector: Elbow 34">
          <a:extLst>
            <a:ext uri="{FF2B5EF4-FFF2-40B4-BE49-F238E27FC236}">
              <a16:creationId xmlns:a16="http://schemas.microsoft.com/office/drawing/2014/main" id="{3C86596B-3977-421A-F67F-9F8D1B84E5EB}"/>
            </a:ext>
          </a:extLst>
        </xdr:cNvPr>
        <xdr:cNvCxnSpPr>
          <a:cxnSpLocks/>
          <a:stCxn id="31" idx="2"/>
          <a:endCxn id="32" idx="3"/>
        </xdr:cNvCxnSpPr>
      </xdr:nvCxnSpPr>
      <xdr:spPr>
        <a:xfrm rot="5400000">
          <a:off x="6161577" y="2630746"/>
          <a:ext cx="590679" cy="864938"/>
        </a:xfrm>
        <a:prstGeom prst="bentConnector2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609599</xdr:colOff>
      <xdr:row>10</xdr:row>
      <xdr:rowOff>191492</xdr:rowOff>
    </xdr:from>
    <xdr:to>
      <xdr:col>7</xdr:col>
      <xdr:colOff>110509</xdr:colOff>
      <xdr:row>10</xdr:row>
      <xdr:rowOff>191492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D36370BE-63AF-60B2-F45E-B3674D9DE804}"/>
            </a:ext>
          </a:extLst>
        </xdr:cNvPr>
        <xdr:cNvCxnSpPr>
          <a:cxnSpLocks/>
          <a:stCxn id="32" idx="1"/>
          <a:endCxn id="19" idx="3"/>
        </xdr:cNvCxnSpPr>
      </xdr:nvCxnSpPr>
      <xdr:spPr>
        <a:xfrm flipH="1">
          <a:off x="4062412" y="3358555"/>
          <a:ext cx="882035" cy="0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499947</xdr:colOff>
      <xdr:row>10</xdr:row>
      <xdr:rowOff>191492</xdr:rowOff>
    </xdr:from>
    <xdr:to>
      <xdr:col>11</xdr:col>
      <xdr:colOff>348635</xdr:colOff>
      <xdr:row>10</xdr:row>
      <xdr:rowOff>191492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B9F91E0C-C730-809F-31BF-F7A5C166244C}"/>
            </a:ext>
          </a:extLst>
        </xdr:cNvPr>
        <xdr:cNvCxnSpPr>
          <a:cxnSpLocks/>
          <a:stCxn id="14" idx="1"/>
          <a:endCxn id="32" idx="3"/>
        </xdr:cNvCxnSpPr>
      </xdr:nvCxnSpPr>
      <xdr:spPr>
        <a:xfrm flipH="1">
          <a:off x="6024447" y="3358555"/>
          <a:ext cx="1920376" cy="0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fwat.sharepoint.com/sites/ofw-pr24/Final%20determinations/Outcomes/ODI%20rates%20and%20risk/1.%20ODI%20rates/Updated%20models%20and%20data/Latest%20versions%20of%20models/PR24OC07_ODI%20Rates%20-%20Enhanced%20Thresholds%20Model%20FINAL.xlsx" TargetMode="External"/><Relationship Id="rId1" Type="http://schemas.openxmlformats.org/officeDocument/2006/relationships/externalLinkPath" Target="PR24OC07_ODI%20Rates%20-%20Enhanced%20Thresholds%20Mode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Conceptual model"/>
      <sheetName val="Outputs &gt;"/>
      <sheetName val="F_Outputs"/>
      <sheetName val="h. Enhanced Thresholds"/>
      <sheetName val="Calculations &gt;"/>
      <sheetName val="f. PCC enhanced threshold"/>
      <sheetName val="g. LEA enhanced threshold"/>
      <sheetName val="e. Calculate enhance thresholds"/>
      <sheetName val="d. Common improvement factor"/>
      <sheetName val="c. Dif to PCL"/>
      <sheetName val="b. PCL values"/>
      <sheetName val="a. Performance"/>
      <sheetName val="Inputs &gt;"/>
      <sheetName val="PCL"/>
      <sheetName val="F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wat_1">
  <a:themeElements>
    <a:clrScheme name="Ofwat">
      <a:dk1>
        <a:sysClr val="windowText" lastClr="000000"/>
      </a:dk1>
      <a:lt1>
        <a:sysClr val="window" lastClr="FFFFFF"/>
      </a:lt1>
      <a:dk2>
        <a:srgbClr val="003595"/>
      </a:dk2>
      <a:lt2>
        <a:srgbClr val="DCECF5"/>
      </a:lt2>
      <a:accent1>
        <a:srgbClr val="0071CE"/>
      </a:accent1>
      <a:accent2>
        <a:srgbClr val="63656A"/>
      </a:accent2>
      <a:accent3>
        <a:srgbClr val="FFB81D"/>
      </a:accent3>
      <a:accent4>
        <a:srgbClr val="62A70F"/>
      </a:accent4>
      <a:accent5>
        <a:srgbClr val="FF8772"/>
      </a:accent5>
      <a:accent6>
        <a:srgbClr val="D60037"/>
      </a:accent6>
      <a:hlink>
        <a:srgbClr val="0071CE"/>
      </a:hlink>
      <a:folHlink>
        <a:srgbClr val="94368D"/>
      </a:folHlink>
    </a:clrScheme>
    <a:fontScheme name="Ofwat">
      <a:majorFont>
        <a:latin typeface="Krub SemiBold"/>
        <a:ea typeface=""/>
        <a:cs typeface=""/>
      </a:majorFont>
      <a:minorFont>
        <a:latin typeface="Kru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6" id="{A420DE61-A4E8-4DB5-890E-1E2F09860D19}" vid="{7B41E948-0C9A-4054-BED8-27FCA73304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file:///C:/Users/Miles.Evans/AppData/Draft%20determinations/Model%20Development/Draft%20Determination%20-%20For%20Publication/Outcomes/Models/Performance%20Commitment%20Levels%20(PCLs)/20240726_PR24CA13_PCM_Water%20supply%20interruptions_1.0.xls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3452-57A9-4120-AA00-ED5DB4F59026}">
  <sheetPr>
    <tabColor theme="3"/>
    <outlinePr summaryBelow="0" summaryRight="0"/>
    <pageSetUpPr fitToPage="1"/>
  </sheetPr>
  <dimension ref="A1:XFC91"/>
  <sheetViews>
    <sheetView showGridLines="0" tabSelected="1" zoomScale="80" zoomScaleNormal="80" workbookViewId="0"/>
  </sheetViews>
  <sheetFormatPr defaultColWidth="8" defaultRowHeight="0" customHeight="1" zeroHeight="1"/>
  <cols>
    <col min="1" max="1" width="7.625" style="53" customWidth="1"/>
    <col min="2" max="2" width="57.625" style="53" bestFit="1" customWidth="1"/>
    <col min="3" max="3" width="13.5" style="53" customWidth="1"/>
    <col min="4" max="10" width="8" style="53" customWidth="1"/>
    <col min="11" max="13" width="8" style="53" hidden="1" customWidth="1"/>
    <col min="14" max="16383" width="0" style="53" hidden="1" customWidth="1"/>
    <col min="16384" max="16384" width="8.25" style="53" hidden="1" customWidth="1"/>
  </cols>
  <sheetData>
    <row r="1" spans="1:10" ht="47.25">
      <c r="A1" s="65" t="e">
        <f ca="1" xml:space="preserve"> RIGHT(CELL("filename", $A$1), LEN(CELL("filename", $A$1)) - SEARCH("]", CELL("filename", $A$1)))</f>
        <v>#VALUE!</v>
      </c>
      <c r="B1" s="65"/>
      <c r="C1" s="52"/>
      <c r="D1" s="52"/>
      <c r="E1" s="52"/>
      <c r="F1" s="52"/>
      <c r="G1" s="52"/>
      <c r="H1" s="52"/>
      <c r="I1" s="52"/>
      <c r="J1" s="52"/>
    </row>
    <row r="2" spans="1:10" ht="20.25"/>
    <row r="3" spans="1:10" s="66" customFormat="1" ht="36.75">
      <c r="B3" s="67" t="s">
        <v>0</v>
      </c>
    </row>
    <row r="4" spans="1:10" ht="20.25"/>
    <row r="5" spans="1:10" ht="20.25">
      <c r="B5" s="53" t="s">
        <v>1</v>
      </c>
      <c r="C5" s="54" t="s">
        <v>2</v>
      </c>
    </row>
    <row r="6" spans="1:10" ht="20.25">
      <c r="B6" s="53" t="s">
        <v>3</v>
      </c>
      <c r="C6" s="54">
        <v>1</v>
      </c>
    </row>
    <row r="7" spans="1:10" ht="20.25">
      <c r="B7" s="53" t="s">
        <v>4</v>
      </c>
      <c r="C7" s="55" t="e">
        <f ca="1" xml:space="preserve"> MID(CELL("filename"), FIND("[", CELL("filename"), 1) + 1, FIND("]", CELL("filename"), 1) - FIND("[", CELL("filename"), 1) - 1)</f>
        <v>#VALUE!</v>
      </c>
    </row>
    <row r="8" spans="1:10" ht="20.25">
      <c r="B8" s="53" t="s">
        <v>5</v>
      </c>
      <c r="C8" s="56">
        <v>45627</v>
      </c>
    </row>
    <row r="9" spans="1:10" ht="20.25"/>
    <row r="10" spans="1:10" ht="20.25">
      <c r="B10" s="53" t="s">
        <v>6</v>
      </c>
      <c r="C10" s="68" t="s">
        <v>7</v>
      </c>
    </row>
    <row r="11" spans="1:10" ht="20.25">
      <c r="C11" s="69"/>
    </row>
    <row r="12" spans="1:10" ht="20.25"/>
    <row r="13" spans="1:10" ht="20.25"/>
    <row r="14" spans="1:10" ht="20.25"/>
    <row r="15" spans="1:10" ht="20.25"/>
    <row r="16" spans="1:10" ht="20.25"/>
    <row r="17" spans="2:2" ht="20.25"/>
    <row r="18" spans="2:2" ht="20.25"/>
    <row r="19" spans="2:2" ht="20.25"/>
    <row r="20" spans="2:2" ht="20.25">
      <c r="B20" s="70"/>
    </row>
    <row r="21" spans="2:2" ht="20.25"/>
    <row r="22" spans="2:2" ht="20.25"/>
    <row r="23" spans="2:2" ht="20.25"/>
    <row r="24" spans="2:2" ht="20.25"/>
    <row r="25" spans="2:2" ht="20.25" hidden="1"/>
    <row r="26" spans="2:2" ht="20.25" hidden="1"/>
    <row r="27" spans="2:2" ht="20.25" hidden="1"/>
    <row r="28" spans="2:2" ht="20.25" hidden="1"/>
    <row r="29" spans="2:2" ht="20.25" hidden="1"/>
    <row r="30" spans="2:2" ht="20.25" hidden="1"/>
    <row r="31" spans="2:2" ht="20.25" hidden="1"/>
    <row r="32" spans="2:2" ht="20.25" hidden="1"/>
    <row r="33" ht="20.25" hidden="1"/>
    <row r="34" ht="20.25" hidden="1"/>
    <row r="35" ht="20.25" hidden="1"/>
    <row r="36" ht="20.25" hidden="1"/>
    <row r="37" ht="20.25" hidden="1"/>
    <row r="38" ht="20.25" hidden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</sheetData>
  <hyperlinks>
    <hyperlink ref="C10" r:id="rId1" xr:uid="{44079D4C-1D28-4CA4-9E0E-FC0D94CCD26E}"/>
  </hyperlinks>
  <pageMargins left="0.7" right="0.7" top="0.75" bottom="0.75" header="0.3" footer="0.3"/>
  <pageSetup paperSize="9" scale="89" fitToHeight="0" orientation="landscape" r:id="rId2"/>
  <headerFooter>
    <oddHeader>&amp;L&amp;F&amp;C&amp;A&amp;ROFFICIAL</oddHeader>
    <oddFooter>&amp;LPrinted on &amp;D at &amp;T&amp;CPage &amp;P of &amp;N&amp;ROfwat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0E37-8453-475D-92DC-3FFAC85594B0}">
  <sheetPr>
    <tabColor theme="2" tint="-0.249977111117893"/>
    <pageSetUpPr fitToPage="1"/>
  </sheetPr>
  <dimension ref="A1:T16"/>
  <sheetViews>
    <sheetView zoomScale="80" zoomScaleNormal="80" workbookViewId="0"/>
  </sheetViews>
  <sheetFormatPr defaultColWidth="0" defaultRowHeight="14.25" customHeight="1" zeroHeight="1"/>
  <cols>
    <col min="1" max="14" width="9" style="64" customWidth="1"/>
    <col min="15" max="20" width="9" style="64" hidden="1" customWidth="1"/>
    <col min="21" max="26" width="0" style="64" hidden="1" customWidth="1"/>
    <col min="27" max="16384" width="0" style="64" hidden="1"/>
  </cols>
  <sheetData>
    <row r="1" spans="1:18" s="59" customFormat="1" ht="47.25">
      <c r="A1" s="51" t="e">
        <f ca="1" xml:space="preserve"> RIGHT(CELL("filename", A1), LEN(CELL("filename", A1)) - SEARCH("]", CELL("filename", A1)))</f>
        <v>#VALUE!</v>
      </c>
      <c r="K1" s="60"/>
      <c r="L1" s="60"/>
    </row>
    <row r="2" spans="1:18" s="61" customFormat="1" ht="22.5">
      <c r="L2" s="62"/>
      <c r="M2" s="62"/>
      <c r="N2" s="62"/>
      <c r="O2" s="62"/>
      <c r="P2" s="62"/>
      <c r="Q2" s="62"/>
      <c r="R2" s="62"/>
    </row>
    <row r="3" spans="1:18" s="63" customFormat="1" ht="22.5"/>
    <row r="4" spans="1:18" s="63" customFormat="1" ht="22.5"/>
    <row r="5" spans="1:18" s="63" customFormat="1" ht="22.5"/>
    <row r="6" spans="1:18" s="63" customFormat="1" ht="22.5"/>
    <row r="7" spans="1:18" s="63" customFormat="1" ht="22.5"/>
    <row r="8" spans="1:18" s="63" customFormat="1" ht="22.5"/>
    <row r="9" spans="1:18" s="63" customFormat="1" ht="22.5"/>
    <row r="10" spans="1:18" s="63" customFormat="1" ht="22.5"/>
    <row r="11" spans="1:18" s="63" customFormat="1" ht="22.5"/>
    <row r="12" spans="1:18" s="63" customFormat="1" ht="22.5"/>
    <row r="13" spans="1:18" s="63" customFormat="1" ht="22.5"/>
    <row r="14" spans="1:18" s="63" customFormat="1" ht="22.5"/>
    <row r="15" spans="1:18" s="63" customFormat="1" ht="22.5"/>
    <row r="16" spans="1:18" s="57" customFormat="1" ht="14.25" customHeight="1">
      <c r="A16" s="57" t="s">
        <v>8</v>
      </c>
      <c r="I16" s="58"/>
    </row>
  </sheetData>
  <sheetProtection sheet="1" objects="1" scenarios="1"/>
  <pageMargins left="0.7" right="0.7" top="0.75" bottom="0.75" header="0.3" footer="0.3"/>
  <pageSetup paperSize="9" scale="95" fitToHeight="0" orientation="landscape" r:id="rId1"/>
  <headerFooter>
    <oddHeader>&amp;L&amp;F&amp;C&amp;A&amp;ROFFICIAL</oddHeader>
    <oddFooter>&amp;LPrinted on &amp;D at &amp;T&amp;CPage &amp;P of &amp;N&amp;ROfwat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89D6-AD08-45E9-9244-EE0C29D68CFF}">
  <sheetPr>
    <tabColor theme="6" tint="0.59999389629810485"/>
    <pageSetUpPr fitToPage="1"/>
  </sheetPr>
  <dimension ref="A1:L183"/>
  <sheetViews>
    <sheetView zoomScale="80" zoomScaleNormal="80" workbookViewId="0"/>
  </sheetViews>
  <sheetFormatPr defaultRowHeight="14.25"/>
  <cols>
    <col min="2" max="2" width="20.875" customWidth="1"/>
    <col min="3" max="3" width="19.875" customWidth="1"/>
    <col min="4" max="4" width="16.875" customWidth="1"/>
    <col min="5" max="5" width="18.75" customWidth="1"/>
    <col min="7" max="7" width="7.375" customWidth="1"/>
    <col min="8" max="8" width="10" customWidth="1"/>
    <col min="10" max="10" width="15.375" customWidth="1"/>
  </cols>
  <sheetData>
    <row r="1" spans="1:12" ht="89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2" t="s">
        <v>18</v>
      </c>
    </row>
    <row r="2" spans="1:12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>
        <v>-0.1</v>
      </c>
      <c r="H2" s="3">
        <v>10.99</v>
      </c>
      <c r="I2" s="4">
        <v>1.1809021113243763</v>
      </c>
      <c r="J2" s="5">
        <f>H2*$I$2</f>
        <v>12.978114203454895</v>
      </c>
      <c r="L2" s="6"/>
    </row>
    <row r="3" spans="1:12">
      <c r="A3" s="3" t="s">
        <v>25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>
        <v>-0.71</v>
      </c>
      <c r="H3" s="3">
        <v>0.04</v>
      </c>
      <c r="I3" s="3"/>
      <c r="J3" s="5">
        <f t="shared" ref="J3:J77" si="0">H3*$I$2</f>
        <v>4.7236084452975051E-2</v>
      </c>
    </row>
    <row r="4" spans="1:12">
      <c r="A4" s="3" t="s">
        <v>26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>
        <v>-0.21</v>
      </c>
      <c r="H4" s="3">
        <v>2.52</v>
      </c>
      <c r="I4" s="3"/>
      <c r="J4" s="5">
        <f t="shared" si="0"/>
        <v>2.9758733205374281</v>
      </c>
    </row>
    <row r="5" spans="1:12">
      <c r="A5" s="3" t="s">
        <v>27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>
        <v>-1.41</v>
      </c>
      <c r="H5" s="3">
        <v>5.56</v>
      </c>
      <c r="I5" s="3"/>
      <c r="J5" s="5">
        <f t="shared" si="0"/>
        <v>6.5658157389635319</v>
      </c>
    </row>
    <row r="6" spans="1:12">
      <c r="A6" s="3" t="s">
        <v>28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>
        <v>0.02</v>
      </c>
      <c r="H6" s="3">
        <v>22.6</v>
      </c>
      <c r="I6" s="3"/>
      <c r="J6" s="5">
        <f t="shared" si="0"/>
        <v>26.688387715930904</v>
      </c>
    </row>
    <row r="7" spans="1:12">
      <c r="A7" s="3" t="s">
        <v>29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>
        <v>0.87</v>
      </c>
      <c r="H7" s="3">
        <v>9.51</v>
      </c>
      <c r="I7" s="3"/>
      <c r="J7" s="5">
        <f t="shared" si="0"/>
        <v>11.230379078694819</v>
      </c>
    </row>
    <row r="8" spans="1:12">
      <c r="A8" s="3" t="s">
        <v>30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>
        <v>-1.83</v>
      </c>
      <c r="H8" s="3">
        <v>16.760000000000002</v>
      </c>
      <c r="I8" s="3"/>
      <c r="J8" s="5">
        <f t="shared" si="0"/>
        <v>19.791919385796547</v>
      </c>
    </row>
    <row r="9" spans="1:12">
      <c r="A9" s="3" t="s">
        <v>31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>
        <v>-1.35</v>
      </c>
      <c r="H9" s="3">
        <v>6.75</v>
      </c>
      <c r="I9" s="3"/>
      <c r="J9" s="5">
        <f t="shared" si="0"/>
        <v>7.9710892514395395</v>
      </c>
    </row>
    <row r="10" spans="1:12">
      <c r="A10" s="3" t="s">
        <v>32</v>
      </c>
      <c r="B10" s="3" t="s">
        <v>20</v>
      </c>
      <c r="C10" s="3" t="s">
        <v>21</v>
      </c>
      <c r="D10" s="3" t="s">
        <v>22</v>
      </c>
      <c r="E10" s="3" t="s">
        <v>23</v>
      </c>
      <c r="F10" s="3" t="s">
        <v>24</v>
      </c>
      <c r="G10" s="3">
        <v>0.27</v>
      </c>
      <c r="H10" s="3">
        <v>4.2699999999999996</v>
      </c>
      <c r="I10" s="3"/>
      <c r="J10" s="5">
        <f t="shared" si="0"/>
        <v>5.042452015355086</v>
      </c>
    </row>
    <row r="11" spans="1:12">
      <c r="A11" s="3" t="s">
        <v>33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>
        <v>0.2</v>
      </c>
      <c r="H11" s="3">
        <v>5.69</v>
      </c>
      <c r="I11" s="3"/>
      <c r="J11" s="5">
        <f t="shared" si="0"/>
        <v>6.7193330134357012</v>
      </c>
    </row>
    <row r="12" spans="1:12">
      <c r="A12" s="3" t="s">
        <v>34</v>
      </c>
      <c r="B12" s="3" t="s">
        <v>20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-1.2</v>
      </c>
      <c r="H12" s="3">
        <v>8.44</v>
      </c>
      <c r="I12" s="3"/>
      <c r="J12" s="5">
        <f t="shared" si="0"/>
        <v>9.9668138195777356</v>
      </c>
    </row>
    <row r="13" spans="1:12">
      <c r="A13" s="7" t="s">
        <v>19</v>
      </c>
      <c r="B13" s="7" t="s">
        <v>35</v>
      </c>
      <c r="C13" s="7" t="s">
        <v>36</v>
      </c>
      <c r="D13" s="3" t="s">
        <v>22</v>
      </c>
      <c r="E13" s="3" t="s">
        <v>23</v>
      </c>
      <c r="F13" s="3" t="s">
        <v>24</v>
      </c>
      <c r="G13" s="7"/>
      <c r="H13" s="3">
        <v>1.1499999999999999</v>
      </c>
      <c r="I13" s="3"/>
      <c r="J13" s="5">
        <f t="shared" si="0"/>
        <v>1.3580374280230325</v>
      </c>
    </row>
    <row r="14" spans="1:12">
      <c r="A14" s="7" t="s">
        <v>25</v>
      </c>
      <c r="B14" s="7" t="s">
        <v>35</v>
      </c>
      <c r="C14" s="7" t="s">
        <v>36</v>
      </c>
      <c r="D14" s="3" t="s">
        <v>22</v>
      </c>
      <c r="E14" s="3" t="s">
        <v>23</v>
      </c>
      <c r="F14" s="3" t="s">
        <v>24</v>
      </c>
      <c r="G14" s="7"/>
      <c r="H14" s="3"/>
      <c r="I14" s="3"/>
      <c r="J14" s="5">
        <f t="shared" si="0"/>
        <v>0</v>
      </c>
    </row>
    <row r="15" spans="1:12">
      <c r="A15" s="7" t="s">
        <v>26</v>
      </c>
      <c r="B15" s="7" t="s">
        <v>35</v>
      </c>
      <c r="C15" s="7" t="s">
        <v>36</v>
      </c>
      <c r="D15" s="3" t="s">
        <v>22</v>
      </c>
      <c r="E15" s="3" t="s">
        <v>23</v>
      </c>
      <c r="F15" s="3" t="s">
        <v>24</v>
      </c>
      <c r="G15" s="7"/>
      <c r="H15" s="3">
        <v>0.79</v>
      </c>
      <c r="I15" s="3"/>
      <c r="J15" s="5">
        <f t="shared" si="0"/>
        <v>0.93291266794625727</v>
      </c>
    </row>
    <row r="16" spans="1:12">
      <c r="A16" s="7" t="s">
        <v>27</v>
      </c>
      <c r="B16" s="7" t="s">
        <v>35</v>
      </c>
      <c r="C16" s="7" t="s">
        <v>36</v>
      </c>
      <c r="D16" s="3" t="s">
        <v>22</v>
      </c>
      <c r="E16" s="3" t="s">
        <v>23</v>
      </c>
      <c r="F16" s="3" t="s">
        <v>24</v>
      </c>
      <c r="G16" s="7"/>
      <c r="H16" s="3">
        <v>1.44</v>
      </c>
      <c r="I16" s="3"/>
      <c r="J16" s="5">
        <f t="shared" si="0"/>
        <v>1.7004990403071019</v>
      </c>
    </row>
    <row r="17" spans="1:10">
      <c r="A17" s="7" t="s">
        <v>28</v>
      </c>
      <c r="B17" s="7" t="s">
        <v>35</v>
      </c>
      <c r="C17" s="7" t="s">
        <v>36</v>
      </c>
      <c r="D17" s="3" t="s">
        <v>22</v>
      </c>
      <c r="E17" s="3" t="s">
        <v>23</v>
      </c>
      <c r="F17" s="3" t="s">
        <v>24</v>
      </c>
      <c r="G17" s="7"/>
      <c r="H17" s="3">
        <v>10</v>
      </c>
      <c r="I17" s="3"/>
      <c r="J17" s="5">
        <f t="shared" si="0"/>
        <v>11.809021113243762</v>
      </c>
    </row>
    <row r="18" spans="1:10">
      <c r="A18" s="7" t="s">
        <v>29</v>
      </c>
      <c r="B18" s="7" t="s">
        <v>35</v>
      </c>
      <c r="C18" s="7" t="s">
        <v>36</v>
      </c>
      <c r="D18" s="3" t="s">
        <v>22</v>
      </c>
      <c r="E18" s="3" t="s">
        <v>23</v>
      </c>
      <c r="F18" s="3" t="s">
        <v>24</v>
      </c>
      <c r="G18" s="7"/>
      <c r="H18" s="3">
        <v>0.75</v>
      </c>
      <c r="I18" s="3"/>
      <c r="J18" s="5">
        <f t="shared" si="0"/>
        <v>0.88567658349328227</v>
      </c>
    </row>
    <row r="19" spans="1:10">
      <c r="A19" s="7" t="s">
        <v>30</v>
      </c>
      <c r="B19" s="7" t="s">
        <v>35</v>
      </c>
      <c r="C19" s="7" t="s">
        <v>36</v>
      </c>
      <c r="D19" s="3" t="s">
        <v>22</v>
      </c>
      <c r="E19" s="3" t="s">
        <v>23</v>
      </c>
      <c r="F19" s="3" t="s">
        <v>24</v>
      </c>
      <c r="G19" s="7"/>
      <c r="H19" s="3"/>
      <c r="I19" s="3"/>
      <c r="J19" s="5">
        <f t="shared" si="0"/>
        <v>0</v>
      </c>
    </row>
    <row r="20" spans="1:10">
      <c r="A20" s="7" t="s">
        <v>31</v>
      </c>
      <c r="B20" s="7" t="s">
        <v>35</v>
      </c>
      <c r="C20" s="7" t="s">
        <v>36</v>
      </c>
      <c r="D20" s="3" t="s">
        <v>22</v>
      </c>
      <c r="E20" s="3" t="s">
        <v>23</v>
      </c>
      <c r="F20" s="3" t="s">
        <v>24</v>
      </c>
      <c r="G20" s="7"/>
      <c r="H20" s="3">
        <v>2.14</v>
      </c>
      <c r="I20" s="3"/>
      <c r="J20" s="5">
        <f t="shared" si="0"/>
        <v>2.5271305182341655</v>
      </c>
    </row>
    <row r="21" spans="1:10">
      <c r="A21" s="7" t="s">
        <v>32</v>
      </c>
      <c r="B21" s="7" t="s">
        <v>35</v>
      </c>
      <c r="C21" s="7" t="s">
        <v>36</v>
      </c>
      <c r="D21" s="3" t="s">
        <v>22</v>
      </c>
      <c r="E21" s="3" t="s">
        <v>23</v>
      </c>
      <c r="F21" s="3" t="s">
        <v>24</v>
      </c>
      <c r="G21" s="7"/>
      <c r="H21" s="3"/>
      <c r="I21" s="3"/>
      <c r="J21" s="5">
        <f t="shared" si="0"/>
        <v>0</v>
      </c>
    </row>
    <row r="22" spans="1:10">
      <c r="A22" s="7" t="s">
        <v>33</v>
      </c>
      <c r="B22" s="7" t="s">
        <v>35</v>
      </c>
      <c r="C22" s="7" t="s">
        <v>36</v>
      </c>
      <c r="D22" s="3" t="s">
        <v>22</v>
      </c>
      <c r="E22" s="3" t="s">
        <v>23</v>
      </c>
      <c r="F22" s="3" t="s">
        <v>24</v>
      </c>
      <c r="G22" s="7"/>
      <c r="H22" s="3">
        <v>0.8</v>
      </c>
      <c r="I22" s="3"/>
      <c r="J22" s="5">
        <f t="shared" si="0"/>
        <v>0.94472168905950105</v>
      </c>
    </row>
    <row r="23" spans="1:10">
      <c r="A23" s="7" t="s">
        <v>34</v>
      </c>
      <c r="B23" s="7" t="s">
        <v>35</v>
      </c>
      <c r="C23" s="7" t="s">
        <v>36</v>
      </c>
      <c r="D23" s="3" t="s">
        <v>22</v>
      </c>
      <c r="E23" s="3" t="s">
        <v>23</v>
      </c>
      <c r="F23" s="3" t="s">
        <v>24</v>
      </c>
      <c r="G23" s="7"/>
      <c r="H23" s="3">
        <v>2.16</v>
      </c>
      <c r="I23" s="3"/>
      <c r="J23" s="5">
        <f t="shared" si="0"/>
        <v>2.550748560460653</v>
      </c>
    </row>
    <row r="24" spans="1:10">
      <c r="A24" s="3" t="s">
        <v>37</v>
      </c>
      <c r="B24" s="3" t="s">
        <v>38</v>
      </c>
      <c r="C24" s="3" t="s">
        <v>39</v>
      </c>
      <c r="D24" s="3" t="s">
        <v>22</v>
      </c>
      <c r="E24" s="3" t="s">
        <v>40</v>
      </c>
      <c r="F24" s="3" t="s">
        <v>24</v>
      </c>
      <c r="G24" s="3">
        <v>-0.56000000000000005</v>
      </c>
      <c r="H24" s="3">
        <v>0.16</v>
      </c>
      <c r="I24" s="3"/>
      <c r="J24" s="5">
        <f t="shared" si="0"/>
        <v>0.1889443378119002</v>
      </c>
    </row>
    <row r="25" spans="1:10">
      <c r="A25" s="3" t="s">
        <v>19</v>
      </c>
      <c r="B25" s="3" t="s">
        <v>38</v>
      </c>
      <c r="C25" s="3" t="s">
        <v>39</v>
      </c>
      <c r="D25" s="3" t="s">
        <v>22</v>
      </c>
      <c r="E25" s="3" t="s">
        <v>40</v>
      </c>
      <c r="F25" s="3" t="s">
        <v>24</v>
      </c>
      <c r="G25" s="3">
        <v>0.48</v>
      </c>
      <c r="H25" s="3">
        <v>0.37</v>
      </c>
      <c r="I25" s="3"/>
      <c r="J25" s="5">
        <f t="shared" si="0"/>
        <v>0.43693378119001924</v>
      </c>
    </row>
    <row r="26" spans="1:10">
      <c r="A26" s="3" t="s">
        <v>41</v>
      </c>
      <c r="B26" s="3" t="s">
        <v>38</v>
      </c>
      <c r="C26" s="3" t="s">
        <v>39</v>
      </c>
      <c r="D26" s="3" t="s">
        <v>22</v>
      </c>
      <c r="E26" s="3" t="s">
        <v>40</v>
      </c>
      <c r="F26" s="3" t="s">
        <v>24</v>
      </c>
      <c r="G26" s="3">
        <v>0.15</v>
      </c>
      <c r="H26" s="3">
        <v>0.19</v>
      </c>
      <c r="I26" s="3"/>
      <c r="J26" s="5">
        <f t="shared" si="0"/>
        <v>0.22437140115163148</v>
      </c>
    </row>
    <row r="27" spans="1:10">
      <c r="A27" s="3" t="s">
        <v>25</v>
      </c>
      <c r="B27" s="3" t="s">
        <v>38</v>
      </c>
      <c r="C27" s="3" t="s">
        <v>39</v>
      </c>
      <c r="D27" s="3" t="s">
        <v>22</v>
      </c>
      <c r="E27" s="3" t="s">
        <v>40</v>
      </c>
      <c r="F27" s="3" t="s">
        <v>24</v>
      </c>
      <c r="G27" s="3">
        <v>5.15</v>
      </c>
      <c r="H27" s="3">
        <v>0.1</v>
      </c>
      <c r="I27" s="3"/>
      <c r="J27" s="5">
        <f>H27*$I$2</f>
        <v>0.11809021113243763</v>
      </c>
    </row>
    <row r="28" spans="1:10">
      <c r="A28" s="3" t="s">
        <v>26</v>
      </c>
      <c r="B28" s="3" t="s">
        <v>42</v>
      </c>
      <c r="C28" s="3" t="s">
        <v>39</v>
      </c>
      <c r="D28" s="3" t="s">
        <v>22</v>
      </c>
      <c r="E28" s="3" t="s">
        <v>40</v>
      </c>
      <c r="F28" s="3" t="s">
        <v>24</v>
      </c>
      <c r="G28" s="3">
        <v>-3.4</v>
      </c>
      <c r="H28" s="3">
        <v>0.18</v>
      </c>
      <c r="I28" s="3"/>
      <c r="J28" s="5">
        <f t="shared" si="0"/>
        <v>0.21256238003838773</v>
      </c>
    </row>
    <row r="29" spans="1:10">
      <c r="A29" s="3" t="s">
        <v>26</v>
      </c>
      <c r="B29" s="3" t="s">
        <v>43</v>
      </c>
      <c r="C29" s="3" t="s">
        <v>39</v>
      </c>
      <c r="D29" s="3" t="s">
        <v>22</v>
      </c>
      <c r="E29" s="3" t="s">
        <v>40</v>
      </c>
      <c r="F29" s="3" t="s">
        <v>24</v>
      </c>
      <c r="G29" s="3">
        <v>-3.4</v>
      </c>
      <c r="H29" s="3">
        <v>0.18</v>
      </c>
      <c r="I29" s="3"/>
      <c r="J29" s="5">
        <f t="shared" si="0"/>
        <v>0.21256238003838773</v>
      </c>
    </row>
    <row r="30" spans="1:10">
      <c r="A30" s="3" t="s">
        <v>44</v>
      </c>
      <c r="B30" s="3" t="s">
        <v>38</v>
      </c>
      <c r="C30" s="3" t="s">
        <v>39</v>
      </c>
      <c r="D30" s="3" t="s">
        <v>22</v>
      </c>
      <c r="E30" s="3" t="s">
        <v>40</v>
      </c>
      <c r="F30" s="3" t="s">
        <v>24</v>
      </c>
      <c r="G30" s="3">
        <v>5.77</v>
      </c>
      <c r="H30" s="3">
        <v>0.16</v>
      </c>
      <c r="I30" s="3"/>
      <c r="J30" s="5">
        <f t="shared" si="0"/>
        <v>0.1889443378119002</v>
      </c>
    </row>
    <row r="31" spans="1:10">
      <c r="A31" s="3" t="s">
        <v>45</v>
      </c>
      <c r="B31" s="3" t="s">
        <v>38</v>
      </c>
      <c r="C31" s="3" t="s">
        <v>39</v>
      </c>
      <c r="D31" s="3" t="s">
        <v>22</v>
      </c>
      <c r="E31" s="3" t="s">
        <v>40</v>
      </c>
      <c r="F31" s="3" t="s">
        <v>24</v>
      </c>
      <c r="G31" s="3">
        <v>3.05</v>
      </c>
      <c r="H31" s="3">
        <v>0.42</v>
      </c>
      <c r="I31" s="3"/>
      <c r="J31" s="5">
        <f t="shared" si="0"/>
        <v>0.49597888675623802</v>
      </c>
    </row>
    <row r="32" spans="1:10">
      <c r="A32" s="3" t="s">
        <v>46</v>
      </c>
      <c r="B32" s="3" t="s">
        <v>38</v>
      </c>
      <c r="C32" s="3" t="s">
        <v>39</v>
      </c>
      <c r="D32" s="3" t="s">
        <v>22</v>
      </c>
      <c r="E32" s="3" t="s">
        <v>40</v>
      </c>
      <c r="F32" s="3" t="s">
        <v>24</v>
      </c>
      <c r="G32" s="3">
        <v>2.86</v>
      </c>
      <c r="H32" s="3">
        <v>0.45</v>
      </c>
      <c r="I32" s="3"/>
      <c r="J32" s="5">
        <f t="shared" si="0"/>
        <v>0.53140595009596936</v>
      </c>
    </row>
    <row r="33" spans="1:10">
      <c r="A33" s="3" t="s">
        <v>27</v>
      </c>
      <c r="B33" s="3" t="s">
        <v>38</v>
      </c>
      <c r="C33" s="3" t="s">
        <v>39</v>
      </c>
      <c r="D33" s="3" t="s">
        <v>22</v>
      </c>
      <c r="E33" s="3" t="s">
        <v>40</v>
      </c>
      <c r="F33" s="3" t="s">
        <v>24</v>
      </c>
      <c r="G33" s="3">
        <v>-0.99</v>
      </c>
      <c r="H33" s="3">
        <v>0.27</v>
      </c>
      <c r="I33" s="3"/>
      <c r="J33" s="5">
        <f t="shared" si="0"/>
        <v>0.31884357005758163</v>
      </c>
    </row>
    <row r="34" spans="1:10">
      <c r="A34" s="3" t="s">
        <v>47</v>
      </c>
      <c r="B34" s="3" t="s">
        <v>48</v>
      </c>
      <c r="C34" s="3" t="s">
        <v>39</v>
      </c>
      <c r="D34" s="3" t="s">
        <v>22</v>
      </c>
      <c r="E34" s="3" t="s">
        <v>40</v>
      </c>
      <c r="F34" s="3" t="s">
        <v>24</v>
      </c>
      <c r="G34" s="3">
        <v>9.9600000000000009</v>
      </c>
      <c r="H34" s="3">
        <v>0.24</v>
      </c>
      <c r="I34" s="3"/>
      <c r="J34" s="5">
        <f t="shared" si="0"/>
        <v>0.28341650671785029</v>
      </c>
    </row>
    <row r="35" spans="1:10">
      <c r="A35" s="3" t="s">
        <v>47</v>
      </c>
      <c r="B35" s="3" t="s">
        <v>49</v>
      </c>
      <c r="C35" s="3" t="s">
        <v>39</v>
      </c>
      <c r="D35" s="3" t="s">
        <v>22</v>
      </c>
      <c r="E35" s="3" t="s">
        <v>40</v>
      </c>
      <c r="F35" s="3" t="s">
        <v>24</v>
      </c>
      <c r="G35" s="3">
        <v>9.9600000000000009</v>
      </c>
      <c r="H35" s="3">
        <v>0.25</v>
      </c>
      <c r="I35" s="3"/>
      <c r="J35" s="5">
        <f t="shared" si="0"/>
        <v>0.29522552783109407</v>
      </c>
    </row>
    <row r="36" spans="1:10">
      <c r="A36" s="3" t="s">
        <v>28</v>
      </c>
      <c r="B36" s="3" t="s">
        <v>38</v>
      </c>
      <c r="C36" s="3" t="s">
        <v>39</v>
      </c>
      <c r="D36" s="3" t="s">
        <v>22</v>
      </c>
      <c r="E36" s="3" t="s">
        <v>40</v>
      </c>
      <c r="F36" s="3" t="s">
        <v>24</v>
      </c>
      <c r="G36" s="3">
        <v>0.54</v>
      </c>
      <c r="H36" s="3">
        <v>0.33</v>
      </c>
      <c r="I36" s="3"/>
      <c r="J36" s="5">
        <f t="shared" si="0"/>
        <v>0.38969769673704419</v>
      </c>
    </row>
    <row r="37" spans="1:10">
      <c r="A37" s="3" t="s">
        <v>29</v>
      </c>
      <c r="B37" s="3" t="s">
        <v>38</v>
      </c>
      <c r="C37" s="3" t="s">
        <v>39</v>
      </c>
      <c r="D37" s="3" t="s">
        <v>22</v>
      </c>
      <c r="E37" s="3" t="s">
        <v>40</v>
      </c>
      <c r="F37" s="3" t="s">
        <v>24</v>
      </c>
      <c r="G37" s="3">
        <v>0.04</v>
      </c>
      <c r="H37" s="3">
        <v>0.62</v>
      </c>
      <c r="I37" s="3"/>
      <c r="J37" s="5">
        <f t="shared" si="0"/>
        <v>0.73215930902111326</v>
      </c>
    </row>
    <row r="38" spans="1:10">
      <c r="A38" s="3" t="s">
        <v>30</v>
      </c>
      <c r="B38" s="3" t="s">
        <v>38</v>
      </c>
      <c r="C38" s="3" t="s">
        <v>39</v>
      </c>
      <c r="D38" s="3" t="s">
        <v>22</v>
      </c>
      <c r="E38" s="3" t="s">
        <v>40</v>
      </c>
      <c r="F38" s="3" t="s">
        <v>24</v>
      </c>
      <c r="G38" s="3">
        <v>0</v>
      </c>
      <c r="H38" s="3">
        <v>0.39</v>
      </c>
      <c r="I38" s="3"/>
      <c r="J38" s="5">
        <f t="shared" si="0"/>
        <v>0.46055182341650674</v>
      </c>
    </row>
    <row r="39" spans="1:10">
      <c r="A39" s="3" t="s">
        <v>31</v>
      </c>
      <c r="B39" s="3" t="s">
        <v>38</v>
      </c>
      <c r="C39" s="3" t="s">
        <v>39</v>
      </c>
      <c r="D39" s="3" t="s">
        <v>22</v>
      </c>
      <c r="E39" s="3" t="s">
        <v>40</v>
      </c>
      <c r="F39" s="3" t="s">
        <v>24</v>
      </c>
      <c r="G39" s="3">
        <v>2.8</v>
      </c>
      <c r="H39" s="3">
        <v>0.18</v>
      </c>
      <c r="I39" s="3"/>
      <c r="J39" s="5">
        <f t="shared" si="0"/>
        <v>0.21256238003838773</v>
      </c>
    </row>
    <row r="40" spans="1:10">
      <c r="A40" s="3" t="s">
        <v>32</v>
      </c>
      <c r="B40" s="3" t="s">
        <v>38</v>
      </c>
      <c r="C40" s="3" t="s">
        <v>39</v>
      </c>
      <c r="D40" s="3" t="s">
        <v>22</v>
      </c>
      <c r="E40" s="3" t="s">
        <v>40</v>
      </c>
      <c r="F40" s="3" t="s">
        <v>24</v>
      </c>
      <c r="G40" s="3">
        <v>1.04</v>
      </c>
      <c r="H40" s="3">
        <v>0.17</v>
      </c>
      <c r="I40" s="3"/>
      <c r="J40" s="5">
        <f t="shared" si="0"/>
        <v>0.20075335892514398</v>
      </c>
    </row>
    <row r="41" spans="1:10">
      <c r="A41" s="3" t="s">
        <v>33</v>
      </c>
      <c r="B41" s="3" t="s">
        <v>38</v>
      </c>
      <c r="C41" s="3" t="s">
        <v>39</v>
      </c>
      <c r="D41" s="3" t="s">
        <v>22</v>
      </c>
      <c r="E41" s="3" t="s">
        <v>40</v>
      </c>
      <c r="F41" s="3" t="s">
        <v>24</v>
      </c>
      <c r="G41" s="3">
        <v>6.88</v>
      </c>
      <c r="H41" s="3">
        <v>0.33</v>
      </c>
      <c r="I41" s="3"/>
      <c r="J41" s="5">
        <f t="shared" si="0"/>
        <v>0.38969769673704419</v>
      </c>
    </row>
    <row r="42" spans="1:10">
      <c r="A42" s="3" t="s">
        <v>34</v>
      </c>
      <c r="B42" s="3" t="s">
        <v>38</v>
      </c>
      <c r="C42" s="3" t="s">
        <v>39</v>
      </c>
      <c r="D42" s="3" t="s">
        <v>22</v>
      </c>
      <c r="E42" s="3" t="s">
        <v>40</v>
      </c>
      <c r="F42" s="3" t="s">
        <v>24</v>
      </c>
      <c r="G42" s="3">
        <v>0.47</v>
      </c>
      <c r="H42" s="3">
        <v>0.17</v>
      </c>
      <c r="I42" s="3"/>
      <c r="J42" s="5">
        <f t="shared" si="0"/>
        <v>0.20075335892514398</v>
      </c>
    </row>
    <row r="43" spans="1:10">
      <c r="A43" s="3" t="s">
        <v>37</v>
      </c>
      <c r="B43" s="3" t="s">
        <v>50</v>
      </c>
      <c r="C43" s="3" t="s">
        <v>51</v>
      </c>
      <c r="D43" s="3" t="s">
        <v>22</v>
      </c>
      <c r="E43" s="3" t="s">
        <v>23</v>
      </c>
      <c r="F43" s="3" t="s">
        <v>24</v>
      </c>
      <c r="G43" s="3">
        <v>48.43</v>
      </c>
      <c r="H43" s="3">
        <v>0.11</v>
      </c>
      <c r="I43" s="3"/>
      <c r="J43" s="5">
        <f t="shared" si="0"/>
        <v>0.1298992322456814</v>
      </c>
    </row>
    <row r="44" spans="1:10">
      <c r="A44" s="3" t="s">
        <v>19</v>
      </c>
      <c r="B44" s="3" t="s">
        <v>50</v>
      </c>
      <c r="C44" s="3" t="s">
        <v>51</v>
      </c>
      <c r="D44" s="3" t="s">
        <v>22</v>
      </c>
      <c r="E44" s="3" t="s">
        <v>23</v>
      </c>
      <c r="F44" s="3" t="s">
        <v>24</v>
      </c>
      <c r="G44" s="3">
        <v>15.9</v>
      </c>
      <c r="H44" s="3">
        <v>0.17</v>
      </c>
      <c r="I44" s="3"/>
      <c r="J44" s="5">
        <f t="shared" si="0"/>
        <v>0.20075335892514398</v>
      </c>
    </row>
    <row r="45" spans="1:10">
      <c r="A45" s="3" t="s">
        <v>41</v>
      </c>
      <c r="B45" s="3" t="s">
        <v>50</v>
      </c>
      <c r="C45" s="3" t="s">
        <v>51</v>
      </c>
      <c r="D45" s="3" t="s">
        <v>22</v>
      </c>
      <c r="E45" s="3" t="s">
        <v>23</v>
      </c>
      <c r="F45" s="3" t="s">
        <v>24</v>
      </c>
      <c r="G45" s="3">
        <v>30.13</v>
      </c>
      <c r="H45" s="3">
        <v>0.04</v>
      </c>
      <c r="I45" s="3"/>
      <c r="J45" s="5">
        <f t="shared" si="0"/>
        <v>4.7236084452975051E-2</v>
      </c>
    </row>
    <row r="46" spans="1:10">
      <c r="A46" s="3" t="s">
        <v>25</v>
      </c>
      <c r="B46" s="3" t="s">
        <v>50</v>
      </c>
      <c r="C46" s="3" t="s">
        <v>51</v>
      </c>
      <c r="D46" s="3" t="s">
        <v>22</v>
      </c>
      <c r="E46" s="3" t="s">
        <v>23</v>
      </c>
      <c r="F46" s="3" t="s">
        <v>24</v>
      </c>
      <c r="G46" s="3">
        <v>8.0399999999999991</v>
      </c>
      <c r="H46" s="3">
        <v>0.01</v>
      </c>
      <c r="I46" s="3"/>
      <c r="J46" s="5">
        <f t="shared" si="0"/>
        <v>1.1809021113243763E-2</v>
      </c>
    </row>
    <row r="47" spans="1:10">
      <c r="A47" s="3" t="s">
        <v>26</v>
      </c>
      <c r="B47" s="3" t="s">
        <v>50</v>
      </c>
      <c r="C47" s="3" t="s">
        <v>51</v>
      </c>
      <c r="D47" s="3" t="s">
        <v>22</v>
      </c>
      <c r="E47" s="3" t="s">
        <v>23</v>
      </c>
      <c r="F47" s="3" t="s">
        <v>24</v>
      </c>
      <c r="G47" s="3">
        <v>26.24</v>
      </c>
      <c r="H47" s="3">
        <v>0.15</v>
      </c>
      <c r="I47" s="3"/>
      <c r="J47" s="5">
        <f t="shared" si="0"/>
        <v>0.17713531669865643</v>
      </c>
    </row>
    <row r="48" spans="1:10">
      <c r="A48" s="3" t="s">
        <v>44</v>
      </c>
      <c r="B48" s="3" t="s">
        <v>50</v>
      </c>
      <c r="C48" s="3" t="s">
        <v>51</v>
      </c>
      <c r="D48" s="3" t="s">
        <v>22</v>
      </c>
      <c r="E48" s="3" t="s">
        <v>23</v>
      </c>
      <c r="F48" s="3" t="s">
        <v>24</v>
      </c>
      <c r="G48" s="3">
        <v>25.06</v>
      </c>
      <c r="H48" s="3">
        <v>0.02</v>
      </c>
      <c r="I48" s="3"/>
      <c r="J48" s="5">
        <f t="shared" si="0"/>
        <v>2.3618042226487525E-2</v>
      </c>
    </row>
    <row r="49" spans="1:10">
      <c r="A49" s="3" t="s">
        <v>45</v>
      </c>
      <c r="B49" s="3" t="s">
        <v>50</v>
      </c>
      <c r="C49" s="3" t="s">
        <v>51</v>
      </c>
      <c r="D49" s="3" t="s">
        <v>22</v>
      </c>
      <c r="E49" s="3" t="s">
        <v>23</v>
      </c>
      <c r="F49" s="3" t="s">
        <v>24</v>
      </c>
      <c r="G49" s="3">
        <v>6.67</v>
      </c>
      <c r="H49" s="3">
        <v>0.02</v>
      </c>
      <c r="I49" s="3"/>
      <c r="J49" s="5">
        <f t="shared" si="0"/>
        <v>2.3618042226487525E-2</v>
      </c>
    </row>
    <row r="50" spans="1:10">
      <c r="A50" s="3" t="s">
        <v>46</v>
      </c>
      <c r="B50" s="3" t="s">
        <v>50</v>
      </c>
      <c r="C50" s="3" t="s">
        <v>51</v>
      </c>
      <c r="D50" s="3" t="s">
        <v>22</v>
      </c>
      <c r="E50" s="3" t="s">
        <v>23</v>
      </c>
      <c r="F50" s="3" t="s">
        <v>24</v>
      </c>
      <c r="G50" s="3">
        <v>42.22</v>
      </c>
      <c r="H50" s="3">
        <v>7.0000000000000007E-2</v>
      </c>
      <c r="I50" s="3"/>
      <c r="J50" s="5">
        <f t="shared" si="0"/>
        <v>8.2663147792706351E-2</v>
      </c>
    </row>
    <row r="51" spans="1:10">
      <c r="A51" s="3" t="s">
        <v>27</v>
      </c>
      <c r="B51" s="3" t="s">
        <v>50</v>
      </c>
      <c r="C51" s="3" t="s">
        <v>51</v>
      </c>
      <c r="D51" s="3" t="s">
        <v>22</v>
      </c>
      <c r="E51" s="3" t="s">
        <v>23</v>
      </c>
      <c r="F51" s="3" t="s">
        <v>24</v>
      </c>
      <c r="G51" s="3">
        <v>16.75</v>
      </c>
      <c r="H51" s="3">
        <v>0.08</v>
      </c>
      <c r="I51" s="3"/>
      <c r="J51" s="5">
        <f t="shared" si="0"/>
        <v>9.4472168905950102E-2</v>
      </c>
    </row>
    <row r="52" spans="1:10">
      <c r="A52" s="3" t="s">
        <v>47</v>
      </c>
      <c r="B52" s="3" t="s">
        <v>50</v>
      </c>
      <c r="C52" s="3" t="s">
        <v>51</v>
      </c>
      <c r="D52" s="3" t="s">
        <v>22</v>
      </c>
      <c r="E52" s="3" t="s">
        <v>23</v>
      </c>
      <c r="F52" s="3" t="s">
        <v>24</v>
      </c>
      <c r="G52" s="3">
        <v>18.18</v>
      </c>
      <c r="H52" s="3">
        <v>0.06</v>
      </c>
      <c r="I52" s="3"/>
      <c r="J52" s="5">
        <f t="shared" si="0"/>
        <v>7.0854126679462573E-2</v>
      </c>
    </row>
    <row r="53" spans="1:10">
      <c r="A53" s="3" t="s">
        <v>28</v>
      </c>
      <c r="B53" s="3" t="s">
        <v>50</v>
      </c>
      <c r="C53" s="3" t="s">
        <v>51</v>
      </c>
      <c r="D53" s="3" t="s">
        <v>22</v>
      </c>
      <c r="E53" s="3" t="s">
        <v>23</v>
      </c>
      <c r="F53" s="3" t="s">
        <v>24</v>
      </c>
      <c r="G53" s="3">
        <v>21.79</v>
      </c>
      <c r="H53" s="3">
        <v>0.56000000000000005</v>
      </c>
      <c r="I53" s="3"/>
      <c r="J53" s="5">
        <f t="shared" si="0"/>
        <v>0.66130518234165081</v>
      </c>
    </row>
    <row r="54" spans="1:10">
      <c r="A54" s="3" t="s">
        <v>29</v>
      </c>
      <c r="B54" s="3" t="s">
        <v>50</v>
      </c>
      <c r="C54" s="3" t="s">
        <v>51</v>
      </c>
      <c r="D54" s="3" t="s">
        <v>22</v>
      </c>
      <c r="E54" s="3" t="s">
        <v>23</v>
      </c>
      <c r="F54" s="3" t="s">
        <v>24</v>
      </c>
      <c r="G54" s="3">
        <v>35.590000000000003</v>
      </c>
      <c r="H54" s="3">
        <v>0.1</v>
      </c>
      <c r="I54" s="3"/>
      <c r="J54" s="5">
        <f t="shared" si="0"/>
        <v>0.11809021113243763</v>
      </c>
    </row>
    <row r="55" spans="1:10">
      <c r="A55" s="3" t="s">
        <v>30</v>
      </c>
      <c r="B55" s="3" t="s">
        <v>50</v>
      </c>
      <c r="C55" s="3" t="s">
        <v>51</v>
      </c>
      <c r="D55" s="3" t="s">
        <v>22</v>
      </c>
      <c r="E55" s="3" t="s">
        <v>23</v>
      </c>
      <c r="F55" s="3" t="s">
        <v>24</v>
      </c>
      <c r="G55" s="3">
        <v>38.86</v>
      </c>
      <c r="H55" s="3">
        <v>0.28999999999999998</v>
      </c>
      <c r="I55" s="3"/>
      <c r="J55" s="5">
        <f t="shared" si="0"/>
        <v>0.34246161228406907</v>
      </c>
    </row>
    <row r="56" spans="1:10">
      <c r="A56" s="3" t="s">
        <v>31</v>
      </c>
      <c r="B56" s="3" t="s">
        <v>50</v>
      </c>
      <c r="C56" s="3" t="s">
        <v>51</v>
      </c>
      <c r="D56" s="3" t="s">
        <v>22</v>
      </c>
      <c r="E56" s="3" t="s">
        <v>23</v>
      </c>
      <c r="F56" s="3" t="s">
        <v>24</v>
      </c>
      <c r="G56" s="3">
        <v>22.24</v>
      </c>
      <c r="H56" s="3">
        <v>0.24</v>
      </c>
      <c r="I56" s="3"/>
      <c r="J56" s="5">
        <f t="shared" si="0"/>
        <v>0.28341650671785029</v>
      </c>
    </row>
    <row r="57" spans="1:10">
      <c r="A57" s="3" t="s">
        <v>32</v>
      </c>
      <c r="B57" s="3" t="s">
        <v>50</v>
      </c>
      <c r="C57" s="3" t="s">
        <v>51</v>
      </c>
      <c r="D57" s="3" t="s">
        <v>22</v>
      </c>
      <c r="E57" s="3" t="s">
        <v>23</v>
      </c>
      <c r="F57" s="3" t="s">
        <v>24</v>
      </c>
      <c r="G57" s="3">
        <v>0.43</v>
      </c>
      <c r="H57" s="3">
        <v>0.1</v>
      </c>
      <c r="I57" s="3"/>
      <c r="J57" s="5">
        <f t="shared" si="0"/>
        <v>0.11809021113243763</v>
      </c>
    </row>
    <row r="58" spans="1:10">
      <c r="A58" s="3" t="s">
        <v>33</v>
      </c>
      <c r="B58" s="3" t="s">
        <v>50</v>
      </c>
      <c r="C58" s="3" t="s">
        <v>51</v>
      </c>
      <c r="D58" s="3" t="s">
        <v>22</v>
      </c>
      <c r="E58" s="3" t="s">
        <v>23</v>
      </c>
      <c r="F58" s="3" t="s">
        <v>24</v>
      </c>
      <c r="G58" s="3">
        <v>12.04</v>
      </c>
      <c r="H58" s="3">
        <v>0.05</v>
      </c>
      <c r="I58" s="3"/>
      <c r="J58" s="5">
        <f t="shared" si="0"/>
        <v>5.9045105566218815E-2</v>
      </c>
    </row>
    <row r="59" spans="1:10">
      <c r="A59" s="3" t="s">
        <v>34</v>
      </c>
      <c r="B59" s="3" t="s">
        <v>50</v>
      </c>
      <c r="C59" s="3" t="s">
        <v>51</v>
      </c>
      <c r="D59" s="3" t="s">
        <v>22</v>
      </c>
      <c r="E59" s="3" t="s">
        <v>23</v>
      </c>
      <c r="F59" s="3" t="s">
        <v>24</v>
      </c>
      <c r="G59" s="3">
        <v>13.77</v>
      </c>
      <c r="H59" s="3">
        <v>0.17</v>
      </c>
      <c r="I59" s="3"/>
      <c r="J59" s="5">
        <f t="shared" si="0"/>
        <v>0.20075335892514398</v>
      </c>
    </row>
    <row r="60" spans="1:10">
      <c r="A60" s="3" t="s">
        <v>37</v>
      </c>
      <c r="B60" s="3" t="s">
        <v>52</v>
      </c>
      <c r="C60" s="3" t="s">
        <v>53</v>
      </c>
      <c r="D60" s="3" t="s">
        <v>22</v>
      </c>
      <c r="E60" s="3" t="s">
        <v>40</v>
      </c>
      <c r="F60" s="3" t="s">
        <v>24</v>
      </c>
      <c r="G60" s="3">
        <v>-9.0299999999999994</v>
      </c>
      <c r="H60" s="3">
        <v>0.28999999999999998</v>
      </c>
      <c r="I60" s="3"/>
      <c r="J60" s="5">
        <f t="shared" si="0"/>
        <v>0.34246161228406907</v>
      </c>
    </row>
    <row r="61" spans="1:10">
      <c r="A61" s="3" t="s">
        <v>19</v>
      </c>
      <c r="B61" s="3" t="s">
        <v>52</v>
      </c>
      <c r="C61" s="3" t="s">
        <v>53</v>
      </c>
      <c r="D61" s="3" t="s">
        <v>22</v>
      </c>
      <c r="E61" s="3" t="s">
        <v>40</v>
      </c>
      <c r="F61" s="3" t="s">
        <v>24</v>
      </c>
      <c r="G61" s="3">
        <v>-5.43</v>
      </c>
      <c r="H61" s="3">
        <v>0.37</v>
      </c>
      <c r="I61" s="3"/>
      <c r="J61" s="5">
        <f t="shared" si="0"/>
        <v>0.43693378119001924</v>
      </c>
    </row>
    <row r="62" spans="1:10">
      <c r="A62" s="3" t="s">
        <v>41</v>
      </c>
      <c r="B62" s="3" t="s">
        <v>52</v>
      </c>
      <c r="C62" s="3" t="s">
        <v>53</v>
      </c>
      <c r="D62" s="3" t="s">
        <v>22</v>
      </c>
      <c r="E62" s="3" t="s">
        <v>40</v>
      </c>
      <c r="F62" s="3" t="s">
        <v>24</v>
      </c>
      <c r="G62" s="3">
        <v>-6.09</v>
      </c>
      <c r="H62" s="3">
        <v>0.03</v>
      </c>
      <c r="I62" s="3"/>
      <c r="J62" s="5">
        <f t="shared" si="0"/>
        <v>3.5427063339731286E-2</v>
      </c>
    </row>
    <row r="63" spans="1:10">
      <c r="A63" s="3" t="s">
        <v>25</v>
      </c>
      <c r="B63" s="3" t="s">
        <v>52</v>
      </c>
      <c r="C63" s="3" t="s">
        <v>53</v>
      </c>
      <c r="D63" s="3" t="s">
        <v>22</v>
      </c>
      <c r="E63" s="3" t="s">
        <v>40</v>
      </c>
      <c r="F63" s="3" t="s">
        <v>24</v>
      </c>
      <c r="G63" s="3">
        <v>-8.5399999999999991</v>
      </c>
      <c r="H63" s="3">
        <v>0.01</v>
      </c>
      <c r="I63" s="3"/>
      <c r="J63" s="5">
        <f t="shared" si="0"/>
        <v>1.1809021113243763E-2</v>
      </c>
    </row>
    <row r="64" spans="1:10">
      <c r="A64" s="3" t="s">
        <v>26</v>
      </c>
      <c r="B64" s="3" t="s">
        <v>52</v>
      </c>
      <c r="C64" s="3" t="s">
        <v>53</v>
      </c>
      <c r="D64" s="3" t="s">
        <v>22</v>
      </c>
      <c r="E64" s="3" t="s">
        <v>40</v>
      </c>
      <c r="F64" s="3" t="s">
        <v>24</v>
      </c>
      <c r="G64" s="3">
        <v>-6.51</v>
      </c>
      <c r="H64" s="3">
        <v>0.2</v>
      </c>
      <c r="I64" s="3"/>
      <c r="J64" s="5">
        <f t="shared" si="0"/>
        <v>0.23618042226487526</v>
      </c>
    </row>
    <row r="65" spans="1:10">
      <c r="A65" s="3" t="s">
        <v>44</v>
      </c>
      <c r="B65" s="3" t="s">
        <v>52</v>
      </c>
      <c r="C65" s="3" t="s">
        <v>53</v>
      </c>
      <c r="D65" s="3" t="s">
        <v>22</v>
      </c>
      <c r="E65" s="3" t="s">
        <v>40</v>
      </c>
      <c r="F65" s="3" t="s">
        <v>24</v>
      </c>
      <c r="G65" s="3">
        <v>-9.8000000000000007</v>
      </c>
      <c r="H65" s="3">
        <v>0.03</v>
      </c>
      <c r="I65" s="3"/>
      <c r="J65" s="5">
        <f t="shared" si="0"/>
        <v>3.5427063339731286E-2</v>
      </c>
    </row>
    <row r="66" spans="1:10">
      <c r="A66" s="3" t="s">
        <v>45</v>
      </c>
      <c r="B66" s="3" t="s">
        <v>52</v>
      </c>
      <c r="C66" s="3" t="s">
        <v>53</v>
      </c>
      <c r="D66" s="3" t="s">
        <v>22</v>
      </c>
      <c r="E66" s="3" t="s">
        <v>40</v>
      </c>
      <c r="F66" s="3" t="s">
        <v>24</v>
      </c>
      <c r="G66" s="3">
        <v>-4.78</v>
      </c>
      <c r="H66" s="3">
        <v>0.09</v>
      </c>
      <c r="I66" s="3"/>
      <c r="J66" s="5">
        <f t="shared" si="0"/>
        <v>0.10628119001919387</v>
      </c>
    </row>
    <row r="67" spans="1:10">
      <c r="A67" s="3" t="s">
        <v>46</v>
      </c>
      <c r="B67" s="3" t="s">
        <v>52</v>
      </c>
      <c r="C67" s="3" t="s">
        <v>53</v>
      </c>
      <c r="D67" s="3" t="s">
        <v>22</v>
      </c>
      <c r="E67" s="3" t="s">
        <v>40</v>
      </c>
      <c r="F67" s="3" t="s">
        <v>24</v>
      </c>
      <c r="G67" s="3">
        <v>-11.16</v>
      </c>
      <c r="H67" s="3">
        <v>0.14000000000000001</v>
      </c>
      <c r="I67" s="3"/>
      <c r="J67" s="5">
        <f t="shared" si="0"/>
        <v>0.1653262955854127</v>
      </c>
    </row>
    <row r="68" spans="1:10">
      <c r="A68" s="3" t="s">
        <v>27</v>
      </c>
      <c r="B68" s="3" t="s">
        <v>52</v>
      </c>
      <c r="C68" s="3" t="s">
        <v>53</v>
      </c>
      <c r="D68" s="3" t="s">
        <v>22</v>
      </c>
      <c r="E68" s="3" t="s">
        <v>40</v>
      </c>
      <c r="F68" s="3" t="s">
        <v>24</v>
      </c>
      <c r="G68" s="3">
        <v>-6.38</v>
      </c>
      <c r="H68" s="3">
        <v>0.18</v>
      </c>
      <c r="I68" s="3"/>
      <c r="J68" s="5">
        <f t="shared" si="0"/>
        <v>0.21256238003838773</v>
      </c>
    </row>
    <row r="69" spans="1:10">
      <c r="A69" s="3" t="s">
        <v>47</v>
      </c>
      <c r="B69" s="3" t="s">
        <v>54</v>
      </c>
      <c r="C69" s="3" t="s">
        <v>53</v>
      </c>
      <c r="D69" s="3" t="s">
        <v>22</v>
      </c>
      <c r="E69" s="3" t="s">
        <v>40</v>
      </c>
      <c r="F69" s="3" t="s">
        <v>24</v>
      </c>
      <c r="G69" s="3">
        <v>-16.829999999999998</v>
      </c>
      <c r="H69" s="3">
        <v>0.17</v>
      </c>
      <c r="I69" s="3"/>
      <c r="J69" s="5">
        <f t="shared" si="0"/>
        <v>0.20075335892514398</v>
      </c>
    </row>
    <row r="70" spans="1:10">
      <c r="A70" s="3" t="s">
        <v>47</v>
      </c>
      <c r="B70" s="3" t="s">
        <v>55</v>
      </c>
      <c r="C70" s="3" t="s">
        <v>53</v>
      </c>
      <c r="D70" s="3" t="s">
        <v>22</v>
      </c>
      <c r="E70" s="3" t="s">
        <v>40</v>
      </c>
      <c r="F70" s="3" t="s">
        <v>24</v>
      </c>
      <c r="G70" s="3">
        <v>-16.829999999999998</v>
      </c>
      <c r="H70" s="3">
        <v>0.03</v>
      </c>
      <c r="I70" s="3"/>
      <c r="J70" s="5">
        <f t="shared" si="0"/>
        <v>3.5427063339731286E-2</v>
      </c>
    </row>
    <row r="71" spans="1:10">
      <c r="A71" s="3" t="s">
        <v>28</v>
      </c>
      <c r="B71" s="3" t="s">
        <v>52</v>
      </c>
      <c r="C71" s="3" t="s">
        <v>53</v>
      </c>
      <c r="D71" s="3" t="s">
        <v>22</v>
      </c>
      <c r="E71" s="3" t="s">
        <v>40</v>
      </c>
      <c r="F71" s="3" t="s">
        <v>24</v>
      </c>
      <c r="G71" s="3">
        <v>-5.33</v>
      </c>
      <c r="H71" s="3">
        <v>0.35</v>
      </c>
      <c r="I71" s="3"/>
      <c r="J71" s="5">
        <f t="shared" si="0"/>
        <v>0.41331573896353169</v>
      </c>
    </row>
    <row r="72" spans="1:10">
      <c r="A72" s="3" t="s">
        <v>29</v>
      </c>
      <c r="B72" s="3" t="s">
        <v>52</v>
      </c>
      <c r="C72" s="3" t="s">
        <v>53</v>
      </c>
      <c r="D72" s="3" t="s">
        <v>22</v>
      </c>
      <c r="E72" s="3" t="s">
        <v>40</v>
      </c>
      <c r="F72" s="3" t="s">
        <v>24</v>
      </c>
      <c r="G72" s="3">
        <v>0.37</v>
      </c>
      <c r="H72" s="3">
        <v>0.28000000000000003</v>
      </c>
      <c r="I72" s="3"/>
      <c r="J72" s="5">
        <f t="shared" si="0"/>
        <v>0.33065259117082541</v>
      </c>
    </row>
    <row r="73" spans="1:10">
      <c r="A73" s="3" t="s">
        <v>30</v>
      </c>
      <c r="B73" s="3" t="s">
        <v>52</v>
      </c>
      <c r="C73" s="3" t="s">
        <v>53</v>
      </c>
      <c r="D73" s="3" t="s">
        <v>22</v>
      </c>
      <c r="E73" s="3" t="s">
        <v>40</v>
      </c>
      <c r="F73" s="3" t="s">
        <v>24</v>
      </c>
      <c r="G73" s="3">
        <v>-3.33</v>
      </c>
      <c r="H73" s="3">
        <v>0.7</v>
      </c>
      <c r="I73" s="3"/>
      <c r="J73" s="5">
        <f t="shared" si="0"/>
        <v>0.82663147792706337</v>
      </c>
    </row>
    <row r="74" spans="1:10">
      <c r="A74" s="3" t="s">
        <v>31</v>
      </c>
      <c r="B74" s="3" t="s">
        <v>52</v>
      </c>
      <c r="C74" s="3" t="s">
        <v>53</v>
      </c>
      <c r="D74" s="3" t="s">
        <v>22</v>
      </c>
      <c r="E74" s="3" t="s">
        <v>40</v>
      </c>
      <c r="F74" s="3" t="s">
        <v>24</v>
      </c>
      <c r="G74" s="3">
        <v>-4.0599999999999996</v>
      </c>
      <c r="H74" s="3">
        <v>0.4</v>
      </c>
      <c r="I74" s="3"/>
      <c r="J74" s="5">
        <f t="shared" si="0"/>
        <v>0.47236084452975052</v>
      </c>
    </row>
    <row r="75" spans="1:10">
      <c r="A75" s="3" t="s">
        <v>32</v>
      </c>
      <c r="B75" s="3" t="s">
        <v>52</v>
      </c>
      <c r="C75" s="3" t="s">
        <v>53</v>
      </c>
      <c r="D75" s="3" t="s">
        <v>22</v>
      </c>
      <c r="E75" s="3" t="s">
        <v>40</v>
      </c>
      <c r="F75" s="3" t="s">
        <v>24</v>
      </c>
      <c r="G75" s="3">
        <v>-10.89</v>
      </c>
      <c r="H75" s="3">
        <v>0.14000000000000001</v>
      </c>
      <c r="I75" s="3"/>
      <c r="J75" s="5">
        <f t="shared" si="0"/>
        <v>0.1653262955854127</v>
      </c>
    </row>
    <row r="76" spans="1:10">
      <c r="A76" s="3" t="s">
        <v>33</v>
      </c>
      <c r="B76" s="3" t="s">
        <v>52</v>
      </c>
      <c r="C76" s="3" t="s">
        <v>53</v>
      </c>
      <c r="D76" s="3" t="s">
        <v>22</v>
      </c>
      <c r="E76" s="3" t="s">
        <v>40</v>
      </c>
      <c r="F76" s="3" t="s">
        <v>24</v>
      </c>
      <c r="G76" s="3">
        <v>-5.42</v>
      </c>
      <c r="H76" s="3">
        <v>0.13</v>
      </c>
      <c r="I76" s="3"/>
      <c r="J76" s="5">
        <f t="shared" si="0"/>
        <v>0.15351727447216892</v>
      </c>
    </row>
    <row r="77" spans="1:10">
      <c r="A77" s="3" t="s">
        <v>34</v>
      </c>
      <c r="B77" s="3" t="s">
        <v>52</v>
      </c>
      <c r="C77" s="3" t="s">
        <v>53</v>
      </c>
      <c r="D77" s="3" t="s">
        <v>22</v>
      </c>
      <c r="E77" s="3" t="s">
        <v>40</v>
      </c>
      <c r="F77" s="3" t="s">
        <v>24</v>
      </c>
      <c r="G77" s="3">
        <v>-9.0299999999999994</v>
      </c>
      <c r="H77" s="3">
        <v>0.22</v>
      </c>
      <c r="I77" s="3"/>
      <c r="J77" s="5">
        <f t="shared" si="0"/>
        <v>0.25979846449136279</v>
      </c>
    </row>
    <row r="78" spans="1:10">
      <c r="A78" s="3" t="s">
        <v>19</v>
      </c>
      <c r="B78" s="3" t="s">
        <v>56</v>
      </c>
      <c r="C78" s="3" t="s">
        <v>57</v>
      </c>
      <c r="D78" s="3" t="s">
        <v>22</v>
      </c>
      <c r="E78" s="3" t="s">
        <v>23</v>
      </c>
      <c r="F78" s="3" t="s">
        <v>24</v>
      </c>
      <c r="G78" s="3">
        <v>-10.01</v>
      </c>
      <c r="H78" s="3">
        <v>0.45</v>
      </c>
      <c r="I78" s="3"/>
      <c r="J78" s="5">
        <f t="shared" ref="J78:J141" si="1">H78*$I$2</f>
        <v>0.53140595009596936</v>
      </c>
    </row>
    <row r="79" spans="1:10">
      <c r="A79" s="3" t="s">
        <v>25</v>
      </c>
      <c r="B79" s="3" t="s">
        <v>56</v>
      </c>
      <c r="C79" s="3" t="s">
        <v>57</v>
      </c>
      <c r="D79" s="3" t="s">
        <v>22</v>
      </c>
      <c r="E79" s="3" t="s">
        <v>23</v>
      </c>
      <c r="F79" s="3" t="s">
        <v>24</v>
      </c>
      <c r="G79" s="3">
        <v>97.16</v>
      </c>
      <c r="H79" s="3">
        <v>0</v>
      </c>
      <c r="I79" s="3"/>
      <c r="J79" s="5">
        <f t="shared" si="1"/>
        <v>0</v>
      </c>
    </row>
    <row r="80" spans="1:10">
      <c r="A80" s="3" t="s">
        <v>26</v>
      </c>
      <c r="B80" s="3" t="s">
        <v>56</v>
      </c>
      <c r="C80" s="3" t="s">
        <v>57</v>
      </c>
      <c r="D80" s="3" t="s">
        <v>22</v>
      </c>
      <c r="E80" s="3" t="s">
        <v>23</v>
      </c>
      <c r="F80" s="3" t="s">
        <v>24</v>
      </c>
      <c r="G80" s="3">
        <v>0.76</v>
      </c>
      <c r="H80" s="3">
        <v>0.37</v>
      </c>
      <c r="I80" s="3"/>
      <c r="J80" s="5">
        <f t="shared" si="1"/>
        <v>0.43693378119001924</v>
      </c>
    </row>
    <row r="81" spans="1:10">
      <c r="A81" s="3" t="s">
        <v>27</v>
      </c>
      <c r="B81" s="3" t="s">
        <v>56</v>
      </c>
      <c r="C81" s="3" t="s">
        <v>57</v>
      </c>
      <c r="D81" s="3" t="s">
        <v>22</v>
      </c>
      <c r="E81" s="3" t="s">
        <v>23</v>
      </c>
      <c r="F81" s="3" t="s">
        <v>24</v>
      </c>
      <c r="G81" s="3">
        <v>-69.89</v>
      </c>
      <c r="H81" s="3">
        <v>0.32</v>
      </c>
      <c r="I81" s="3"/>
      <c r="J81" s="5">
        <f t="shared" si="1"/>
        <v>0.37788867562380041</v>
      </c>
    </row>
    <row r="82" spans="1:10">
      <c r="A82" s="3" t="s">
        <v>28</v>
      </c>
      <c r="B82" s="3" t="s">
        <v>56</v>
      </c>
      <c r="C82" s="3" t="s">
        <v>57</v>
      </c>
      <c r="D82" s="3" t="s">
        <v>22</v>
      </c>
      <c r="E82" s="3" t="s">
        <v>23</v>
      </c>
      <c r="F82" s="3" t="s">
        <v>24</v>
      </c>
      <c r="G82" s="3">
        <v>1.93</v>
      </c>
      <c r="H82" s="3">
        <v>0.61</v>
      </c>
      <c r="I82" s="3"/>
      <c r="J82" s="5">
        <f t="shared" si="1"/>
        <v>0.72035028790786948</v>
      </c>
    </row>
    <row r="83" spans="1:10">
      <c r="A83" s="3" t="s">
        <v>29</v>
      </c>
      <c r="B83" s="3" t="s">
        <v>56</v>
      </c>
      <c r="C83" s="3" t="s">
        <v>57</v>
      </c>
      <c r="D83" s="3" t="s">
        <v>22</v>
      </c>
      <c r="E83" s="3" t="s">
        <v>23</v>
      </c>
      <c r="F83" s="3" t="s">
        <v>24</v>
      </c>
      <c r="G83" s="3">
        <v>-62.84</v>
      </c>
      <c r="H83" s="3">
        <v>0.12</v>
      </c>
      <c r="I83" s="3"/>
      <c r="J83" s="5">
        <f t="shared" si="1"/>
        <v>0.14170825335892515</v>
      </c>
    </row>
    <row r="84" spans="1:10">
      <c r="A84" s="3" t="s">
        <v>30</v>
      </c>
      <c r="B84" s="3" t="s">
        <v>56</v>
      </c>
      <c r="C84" s="3" t="s">
        <v>57</v>
      </c>
      <c r="D84" s="3" t="s">
        <v>22</v>
      </c>
      <c r="E84" s="3" t="s">
        <v>23</v>
      </c>
      <c r="F84" s="3" t="s">
        <v>24</v>
      </c>
      <c r="G84" s="3">
        <v>-1.1299999999999999</v>
      </c>
      <c r="H84" s="3">
        <v>1.27</v>
      </c>
      <c r="I84" s="3"/>
      <c r="J84" s="5">
        <f t="shared" si="1"/>
        <v>1.4997456813819579</v>
      </c>
    </row>
    <row r="85" spans="1:10">
      <c r="A85" s="3" t="s">
        <v>31</v>
      </c>
      <c r="B85" s="3" t="s">
        <v>56</v>
      </c>
      <c r="C85" s="3" t="s">
        <v>57</v>
      </c>
      <c r="D85" s="3" t="s">
        <v>22</v>
      </c>
      <c r="E85" s="3" t="s">
        <v>23</v>
      </c>
      <c r="F85" s="3" t="s">
        <v>24</v>
      </c>
      <c r="G85" s="3">
        <v>5.99</v>
      </c>
      <c r="H85" s="3">
        <v>0.91</v>
      </c>
      <c r="I85" s="3"/>
      <c r="J85" s="5">
        <f t="shared" si="1"/>
        <v>1.0746209213051825</v>
      </c>
    </row>
    <row r="86" spans="1:10">
      <c r="A86" s="3" t="s">
        <v>32</v>
      </c>
      <c r="B86" s="3" t="s">
        <v>56</v>
      </c>
      <c r="C86" s="3" t="s">
        <v>57</v>
      </c>
      <c r="D86" s="3" t="s">
        <v>22</v>
      </c>
      <c r="E86" s="3" t="s">
        <v>23</v>
      </c>
      <c r="F86" s="3" t="s">
        <v>24</v>
      </c>
      <c r="G86" s="3">
        <v>0.84</v>
      </c>
      <c r="H86" s="3">
        <v>0.22</v>
      </c>
      <c r="I86" s="3"/>
      <c r="J86" s="5">
        <f t="shared" si="1"/>
        <v>0.25979846449136279</v>
      </c>
    </row>
    <row r="87" spans="1:10">
      <c r="A87" s="3" t="s">
        <v>33</v>
      </c>
      <c r="B87" s="3" t="s">
        <v>56</v>
      </c>
      <c r="C87" s="3" t="s">
        <v>57</v>
      </c>
      <c r="D87" s="3" t="s">
        <v>22</v>
      </c>
      <c r="E87" s="3" t="s">
        <v>23</v>
      </c>
      <c r="F87" s="3" t="s">
        <v>24</v>
      </c>
      <c r="G87" s="3">
        <v>3.14</v>
      </c>
      <c r="H87" s="3">
        <v>0.27</v>
      </c>
      <c r="I87" s="3"/>
      <c r="J87" s="5">
        <f t="shared" si="1"/>
        <v>0.31884357005758163</v>
      </c>
    </row>
    <row r="88" spans="1:10">
      <c r="A88" s="3" t="s">
        <v>34</v>
      </c>
      <c r="B88" s="3" t="s">
        <v>56</v>
      </c>
      <c r="C88" s="3" t="s">
        <v>57</v>
      </c>
      <c r="D88" s="3" t="s">
        <v>22</v>
      </c>
      <c r="E88" s="3" t="s">
        <v>23</v>
      </c>
      <c r="F88" s="3" t="s">
        <v>24</v>
      </c>
      <c r="G88" s="3">
        <v>-3.62</v>
      </c>
      <c r="H88" s="3">
        <v>0.69</v>
      </c>
      <c r="I88" s="3"/>
      <c r="J88" s="5">
        <f t="shared" si="1"/>
        <v>0.8148224568138196</v>
      </c>
    </row>
    <row r="89" spans="1:10">
      <c r="A89" s="3" t="s">
        <v>19</v>
      </c>
      <c r="B89" s="3" t="s">
        <v>58</v>
      </c>
      <c r="C89" s="3" t="s">
        <v>59</v>
      </c>
      <c r="D89" s="3" t="s">
        <v>22</v>
      </c>
      <c r="E89" s="3" t="s">
        <v>23</v>
      </c>
      <c r="F89" s="3" t="s">
        <v>24</v>
      </c>
      <c r="G89" s="3">
        <v>0.03</v>
      </c>
      <c r="H89" s="3">
        <v>2.2999999999999998</v>
      </c>
      <c r="I89" s="3"/>
      <c r="J89" s="5">
        <f t="shared" si="1"/>
        <v>2.716074856046065</v>
      </c>
    </row>
    <row r="90" spans="1:10">
      <c r="A90" s="3" t="s">
        <v>25</v>
      </c>
      <c r="B90" s="3" t="s">
        <v>58</v>
      </c>
      <c r="C90" s="3" t="s">
        <v>59</v>
      </c>
      <c r="D90" s="3" t="s">
        <v>22</v>
      </c>
      <c r="E90" s="3" t="s">
        <v>23</v>
      </c>
      <c r="F90" s="3" t="s">
        <v>24</v>
      </c>
      <c r="G90" s="3">
        <v>-16.989999999999998</v>
      </c>
      <c r="H90" s="3">
        <v>0</v>
      </c>
      <c r="I90" s="3"/>
      <c r="J90" s="5">
        <f t="shared" si="1"/>
        <v>0</v>
      </c>
    </row>
    <row r="91" spans="1:10">
      <c r="A91" s="3" t="s">
        <v>26</v>
      </c>
      <c r="B91" s="3" t="s">
        <v>58</v>
      </c>
      <c r="C91" s="3" t="s">
        <v>59</v>
      </c>
      <c r="D91" s="3" t="s">
        <v>22</v>
      </c>
      <c r="E91" s="3" t="s">
        <v>23</v>
      </c>
      <c r="F91" s="3" t="s">
        <v>24</v>
      </c>
      <c r="G91" s="3">
        <v>1.35</v>
      </c>
      <c r="H91" s="3">
        <v>0.32</v>
      </c>
      <c r="I91" s="3"/>
      <c r="J91" s="5">
        <f t="shared" si="1"/>
        <v>0.37788867562380041</v>
      </c>
    </row>
    <row r="92" spans="1:10">
      <c r="A92" s="3" t="s">
        <v>27</v>
      </c>
      <c r="B92" s="3" t="s">
        <v>58</v>
      </c>
      <c r="C92" s="3" t="s">
        <v>59</v>
      </c>
      <c r="D92" s="3" t="s">
        <v>22</v>
      </c>
      <c r="E92" s="3" t="s">
        <v>23</v>
      </c>
      <c r="F92" s="3" t="s">
        <v>24</v>
      </c>
      <c r="G92" s="3">
        <v>-2.23</v>
      </c>
      <c r="H92" s="3">
        <v>1.84</v>
      </c>
      <c r="I92" s="3"/>
      <c r="J92" s="5">
        <f t="shared" si="1"/>
        <v>2.1728598848368526</v>
      </c>
    </row>
    <row r="93" spans="1:10">
      <c r="A93" s="3" t="s">
        <v>28</v>
      </c>
      <c r="B93" s="3" t="s">
        <v>58</v>
      </c>
      <c r="C93" s="3" t="s">
        <v>59</v>
      </c>
      <c r="D93" s="3" t="s">
        <v>22</v>
      </c>
      <c r="E93" s="3" t="s">
        <v>23</v>
      </c>
      <c r="F93" s="3" t="s">
        <v>24</v>
      </c>
      <c r="G93" s="3">
        <v>0.57999999999999996</v>
      </c>
      <c r="H93" s="3">
        <v>1.05</v>
      </c>
      <c r="I93" s="3"/>
      <c r="J93" s="5">
        <f t="shared" si="1"/>
        <v>1.2399472168905952</v>
      </c>
    </row>
    <row r="94" spans="1:10">
      <c r="A94" s="3" t="s">
        <v>29</v>
      </c>
      <c r="B94" s="3" t="s">
        <v>58</v>
      </c>
      <c r="C94" s="3" t="s">
        <v>59</v>
      </c>
      <c r="D94" s="3" t="s">
        <v>22</v>
      </c>
      <c r="E94" s="3" t="s">
        <v>23</v>
      </c>
      <c r="F94" s="3" t="s">
        <v>24</v>
      </c>
      <c r="G94" s="3">
        <v>9.52</v>
      </c>
      <c r="H94" s="3">
        <v>0.2</v>
      </c>
      <c r="I94" s="3"/>
      <c r="J94" s="5">
        <f t="shared" si="1"/>
        <v>0.23618042226487526</v>
      </c>
    </row>
    <row r="95" spans="1:10">
      <c r="A95" s="3" t="s">
        <v>30</v>
      </c>
      <c r="B95" s="3" t="s">
        <v>58</v>
      </c>
      <c r="C95" s="3" t="s">
        <v>59</v>
      </c>
      <c r="D95" s="3" t="s">
        <v>22</v>
      </c>
      <c r="E95" s="3" t="s">
        <v>23</v>
      </c>
      <c r="F95" s="3" t="s">
        <v>24</v>
      </c>
      <c r="G95" s="3">
        <v>0.22</v>
      </c>
      <c r="H95" s="3">
        <v>0.97</v>
      </c>
      <c r="I95" s="3"/>
      <c r="J95" s="5">
        <f t="shared" si="1"/>
        <v>1.1454750479846449</v>
      </c>
    </row>
    <row r="96" spans="1:10">
      <c r="A96" s="3" t="s">
        <v>31</v>
      </c>
      <c r="B96" s="3" t="s">
        <v>58</v>
      </c>
      <c r="C96" s="3" t="s">
        <v>59</v>
      </c>
      <c r="D96" s="3" t="s">
        <v>22</v>
      </c>
      <c r="E96" s="3" t="s">
        <v>23</v>
      </c>
      <c r="F96" s="3" t="s">
        <v>24</v>
      </c>
      <c r="G96" s="3">
        <v>1.2</v>
      </c>
      <c r="H96" s="3">
        <v>0.31</v>
      </c>
      <c r="I96" s="3"/>
      <c r="J96" s="5">
        <f t="shared" si="1"/>
        <v>0.36607965451055663</v>
      </c>
    </row>
    <row r="97" spans="1:10">
      <c r="A97" s="3" t="s">
        <v>32</v>
      </c>
      <c r="B97" s="3" t="s">
        <v>58</v>
      </c>
      <c r="C97" s="3" t="s">
        <v>59</v>
      </c>
      <c r="D97" s="3" t="s">
        <v>22</v>
      </c>
      <c r="E97" s="3" t="s">
        <v>23</v>
      </c>
      <c r="F97" s="3" t="s">
        <v>24</v>
      </c>
      <c r="G97" s="3">
        <v>0.49</v>
      </c>
      <c r="H97" s="3">
        <v>0.14000000000000001</v>
      </c>
      <c r="I97" s="3"/>
      <c r="J97" s="5">
        <f t="shared" si="1"/>
        <v>0.1653262955854127</v>
      </c>
    </row>
    <row r="98" spans="1:10">
      <c r="A98" s="3" t="s">
        <v>33</v>
      </c>
      <c r="B98" s="3" t="s">
        <v>58</v>
      </c>
      <c r="C98" s="3" t="s">
        <v>59</v>
      </c>
      <c r="D98" s="3" t="s">
        <v>22</v>
      </c>
      <c r="E98" s="3" t="s">
        <v>23</v>
      </c>
      <c r="F98" s="3" t="s">
        <v>24</v>
      </c>
      <c r="G98" s="3">
        <v>0.42</v>
      </c>
      <c r="H98" s="3">
        <v>0.13</v>
      </c>
      <c r="I98" s="3"/>
      <c r="J98" s="5">
        <f t="shared" si="1"/>
        <v>0.15351727447216892</v>
      </c>
    </row>
    <row r="99" spans="1:10">
      <c r="A99" s="3" t="s">
        <v>34</v>
      </c>
      <c r="B99" s="3" t="s">
        <v>58</v>
      </c>
      <c r="C99" s="3" t="s">
        <v>59</v>
      </c>
      <c r="D99" s="3" t="s">
        <v>22</v>
      </c>
      <c r="E99" s="3" t="s">
        <v>23</v>
      </c>
      <c r="F99" s="3" t="s">
        <v>24</v>
      </c>
      <c r="G99" s="3">
        <v>5.84</v>
      </c>
      <c r="H99" s="3">
        <v>0.22</v>
      </c>
      <c r="I99" s="3"/>
      <c r="J99" s="5">
        <f t="shared" si="1"/>
        <v>0.25979846449136279</v>
      </c>
    </row>
    <row r="100" spans="1:10">
      <c r="A100" s="3" t="s">
        <v>19</v>
      </c>
      <c r="B100" s="3" t="s">
        <v>60</v>
      </c>
      <c r="C100" s="3" t="s">
        <v>61</v>
      </c>
      <c r="D100" s="3" t="s">
        <v>22</v>
      </c>
      <c r="E100" s="3" t="s">
        <v>40</v>
      </c>
      <c r="F100" s="3" t="s">
        <v>24</v>
      </c>
      <c r="G100" s="3">
        <v>-1.78</v>
      </c>
      <c r="H100" s="3">
        <v>1.35</v>
      </c>
      <c r="I100" s="3"/>
      <c r="J100" s="5">
        <f t="shared" si="1"/>
        <v>1.5942178502879081</v>
      </c>
    </row>
    <row r="101" spans="1:10">
      <c r="A101" s="3" t="s">
        <v>25</v>
      </c>
      <c r="B101" s="3" t="s">
        <v>60</v>
      </c>
      <c r="C101" s="3" t="s">
        <v>61</v>
      </c>
      <c r="D101" s="3" t="s">
        <v>22</v>
      </c>
      <c r="E101" s="3" t="s">
        <v>40</v>
      </c>
      <c r="F101" s="3" t="s">
        <v>24</v>
      </c>
      <c r="G101" s="3">
        <v>-2.13</v>
      </c>
      <c r="H101" s="3">
        <v>0.01</v>
      </c>
      <c r="I101" s="3"/>
      <c r="J101" s="5">
        <f t="shared" si="1"/>
        <v>1.1809021113243763E-2</v>
      </c>
    </row>
    <row r="102" spans="1:10">
      <c r="A102" s="3" t="s">
        <v>26</v>
      </c>
      <c r="B102" s="3" t="s">
        <v>60</v>
      </c>
      <c r="C102" s="3" t="s">
        <v>61</v>
      </c>
      <c r="D102" s="3" t="s">
        <v>22</v>
      </c>
      <c r="E102" s="3" t="s">
        <v>40</v>
      </c>
      <c r="F102" s="3" t="s">
        <v>24</v>
      </c>
      <c r="G102" s="3">
        <v>-1.97</v>
      </c>
      <c r="H102" s="3">
        <v>0.6</v>
      </c>
      <c r="I102" s="3"/>
      <c r="J102" s="5">
        <f t="shared" si="1"/>
        <v>0.7085412667946257</v>
      </c>
    </row>
    <row r="103" spans="1:10">
      <c r="A103" s="3" t="s">
        <v>27</v>
      </c>
      <c r="B103" s="3" t="s">
        <v>60</v>
      </c>
      <c r="C103" s="3" t="s">
        <v>61</v>
      </c>
      <c r="D103" s="3" t="s">
        <v>22</v>
      </c>
      <c r="E103" s="3" t="s">
        <v>40</v>
      </c>
      <c r="F103" s="3" t="s">
        <v>24</v>
      </c>
      <c r="G103" s="3">
        <v>-2.06</v>
      </c>
      <c r="H103" s="3">
        <v>10</v>
      </c>
      <c r="I103" s="3"/>
      <c r="J103" s="5">
        <f t="shared" si="1"/>
        <v>11.809021113243762</v>
      </c>
    </row>
    <row r="104" spans="1:10">
      <c r="A104" s="3" t="s">
        <v>28</v>
      </c>
      <c r="B104" s="3" t="s">
        <v>60</v>
      </c>
      <c r="C104" s="3" t="s">
        <v>61</v>
      </c>
      <c r="D104" s="3" t="s">
        <v>22</v>
      </c>
      <c r="E104" s="3" t="s">
        <v>40</v>
      </c>
      <c r="F104" s="3" t="s">
        <v>24</v>
      </c>
      <c r="G104" s="3">
        <v>-0.67</v>
      </c>
      <c r="H104" s="3">
        <v>1.95</v>
      </c>
      <c r="I104" s="3"/>
      <c r="J104" s="5">
        <f t="shared" si="1"/>
        <v>2.3027591170825339</v>
      </c>
    </row>
    <row r="105" spans="1:10">
      <c r="A105" s="3" t="s">
        <v>29</v>
      </c>
      <c r="B105" s="3" t="s">
        <v>60</v>
      </c>
      <c r="C105" s="3" t="s">
        <v>61</v>
      </c>
      <c r="D105" s="3" t="s">
        <v>22</v>
      </c>
      <c r="E105" s="3" t="s">
        <v>40</v>
      </c>
      <c r="F105" s="3" t="s">
        <v>24</v>
      </c>
      <c r="G105" s="3">
        <v>-2.54</v>
      </c>
      <c r="H105" s="3">
        <v>0.37</v>
      </c>
      <c r="I105" s="3"/>
      <c r="J105" s="5">
        <f t="shared" si="1"/>
        <v>0.43693378119001924</v>
      </c>
    </row>
    <row r="106" spans="1:10">
      <c r="A106" s="3" t="s">
        <v>30</v>
      </c>
      <c r="B106" s="3" t="s">
        <v>60</v>
      </c>
      <c r="C106" s="3" t="s">
        <v>61</v>
      </c>
      <c r="D106" s="3" t="s">
        <v>22</v>
      </c>
      <c r="E106" s="3" t="s">
        <v>40</v>
      </c>
      <c r="F106" s="3" t="s">
        <v>24</v>
      </c>
      <c r="G106" s="3">
        <v>-1.04</v>
      </c>
      <c r="H106" s="3">
        <v>3.06</v>
      </c>
      <c r="I106" s="3"/>
      <c r="J106" s="5">
        <f t="shared" si="1"/>
        <v>3.6135604606525913</v>
      </c>
    </row>
    <row r="107" spans="1:10">
      <c r="A107" s="3" t="s">
        <v>31</v>
      </c>
      <c r="B107" s="3" t="s">
        <v>60</v>
      </c>
      <c r="C107" s="3" t="s">
        <v>61</v>
      </c>
      <c r="D107" s="3" t="s">
        <v>22</v>
      </c>
      <c r="E107" s="3" t="s">
        <v>40</v>
      </c>
      <c r="F107" s="3" t="s">
        <v>24</v>
      </c>
      <c r="G107" s="3">
        <v>-1.02</v>
      </c>
      <c r="H107" s="3">
        <v>1.53</v>
      </c>
      <c r="I107" s="3"/>
      <c r="J107" s="5">
        <f t="shared" si="1"/>
        <v>1.8067802303262956</v>
      </c>
    </row>
    <row r="108" spans="1:10">
      <c r="A108" s="3" t="s">
        <v>32</v>
      </c>
      <c r="B108" s="3" t="s">
        <v>60</v>
      </c>
      <c r="C108" s="3" t="s">
        <v>61</v>
      </c>
      <c r="D108" s="3" t="s">
        <v>22</v>
      </c>
      <c r="E108" s="3" t="s">
        <v>40</v>
      </c>
      <c r="F108" s="3" t="s">
        <v>24</v>
      </c>
      <c r="G108" s="3">
        <v>-1.68</v>
      </c>
      <c r="H108" s="3">
        <v>0.7</v>
      </c>
      <c r="I108" s="3"/>
      <c r="J108" s="5">
        <f t="shared" si="1"/>
        <v>0.82663147792706337</v>
      </c>
    </row>
    <row r="109" spans="1:10">
      <c r="A109" s="3" t="s">
        <v>33</v>
      </c>
      <c r="B109" s="3" t="s">
        <v>60</v>
      </c>
      <c r="C109" s="3" t="s">
        <v>61</v>
      </c>
      <c r="D109" s="3" t="s">
        <v>22</v>
      </c>
      <c r="E109" s="3" t="s">
        <v>40</v>
      </c>
      <c r="F109" s="3" t="s">
        <v>24</v>
      </c>
      <c r="G109" s="3">
        <v>0</v>
      </c>
      <c r="H109" s="3">
        <v>0.53</v>
      </c>
      <c r="I109" s="3"/>
      <c r="J109" s="5">
        <f t="shared" si="1"/>
        <v>0.62587811900191948</v>
      </c>
    </row>
    <row r="110" spans="1:10">
      <c r="A110" s="3" t="s">
        <v>34</v>
      </c>
      <c r="B110" s="3" t="s">
        <v>60</v>
      </c>
      <c r="C110" s="3" t="s">
        <v>61</v>
      </c>
      <c r="D110" s="3" t="s">
        <v>22</v>
      </c>
      <c r="E110" s="3" t="s">
        <v>40</v>
      </c>
      <c r="F110" s="3" t="s">
        <v>24</v>
      </c>
      <c r="G110" s="3">
        <v>-0.97</v>
      </c>
      <c r="H110" s="3">
        <v>1.19</v>
      </c>
      <c r="I110" s="3"/>
      <c r="J110" s="5">
        <f t="shared" si="1"/>
        <v>1.4052735124760076</v>
      </c>
    </row>
    <row r="111" spans="1:10">
      <c r="A111" s="3" t="s">
        <v>37</v>
      </c>
      <c r="B111" s="3" t="s">
        <v>62</v>
      </c>
      <c r="C111" s="3" t="s">
        <v>63</v>
      </c>
      <c r="D111" s="3" t="s">
        <v>22</v>
      </c>
      <c r="E111" s="3" t="s">
        <v>23</v>
      </c>
      <c r="F111" s="3" t="s">
        <v>24</v>
      </c>
      <c r="G111" s="3">
        <v>1.1499999999999999</v>
      </c>
      <c r="H111" s="3">
        <v>1.31</v>
      </c>
      <c r="I111" s="3"/>
      <c r="J111" s="5">
        <f t="shared" si="1"/>
        <v>1.546981765834933</v>
      </c>
    </row>
    <row r="112" spans="1:10">
      <c r="A112" s="3" t="s">
        <v>19</v>
      </c>
      <c r="B112" s="3" t="s">
        <v>62</v>
      </c>
      <c r="C112" s="3" t="s">
        <v>63</v>
      </c>
      <c r="D112" s="3" t="s">
        <v>22</v>
      </c>
      <c r="E112" s="3" t="s">
        <v>23</v>
      </c>
      <c r="F112" s="3" t="s">
        <v>24</v>
      </c>
      <c r="G112" s="3">
        <v>0.62</v>
      </c>
      <c r="H112" s="3">
        <v>1.32</v>
      </c>
      <c r="I112" s="3"/>
      <c r="J112" s="5">
        <f t="shared" si="1"/>
        <v>1.5587907869481767</v>
      </c>
    </row>
    <row r="113" spans="1:10">
      <c r="A113" s="3" t="s">
        <v>41</v>
      </c>
      <c r="B113" s="3" t="s">
        <v>62</v>
      </c>
      <c r="C113" s="3" t="s">
        <v>63</v>
      </c>
      <c r="D113" s="3" t="s">
        <v>22</v>
      </c>
      <c r="E113" s="3" t="s">
        <v>23</v>
      </c>
      <c r="F113" s="3" t="s">
        <v>24</v>
      </c>
      <c r="G113" s="3">
        <v>0.6</v>
      </c>
      <c r="H113" s="3">
        <v>0.38</v>
      </c>
      <c r="I113" s="3"/>
      <c r="J113" s="5">
        <f t="shared" si="1"/>
        <v>0.44874280230326297</v>
      </c>
    </row>
    <row r="114" spans="1:10">
      <c r="A114" s="3" t="s">
        <v>25</v>
      </c>
      <c r="B114" s="3" t="s">
        <v>62</v>
      </c>
      <c r="C114" s="3" t="s">
        <v>63</v>
      </c>
      <c r="D114" s="3" t="s">
        <v>22</v>
      </c>
      <c r="E114" s="3" t="s">
        <v>23</v>
      </c>
      <c r="F114" s="3" t="s">
        <v>24</v>
      </c>
      <c r="G114" s="3">
        <v>2.33</v>
      </c>
      <c r="H114" s="3">
        <v>0.06</v>
      </c>
      <c r="I114" s="3"/>
      <c r="J114" s="5">
        <f t="shared" si="1"/>
        <v>7.0854126679462573E-2</v>
      </c>
    </row>
    <row r="115" spans="1:10">
      <c r="A115" s="3" t="s">
        <v>26</v>
      </c>
      <c r="B115" s="3" t="s">
        <v>62</v>
      </c>
      <c r="C115" s="3" t="s">
        <v>63</v>
      </c>
      <c r="D115" s="3" t="s">
        <v>22</v>
      </c>
      <c r="E115" s="3" t="s">
        <v>23</v>
      </c>
      <c r="F115" s="3" t="s">
        <v>24</v>
      </c>
      <c r="G115" s="3">
        <v>0.79</v>
      </c>
      <c r="H115" s="3">
        <v>1.72</v>
      </c>
      <c r="I115" s="3"/>
      <c r="J115" s="5">
        <f t="shared" si="1"/>
        <v>2.0311516314779272</v>
      </c>
    </row>
    <row r="116" spans="1:10">
      <c r="A116" s="3" t="s">
        <v>44</v>
      </c>
      <c r="B116" s="3" t="s">
        <v>62</v>
      </c>
      <c r="C116" s="3" t="s">
        <v>63</v>
      </c>
      <c r="D116" s="3" t="s">
        <v>22</v>
      </c>
      <c r="E116" s="3" t="s">
        <v>23</v>
      </c>
      <c r="F116" s="3" t="s">
        <v>24</v>
      </c>
      <c r="G116" s="3">
        <v>1.58</v>
      </c>
      <c r="H116" s="3">
        <v>0.19</v>
      </c>
      <c r="I116" s="3"/>
      <c r="J116" s="5">
        <f t="shared" si="1"/>
        <v>0.22437140115163148</v>
      </c>
    </row>
    <row r="117" spans="1:10">
      <c r="A117" s="3" t="s">
        <v>45</v>
      </c>
      <c r="B117" s="3" t="s">
        <v>62</v>
      </c>
      <c r="C117" s="3" t="s">
        <v>63</v>
      </c>
      <c r="D117" s="3" t="s">
        <v>22</v>
      </c>
      <c r="E117" s="3" t="s">
        <v>23</v>
      </c>
      <c r="F117" s="3" t="s">
        <v>24</v>
      </c>
      <c r="G117" s="3">
        <v>0.98</v>
      </c>
      <c r="H117" s="3">
        <v>0.18</v>
      </c>
      <c r="I117" s="3"/>
      <c r="J117" s="5">
        <f t="shared" si="1"/>
        <v>0.21256238003838773</v>
      </c>
    </row>
    <row r="118" spans="1:10">
      <c r="A118" s="3" t="s">
        <v>46</v>
      </c>
      <c r="B118" s="3" t="s">
        <v>62</v>
      </c>
      <c r="C118" s="3" t="s">
        <v>63</v>
      </c>
      <c r="D118" s="3" t="s">
        <v>22</v>
      </c>
      <c r="E118" s="3" t="s">
        <v>23</v>
      </c>
      <c r="F118" s="3" t="s">
        <v>24</v>
      </c>
      <c r="G118" s="3">
        <v>0.25</v>
      </c>
      <c r="H118" s="3">
        <v>0.63</v>
      </c>
      <c r="I118" s="3"/>
      <c r="J118" s="5">
        <f t="shared" si="1"/>
        <v>0.74396833013435704</v>
      </c>
    </row>
    <row r="119" spans="1:10">
      <c r="A119" s="3" t="s">
        <v>27</v>
      </c>
      <c r="B119" s="3" t="s">
        <v>62</v>
      </c>
      <c r="C119" s="3" t="s">
        <v>63</v>
      </c>
      <c r="D119" s="3" t="s">
        <v>22</v>
      </c>
      <c r="E119" s="3" t="s">
        <v>23</v>
      </c>
      <c r="F119" s="3" t="s">
        <v>24</v>
      </c>
      <c r="G119" s="3">
        <v>1.92</v>
      </c>
      <c r="H119" s="3">
        <v>0.9</v>
      </c>
      <c r="I119" s="3"/>
      <c r="J119" s="5">
        <f t="shared" si="1"/>
        <v>1.0628119001919387</v>
      </c>
    </row>
    <row r="120" spans="1:10">
      <c r="A120" s="3" t="s">
        <v>47</v>
      </c>
      <c r="B120" s="3" t="s">
        <v>62</v>
      </c>
      <c r="C120" s="3" t="s">
        <v>63</v>
      </c>
      <c r="D120" s="3" t="s">
        <v>22</v>
      </c>
      <c r="E120" s="3" t="s">
        <v>23</v>
      </c>
      <c r="F120" s="3" t="s">
        <v>24</v>
      </c>
      <c r="G120" s="3">
        <v>1.44</v>
      </c>
      <c r="H120" s="3">
        <v>0.55000000000000004</v>
      </c>
      <c r="I120" s="3"/>
      <c r="J120" s="5">
        <f t="shared" si="1"/>
        <v>0.64949616122840703</v>
      </c>
    </row>
    <row r="121" spans="1:10">
      <c r="A121" s="3" t="s">
        <v>28</v>
      </c>
      <c r="B121" s="3" t="s">
        <v>62</v>
      </c>
      <c r="C121" s="3" t="s">
        <v>63</v>
      </c>
      <c r="D121" s="3" t="s">
        <v>22</v>
      </c>
      <c r="E121" s="3" t="s">
        <v>23</v>
      </c>
      <c r="F121" s="3" t="s">
        <v>24</v>
      </c>
      <c r="G121" s="3">
        <v>1.07</v>
      </c>
      <c r="H121" s="3">
        <v>3.03</v>
      </c>
      <c r="I121" s="3"/>
      <c r="J121" s="5">
        <f t="shared" si="1"/>
        <v>3.5781333973128597</v>
      </c>
    </row>
    <row r="122" spans="1:10">
      <c r="A122" s="3" t="s">
        <v>29</v>
      </c>
      <c r="B122" s="3" t="s">
        <v>62</v>
      </c>
      <c r="C122" s="3" t="s">
        <v>63</v>
      </c>
      <c r="D122" s="3" t="s">
        <v>22</v>
      </c>
      <c r="E122" s="3" t="s">
        <v>23</v>
      </c>
      <c r="F122" s="3" t="s">
        <v>24</v>
      </c>
      <c r="G122" s="3">
        <v>1.38</v>
      </c>
      <c r="H122" s="3">
        <v>1.58</v>
      </c>
      <c r="I122" s="3"/>
      <c r="J122" s="5">
        <f t="shared" si="1"/>
        <v>1.8658253358925145</v>
      </c>
    </row>
    <row r="123" spans="1:10">
      <c r="A123" s="3" t="s">
        <v>30</v>
      </c>
      <c r="B123" s="3" t="s">
        <v>62</v>
      </c>
      <c r="C123" s="3" t="s">
        <v>63</v>
      </c>
      <c r="D123" s="3" t="s">
        <v>22</v>
      </c>
      <c r="E123" s="3" t="s">
        <v>23</v>
      </c>
      <c r="F123" s="3" t="s">
        <v>24</v>
      </c>
      <c r="G123" s="3">
        <v>2.85</v>
      </c>
      <c r="H123" s="3">
        <v>3.08</v>
      </c>
      <c r="I123" s="3"/>
      <c r="J123" s="5">
        <f t="shared" si="1"/>
        <v>3.6371785028790788</v>
      </c>
    </row>
    <row r="124" spans="1:10">
      <c r="A124" s="3" t="s">
        <v>31</v>
      </c>
      <c r="B124" s="3" t="s">
        <v>62</v>
      </c>
      <c r="C124" s="3" t="s">
        <v>63</v>
      </c>
      <c r="D124" s="3" t="s">
        <v>22</v>
      </c>
      <c r="E124" s="3" t="s">
        <v>23</v>
      </c>
      <c r="F124" s="3" t="s">
        <v>24</v>
      </c>
      <c r="G124" s="3">
        <v>1.19</v>
      </c>
      <c r="H124" s="3">
        <v>2.7</v>
      </c>
      <c r="I124" s="3"/>
      <c r="J124" s="5">
        <f t="shared" si="1"/>
        <v>3.1884357005758162</v>
      </c>
    </row>
    <row r="125" spans="1:10">
      <c r="A125" s="3" t="s">
        <v>32</v>
      </c>
      <c r="B125" s="3" t="s">
        <v>62</v>
      </c>
      <c r="C125" s="3" t="s">
        <v>63</v>
      </c>
      <c r="D125" s="3" t="s">
        <v>22</v>
      </c>
      <c r="E125" s="3" t="s">
        <v>23</v>
      </c>
      <c r="F125" s="3" t="s">
        <v>24</v>
      </c>
      <c r="G125" s="3">
        <v>1.79</v>
      </c>
      <c r="H125" s="3">
        <v>0.82</v>
      </c>
      <c r="I125" s="3"/>
      <c r="J125" s="5">
        <f t="shared" si="1"/>
        <v>0.96833973128598849</v>
      </c>
    </row>
    <row r="126" spans="1:10">
      <c r="A126" s="3" t="s">
        <v>33</v>
      </c>
      <c r="B126" s="3" t="s">
        <v>62</v>
      </c>
      <c r="C126" s="3" t="s">
        <v>63</v>
      </c>
      <c r="D126" s="3" t="s">
        <v>22</v>
      </c>
      <c r="E126" s="3" t="s">
        <v>23</v>
      </c>
      <c r="F126" s="3" t="s">
        <v>24</v>
      </c>
      <c r="G126" s="3">
        <v>0.75</v>
      </c>
      <c r="H126" s="3">
        <v>0.24</v>
      </c>
      <c r="I126" s="3"/>
      <c r="J126" s="5">
        <f t="shared" si="1"/>
        <v>0.28341650671785029</v>
      </c>
    </row>
    <row r="127" spans="1:10">
      <c r="A127" s="3" t="s">
        <v>34</v>
      </c>
      <c r="B127" s="3" t="s">
        <v>62</v>
      </c>
      <c r="C127" s="3" t="s">
        <v>63</v>
      </c>
      <c r="D127" s="3" t="s">
        <v>22</v>
      </c>
      <c r="E127" s="3" t="s">
        <v>23</v>
      </c>
      <c r="F127" s="3" t="s">
        <v>24</v>
      </c>
      <c r="G127" s="3">
        <v>0.6</v>
      </c>
      <c r="H127" s="3">
        <v>1.8</v>
      </c>
      <c r="I127" s="3"/>
      <c r="J127" s="5">
        <f t="shared" si="1"/>
        <v>2.1256238003838774</v>
      </c>
    </row>
    <row r="128" spans="1:10">
      <c r="A128" s="3" t="s">
        <v>37</v>
      </c>
      <c r="B128" s="3" t="s">
        <v>64</v>
      </c>
      <c r="C128" s="3" t="s">
        <v>65</v>
      </c>
      <c r="D128" s="3" t="s">
        <v>22</v>
      </c>
      <c r="E128" s="3" t="s">
        <v>23</v>
      </c>
      <c r="F128" s="3" t="s">
        <v>24</v>
      </c>
      <c r="G128" s="3">
        <v>-0.87</v>
      </c>
      <c r="H128" s="3">
        <v>0.85</v>
      </c>
      <c r="I128" s="3"/>
      <c r="J128" s="5">
        <f t="shared" si="1"/>
        <v>1.0037667946257198</v>
      </c>
    </row>
    <row r="129" spans="1:10">
      <c r="A129" s="3" t="s">
        <v>19</v>
      </c>
      <c r="B129" s="3" t="s">
        <v>64</v>
      </c>
      <c r="C129" s="3" t="s">
        <v>65</v>
      </c>
      <c r="D129" s="3" t="s">
        <v>22</v>
      </c>
      <c r="E129" s="3" t="s">
        <v>23</v>
      </c>
      <c r="F129" s="3" t="s">
        <v>24</v>
      </c>
      <c r="G129" s="3">
        <v>-4.05</v>
      </c>
      <c r="H129" s="3">
        <v>0.79</v>
      </c>
      <c r="I129" s="3"/>
      <c r="J129" s="5">
        <f t="shared" si="1"/>
        <v>0.93291266794625727</v>
      </c>
    </row>
    <row r="130" spans="1:10">
      <c r="A130" s="3" t="s">
        <v>41</v>
      </c>
      <c r="B130" s="3" t="s">
        <v>64</v>
      </c>
      <c r="C130" s="3" t="s">
        <v>65</v>
      </c>
      <c r="D130" s="3" t="s">
        <v>22</v>
      </c>
      <c r="E130" s="3" t="s">
        <v>23</v>
      </c>
      <c r="F130" s="3" t="s">
        <v>24</v>
      </c>
      <c r="G130" s="3">
        <v>-4.1900000000000004</v>
      </c>
      <c r="H130" s="3">
        <v>0.19</v>
      </c>
      <c r="I130" s="3"/>
      <c r="J130" s="5">
        <f t="shared" si="1"/>
        <v>0.22437140115163148</v>
      </c>
    </row>
    <row r="131" spans="1:10">
      <c r="A131" s="3" t="s">
        <v>25</v>
      </c>
      <c r="B131" s="3" t="s">
        <v>64</v>
      </c>
      <c r="C131" s="3" t="s">
        <v>65</v>
      </c>
      <c r="D131" s="3" t="s">
        <v>22</v>
      </c>
      <c r="E131" s="3" t="s">
        <v>23</v>
      </c>
      <c r="F131" s="3" t="s">
        <v>24</v>
      </c>
      <c r="G131" s="3">
        <v>-0.16</v>
      </c>
      <c r="H131" s="3">
        <v>0.03</v>
      </c>
      <c r="I131" s="3"/>
      <c r="J131" s="5">
        <f t="shared" si="1"/>
        <v>3.5427063339731286E-2</v>
      </c>
    </row>
    <row r="132" spans="1:10">
      <c r="A132" s="3" t="s">
        <v>26</v>
      </c>
      <c r="B132" s="3" t="s">
        <v>64</v>
      </c>
      <c r="C132" s="3" t="s">
        <v>65</v>
      </c>
      <c r="D132" s="3" t="s">
        <v>22</v>
      </c>
      <c r="E132" s="3" t="s">
        <v>23</v>
      </c>
      <c r="F132" s="3" t="s">
        <v>24</v>
      </c>
      <c r="G132" s="3">
        <v>-6.36</v>
      </c>
      <c r="H132" s="3">
        <v>1.39</v>
      </c>
      <c r="I132" s="3"/>
      <c r="J132" s="5">
        <f t="shared" si="1"/>
        <v>1.641453934740883</v>
      </c>
    </row>
    <row r="133" spans="1:10">
      <c r="A133" s="3" t="s">
        <v>44</v>
      </c>
      <c r="B133" s="3" t="s">
        <v>64</v>
      </c>
      <c r="C133" s="3" t="s">
        <v>65</v>
      </c>
      <c r="D133" s="3" t="s">
        <v>22</v>
      </c>
      <c r="E133" s="3" t="s">
        <v>23</v>
      </c>
      <c r="F133" s="3" t="s">
        <v>24</v>
      </c>
      <c r="G133" s="3">
        <v>-3.74</v>
      </c>
      <c r="H133" s="3">
        <v>0.11</v>
      </c>
      <c r="I133" s="3"/>
      <c r="J133" s="5">
        <f t="shared" si="1"/>
        <v>0.1298992322456814</v>
      </c>
    </row>
    <row r="134" spans="1:10">
      <c r="A134" s="3" t="s">
        <v>45</v>
      </c>
      <c r="B134" s="3" t="s">
        <v>64</v>
      </c>
      <c r="C134" s="3" t="s">
        <v>65</v>
      </c>
      <c r="D134" s="3" t="s">
        <v>22</v>
      </c>
      <c r="E134" s="3" t="s">
        <v>23</v>
      </c>
      <c r="F134" s="3" t="s">
        <v>24</v>
      </c>
      <c r="G134" s="3">
        <v>0</v>
      </c>
      <c r="H134" s="3">
        <v>0.18</v>
      </c>
      <c r="I134" s="3"/>
      <c r="J134" s="5">
        <f t="shared" si="1"/>
        <v>0.21256238003838773</v>
      </c>
    </row>
    <row r="135" spans="1:10">
      <c r="A135" s="3" t="s">
        <v>46</v>
      </c>
      <c r="B135" s="3" t="s">
        <v>64</v>
      </c>
      <c r="C135" s="3" t="s">
        <v>65</v>
      </c>
      <c r="D135" s="3" t="s">
        <v>22</v>
      </c>
      <c r="E135" s="3" t="s">
        <v>23</v>
      </c>
      <c r="F135" s="3" t="s">
        <v>24</v>
      </c>
      <c r="G135" s="3">
        <v>-1.21</v>
      </c>
      <c r="H135" s="3">
        <v>0.52</v>
      </c>
      <c r="I135" s="3"/>
      <c r="J135" s="5">
        <f t="shared" si="1"/>
        <v>0.6140690978886757</v>
      </c>
    </row>
    <row r="136" spans="1:10">
      <c r="A136" s="3" t="s">
        <v>27</v>
      </c>
      <c r="B136" s="3" t="s">
        <v>64</v>
      </c>
      <c r="C136" s="3" t="s">
        <v>65</v>
      </c>
      <c r="D136" s="3" t="s">
        <v>22</v>
      </c>
      <c r="E136" s="3" t="s">
        <v>23</v>
      </c>
      <c r="F136" s="3" t="s">
        <v>24</v>
      </c>
      <c r="G136" s="3">
        <v>-6.69</v>
      </c>
      <c r="H136" s="3">
        <v>0.63</v>
      </c>
      <c r="I136" s="3"/>
      <c r="J136" s="5">
        <f t="shared" si="1"/>
        <v>0.74396833013435704</v>
      </c>
    </row>
    <row r="137" spans="1:10">
      <c r="A137" s="3" t="s">
        <v>47</v>
      </c>
      <c r="B137" s="3" t="s">
        <v>64</v>
      </c>
      <c r="C137" s="3" t="s">
        <v>65</v>
      </c>
      <c r="D137" s="3" t="s">
        <v>22</v>
      </c>
      <c r="E137" s="3" t="s">
        <v>23</v>
      </c>
      <c r="F137" s="3" t="s">
        <v>24</v>
      </c>
      <c r="G137" s="3">
        <v>-0.91</v>
      </c>
      <c r="H137" s="3">
        <v>0.27</v>
      </c>
      <c r="I137" s="3"/>
      <c r="J137" s="5">
        <f t="shared" si="1"/>
        <v>0.31884357005758163</v>
      </c>
    </row>
    <row r="138" spans="1:10">
      <c r="A138" s="3" t="s">
        <v>28</v>
      </c>
      <c r="B138" s="3" t="s">
        <v>64</v>
      </c>
      <c r="C138" s="3" t="s">
        <v>65</v>
      </c>
      <c r="D138" s="3" t="s">
        <v>22</v>
      </c>
      <c r="E138" s="3" t="s">
        <v>23</v>
      </c>
      <c r="F138" s="3" t="s">
        <v>24</v>
      </c>
      <c r="G138" s="3">
        <v>-2.4300000000000002</v>
      </c>
      <c r="H138" s="3">
        <v>1.96</v>
      </c>
      <c r="I138" s="3"/>
      <c r="J138" s="5">
        <f t="shared" si="1"/>
        <v>2.3145681381957774</v>
      </c>
    </row>
    <row r="139" spans="1:10">
      <c r="A139" s="3" t="s">
        <v>29</v>
      </c>
      <c r="B139" s="3" t="s">
        <v>64</v>
      </c>
      <c r="C139" s="3" t="s">
        <v>65</v>
      </c>
      <c r="D139" s="3" t="s">
        <v>22</v>
      </c>
      <c r="E139" s="3" t="s">
        <v>23</v>
      </c>
      <c r="F139" s="3" t="s">
        <v>24</v>
      </c>
      <c r="G139" s="3">
        <v>-3.86</v>
      </c>
      <c r="H139" s="3">
        <v>0.37</v>
      </c>
      <c r="I139" s="3"/>
      <c r="J139" s="5">
        <f t="shared" si="1"/>
        <v>0.43693378119001924</v>
      </c>
    </row>
    <row r="140" spans="1:10">
      <c r="A140" s="3" t="s">
        <v>30</v>
      </c>
      <c r="B140" s="3" t="s">
        <v>64</v>
      </c>
      <c r="C140" s="3" t="s">
        <v>65</v>
      </c>
      <c r="D140" s="3" t="s">
        <v>22</v>
      </c>
      <c r="E140" s="3" t="s">
        <v>23</v>
      </c>
      <c r="F140" s="3" t="s">
        <v>24</v>
      </c>
      <c r="G140" s="3">
        <v>-2.59</v>
      </c>
      <c r="H140" s="3">
        <v>2.14</v>
      </c>
      <c r="I140" s="3"/>
      <c r="J140" s="5">
        <f t="shared" si="1"/>
        <v>2.5271305182341655</v>
      </c>
    </row>
    <row r="141" spans="1:10">
      <c r="A141" s="3" t="s">
        <v>31</v>
      </c>
      <c r="B141" s="3" t="s">
        <v>64</v>
      </c>
      <c r="C141" s="3" t="s">
        <v>65</v>
      </c>
      <c r="D141" s="3" t="s">
        <v>22</v>
      </c>
      <c r="E141" s="3" t="s">
        <v>23</v>
      </c>
      <c r="F141" s="3" t="s">
        <v>24</v>
      </c>
      <c r="G141" s="3">
        <v>-3.02</v>
      </c>
      <c r="H141" s="3">
        <v>1.1299999999999999</v>
      </c>
      <c r="I141" s="3"/>
      <c r="J141" s="5">
        <f t="shared" si="1"/>
        <v>1.3344193857965452</v>
      </c>
    </row>
    <row r="142" spans="1:10">
      <c r="A142" s="3" t="s">
        <v>32</v>
      </c>
      <c r="B142" s="3" t="s">
        <v>64</v>
      </c>
      <c r="C142" s="3" t="s">
        <v>65</v>
      </c>
      <c r="D142" s="3" t="s">
        <v>22</v>
      </c>
      <c r="E142" s="3" t="s">
        <v>23</v>
      </c>
      <c r="F142" s="3" t="s">
        <v>24</v>
      </c>
      <c r="G142" s="3">
        <v>-9.85</v>
      </c>
      <c r="H142" s="3">
        <v>0.49</v>
      </c>
      <c r="I142" s="3"/>
      <c r="J142" s="5">
        <f t="shared" ref="J142:J178" si="2">H142*$I$2</f>
        <v>0.57864203454894436</v>
      </c>
    </row>
    <row r="143" spans="1:10">
      <c r="A143" s="3" t="s">
        <v>33</v>
      </c>
      <c r="B143" s="3" t="s">
        <v>64</v>
      </c>
      <c r="C143" s="3" t="s">
        <v>65</v>
      </c>
      <c r="D143" s="3" t="s">
        <v>22</v>
      </c>
      <c r="E143" s="3" t="s">
        <v>23</v>
      </c>
      <c r="F143" s="3" t="s">
        <v>24</v>
      </c>
      <c r="G143" s="3">
        <v>-0.37</v>
      </c>
      <c r="H143" s="3">
        <v>0.57999999999999996</v>
      </c>
      <c r="I143" s="3"/>
      <c r="J143" s="5">
        <f t="shared" si="2"/>
        <v>0.68492322456813814</v>
      </c>
    </row>
    <row r="144" spans="1:10">
      <c r="A144" s="3" t="s">
        <v>34</v>
      </c>
      <c r="B144" s="3" t="s">
        <v>64</v>
      </c>
      <c r="C144" s="3" t="s">
        <v>65</v>
      </c>
      <c r="D144" s="3" t="s">
        <v>22</v>
      </c>
      <c r="E144" s="3" t="s">
        <v>23</v>
      </c>
      <c r="F144" s="3" t="s">
        <v>24</v>
      </c>
      <c r="G144" s="3">
        <v>-4.76</v>
      </c>
      <c r="H144" s="3">
        <v>1.23</v>
      </c>
      <c r="I144" s="3"/>
      <c r="J144" s="5">
        <f t="shared" si="2"/>
        <v>1.4525095969289827</v>
      </c>
    </row>
    <row r="145" spans="1:10">
      <c r="A145" s="3" t="s">
        <v>37</v>
      </c>
      <c r="B145" s="3" t="s">
        <v>66</v>
      </c>
      <c r="C145" s="3" t="s">
        <v>67</v>
      </c>
      <c r="D145" s="3" t="s">
        <v>22</v>
      </c>
      <c r="E145" s="3" t="s">
        <v>23</v>
      </c>
      <c r="F145" s="3" t="s">
        <v>24</v>
      </c>
      <c r="G145" s="3">
        <v>2.42</v>
      </c>
      <c r="H145" s="3">
        <v>0.53</v>
      </c>
      <c r="I145" s="3"/>
      <c r="J145" s="5">
        <f t="shared" si="2"/>
        <v>0.62587811900191948</v>
      </c>
    </row>
    <row r="146" spans="1:10">
      <c r="A146" s="3" t="s">
        <v>19</v>
      </c>
      <c r="B146" s="3" t="s">
        <v>66</v>
      </c>
      <c r="C146" s="3" t="s">
        <v>67</v>
      </c>
      <c r="D146" s="3" t="s">
        <v>22</v>
      </c>
      <c r="E146" s="3" t="s">
        <v>23</v>
      </c>
      <c r="F146" s="3" t="s">
        <v>24</v>
      </c>
      <c r="G146" s="3">
        <v>-3.66</v>
      </c>
      <c r="H146" s="3">
        <v>1.1499999999999999</v>
      </c>
      <c r="I146" s="3"/>
      <c r="J146" s="5">
        <f t="shared" si="2"/>
        <v>1.3580374280230325</v>
      </c>
    </row>
    <row r="147" spans="1:10">
      <c r="A147" s="3" t="s">
        <v>41</v>
      </c>
      <c r="B147" s="3" t="s">
        <v>66</v>
      </c>
      <c r="C147" s="3" t="s">
        <v>67</v>
      </c>
      <c r="D147" s="3" t="s">
        <v>22</v>
      </c>
      <c r="E147" s="3" t="s">
        <v>23</v>
      </c>
      <c r="F147" s="3" t="s">
        <v>24</v>
      </c>
      <c r="G147" s="3">
        <v>3.61</v>
      </c>
      <c r="H147" s="3">
        <v>0.1</v>
      </c>
      <c r="I147" s="3"/>
      <c r="J147" s="5">
        <f t="shared" si="2"/>
        <v>0.11809021113243763</v>
      </c>
    </row>
    <row r="148" spans="1:10">
      <c r="A148" s="3" t="s">
        <v>25</v>
      </c>
      <c r="B148" s="3" t="s">
        <v>66</v>
      </c>
      <c r="C148" s="3" t="s">
        <v>67</v>
      </c>
      <c r="D148" s="3" t="s">
        <v>22</v>
      </c>
      <c r="E148" s="3" t="s">
        <v>23</v>
      </c>
      <c r="F148" s="3" t="s">
        <v>24</v>
      </c>
      <c r="G148" s="3">
        <v>-31.33</v>
      </c>
      <c r="H148" s="3">
        <v>0.04</v>
      </c>
      <c r="I148" s="3"/>
      <c r="J148" s="5">
        <f t="shared" si="2"/>
        <v>4.7236084452975051E-2</v>
      </c>
    </row>
    <row r="149" spans="1:10">
      <c r="A149" s="3" t="s">
        <v>26</v>
      </c>
      <c r="B149" s="3" t="s">
        <v>66</v>
      </c>
      <c r="C149" s="3" t="s">
        <v>67</v>
      </c>
      <c r="D149" s="3" t="s">
        <v>22</v>
      </c>
      <c r="E149" s="3" t="s">
        <v>23</v>
      </c>
      <c r="F149" s="3" t="s">
        <v>24</v>
      </c>
      <c r="G149" s="3">
        <v>-5.61</v>
      </c>
      <c r="H149" s="3">
        <v>1.03</v>
      </c>
      <c r="I149" s="3"/>
      <c r="J149" s="5">
        <f t="shared" si="2"/>
        <v>1.2163291746641076</v>
      </c>
    </row>
    <row r="150" spans="1:10">
      <c r="A150" s="3" t="s">
        <v>44</v>
      </c>
      <c r="B150" s="3" t="s">
        <v>66</v>
      </c>
      <c r="C150" s="3" t="s">
        <v>67</v>
      </c>
      <c r="D150" s="3" t="s">
        <v>22</v>
      </c>
      <c r="E150" s="3" t="s">
        <v>23</v>
      </c>
      <c r="F150" s="3" t="s">
        <v>24</v>
      </c>
      <c r="G150" s="3">
        <v>3.78</v>
      </c>
      <c r="H150" s="3">
        <v>7.0000000000000007E-2</v>
      </c>
      <c r="I150" s="3"/>
      <c r="J150" s="5">
        <f t="shared" si="2"/>
        <v>8.2663147792706351E-2</v>
      </c>
    </row>
    <row r="151" spans="1:10">
      <c r="A151" s="3" t="s">
        <v>45</v>
      </c>
      <c r="B151" s="3" t="s">
        <v>66</v>
      </c>
      <c r="C151" s="3" t="s">
        <v>67</v>
      </c>
      <c r="D151" s="3" t="s">
        <v>22</v>
      </c>
      <c r="E151" s="3" t="s">
        <v>23</v>
      </c>
      <c r="F151" s="3" t="s">
        <v>24</v>
      </c>
      <c r="G151" s="3">
        <v>3.17</v>
      </c>
      <c r="H151" s="3">
        <v>0.12</v>
      </c>
      <c r="I151" s="3"/>
      <c r="J151" s="5">
        <f t="shared" si="2"/>
        <v>0.14170825335892515</v>
      </c>
    </row>
    <row r="152" spans="1:10">
      <c r="A152" s="3" t="s">
        <v>46</v>
      </c>
      <c r="B152" s="3" t="s">
        <v>66</v>
      </c>
      <c r="C152" s="3" t="s">
        <v>67</v>
      </c>
      <c r="D152" s="3" t="s">
        <v>22</v>
      </c>
      <c r="E152" s="3" t="s">
        <v>23</v>
      </c>
      <c r="F152" s="3" t="s">
        <v>24</v>
      </c>
      <c r="G152" s="3">
        <v>-66.42</v>
      </c>
      <c r="H152" s="3">
        <v>0.19</v>
      </c>
      <c r="I152" s="3"/>
      <c r="J152" s="5">
        <f t="shared" si="2"/>
        <v>0.22437140115163148</v>
      </c>
    </row>
    <row r="153" spans="1:10">
      <c r="A153" s="3" t="s">
        <v>27</v>
      </c>
      <c r="B153" s="3" t="s">
        <v>66</v>
      </c>
      <c r="C153" s="3" t="s">
        <v>67</v>
      </c>
      <c r="D153" s="3" t="s">
        <v>22</v>
      </c>
      <c r="E153" s="3" t="s">
        <v>23</v>
      </c>
      <c r="F153" s="3" t="s">
        <v>24</v>
      </c>
      <c r="G153" s="3">
        <v>-3.23</v>
      </c>
      <c r="H153" s="3">
        <v>0.24</v>
      </c>
      <c r="I153" s="3"/>
      <c r="J153" s="5">
        <f t="shared" si="2"/>
        <v>0.28341650671785029</v>
      </c>
    </row>
    <row r="154" spans="1:10">
      <c r="A154" s="3" t="s">
        <v>47</v>
      </c>
      <c r="B154" s="3" t="s">
        <v>66</v>
      </c>
      <c r="C154" s="3" t="s">
        <v>67</v>
      </c>
      <c r="D154" s="3" t="s">
        <v>22</v>
      </c>
      <c r="E154" s="3" t="s">
        <v>23</v>
      </c>
      <c r="F154" s="3" t="s">
        <v>24</v>
      </c>
      <c r="G154" s="3">
        <v>2.89</v>
      </c>
      <c r="H154" s="3">
        <v>0.2</v>
      </c>
      <c r="I154" s="3"/>
      <c r="J154" s="5">
        <f t="shared" si="2"/>
        <v>0.23618042226487526</v>
      </c>
    </row>
    <row r="155" spans="1:10">
      <c r="A155" s="3" t="s">
        <v>28</v>
      </c>
      <c r="B155" s="3" t="s">
        <v>66</v>
      </c>
      <c r="C155" s="3" t="s">
        <v>67</v>
      </c>
      <c r="D155" s="3" t="s">
        <v>22</v>
      </c>
      <c r="E155" s="3" t="s">
        <v>23</v>
      </c>
      <c r="F155" s="3" t="s">
        <v>24</v>
      </c>
      <c r="G155" s="3">
        <v>-6.52</v>
      </c>
      <c r="H155" s="3">
        <v>1.08</v>
      </c>
      <c r="I155" s="3"/>
      <c r="J155" s="5">
        <f t="shared" si="2"/>
        <v>1.2753742802303265</v>
      </c>
    </row>
    <row r="156" spans="1:10">
      <c r="A156" s="3" t="s">
        <v>29</v>
      </c>
      <c r="B156" s="3" t="s">
        <v>66</v>
      </c>
      <c r="C156" s="3" t="s">
        <v>67</v>
      </c>
      <c r="D156" s="3" t="s">
        <v>22</v>
      </c>
      <c r="E156" s="3" t="s">
        <v>23</v>
      </c>
      <c r="F156" s="3" t="s">
        <v>24</v>
      </c>
      <c r="G156" s="3">
        <v>-7.53</v>
      </c>
      <c r="H156" s="3">
        <v>0.46</v>
      </c>
      <c r="I156" s="3"/>
      <c r="J156" s="5">
        <f t="shared" si="2"/>
        <v>0.54321497120921314</v>
      </c>
    </row>
    <row r="157" spans="1:10">
      <c r="A157" s="3" t="s">
        <v>30</v>
      </c>
      <c r="B157" s="3" t="s">
        <v>66</v>
      </c>
      <c r="C157" s="3" t="s">
        <v>67</v>
      </c>
      <c r="D157" s="3" t="s">
        <v>22</v>
      </c>
      <c r="E157" s="3" t="s">
        <v>23</v>
      </c>
      <c r="F157" s="3" t="s">
        <v>24</v>
      </c>
      <c r="G157" s="3">
        <v>-4.92</v>
      </c>
      <c r="H157" s="3">
        <v>1.42</v>
      </c>
      <c r="I157" s="3"/>
      <c r="J157" s="5">
        <f t="shared" si="2"/>
        <v>1.6768809980806143</v>
      </c>
    </row>
    <row r="158" spans="1:10">
      <c r="A158" s="3" t="s">
        <v>31</v>
      </c>
      <c r="B158" s="3" t="s">
        <v>66</v>
      </c>
      <c r="C158" s="3" t="s">
        <v>67</v>
      </c>
      <c r="D158" s="3" t="s">
        <v>22</v>
      </c>
      <c r="E158" s="3" t="s">
        <v>23</v>
      </c>
      <c r="F158" s="3" t="s">
        <v>24</v>
      </c>
      <c r="G158" s="3">
        <v>-1.83</v>
      </c>
      <c r="H158" s="3">
        <v>0.94</v>
      </c>
      <c r="I158" s="3"/>
      <c r="J158" s="5">
        <f t="shared" si="2"/>
        <v>1.1100479846449136</v>
      </c>
    </row>
    <row r="159" spans="1:10">
      <c r="A159" s="3" t="s">
        <v>32</v>
      </c>
      <c r="B159" s="3" t="s">
        <v>66</v>
      </c>
      <c r="C159" s="3" t="s">
        <v>67</v>
      </c>
      <c r="D159" s="3" t="s">
        <v>22</v>
      </c>
      <c r="E159" s="3" t="s">
        <v>23</v>
      </c>
      <c r="F159" s="3" t="s">
        <v>24</v>
      </c>
      <c r="G159" s="3">
        <v>-10.06</v>
      </c>
      <c r="H159" s="3">
        <v>0.61</v>
      </c>
      <c r="I159" s="3"/>
      <c r="J159" s="5">
        <f t="shared" si="2"/>
        <v>0.72035028790786948</v>
      </c>
    </row>
    <row r="160" spans="1:10">
      <c r="A160" s="3" t="s">
        <v>33</v>
      </c>
      <c r="B160" s="3" t="s">
        <v>66</v>
      </c>
      <c r="C160" s="3" t="s">
        <v>67</v>
      </c>
      <c r="D160" s="3" t="s">
        <v>22</v>
      </c>
      <c r="E160" s="3" t="s">
        <v>23</v>
      </c>
      <c r="F160" s="3" t="s">
        <v>24</v>
      </c>
      <c r="G160" s="3">
        <v>1.93</v>
      </c>
      <c r="H160" s="3">
        <v>0.14000000000000001</v>
      </c>
      <c r="I160" s="3"/>
      <c r="J160" s="5">
        <f t="shared" si="2"/>
        <v>0.1653262955854127</v>
      </c>
    </row>
    <row r="161" spans="1:10">
      <c r="A161" s="3" t="s">
        <v>34</v>
      </c>
      <c r="B161" s="3" t="s">
        <v>66</v>
      </c>
      <c r="C161" s="3" t="s">
        <v>67</v>
      </c>
      <c r="D161" s="3" t="s">
        <v>22</v>
      </c>
      <c r="E161" s="3" t="s">
        <v>23</v>
      </c>
      <c r="F161" s="3" t="s">
        <v>24</v>
      </c>
      <c r="G161" s="3">
        <v>-4.51</v>
      </c>
      <c r="H161" s="3">
        <v>1.23</v>
      </c>
      <c r="I161" s="3"/>
      <c r="J161" s="5">
        <f t="shared" si="2"/>
        <v>1.4525095969289827</v>
      </c>
    </row>
    <row r="162" spans="1:10">
      <c r="A162" s="3" t="s">
        <v>37</v>
      </c>
      <c r="B162" s="3" t="s">
        <v>68</v>
      </c>
      <c r="C162" s="3" t="s">
        <v>69</v>
      </c>
      <c r="D162" s="3" t="s">
        <v>22</v>
      </c>
      <c r="E162" s="3" t="s">
        <v>23</v>
      </c>
      <c r="F162" s="3" t="s">
        <v>24</v>
      </c>
      <c r="G162" s="3"/>
      <c r="H162" s="3">
        <v>2.04</v>
      </c>
      <c r="I162" s="3"/>
      <c r="J162" s="5">
        <f t="shared" si="2"/>
        <v>2.4090403071017277</v>
      </c>
    </row>
    <row r="163" spans="1:10">
      <c r="A163" s="7" t="s">
        <v>19</v>
      </c>
      <c r="B163" s="7" t="s">
        <v>68</v>
      </c>
      <c r="C163" s="7" t="s">
        <v>69</v>
      </c>
      <c r="D163" s="7" t="s">
        <v>22</v>
      </c>
      <c r="E163" s="7" t="s">
        <v>23</v>
      </c>
      <c r="F163" s="7" t="s">
        <v>24</v>
      </c>
      <c r="G163" s="7"/>
      <c r="H163" s="7">
        <v>2.6760000000000002</v>
      </c>
      <c r="I163" s="7"/>
      <c r="J163" s="5">
        <f t="shared" si="2"/>
        <v>3.1600940499040311</v>
      </c>
    </row>
    <row r="164" spans="1:10">
      <c r="A164" s="7" t="s">
        <v>41</v>
      </c>
      <c r="B164" s="7" t="s">
        <v>68</v>
      </c>
      <c r="C164" s="7" t="s">
        <v>69</v>
      </c>
      <c r="D164" s="7" t="s">
        <v>22</v>
      </c>
      <c r="E164" s="7" t="s">
        <v>23</v>
      </c>
      <c r="F164" s="7" t="s">
        <v>24</v>
      </c>
      <c r="G164" s="7"/>
      <c r="H164" s="7">
        <v>0.25600000000000001</v>
      </c>
      <c r="I164" s="7"/>
      <c r="J164" s="5">
        <f t="shared" si="2"/>
        <v>0.30231094049904034</v>
      </c>
    </row>
    <row r="165" spans="1:10">
      <c r="A165" s="7" t="s">
        <v>25</v>
      </c>
      <c r="B165" s="7" t="s">
        <v>68</v>
      </c>
      <c r="C165" s="7" t="s">
        <v>69</v>
      </c>
      <c r="D165" s="7" t="s">
        <v>22</v>
      </c>
      <c r="E165" s="7" t="s">
        <v>23</v>
      </c>
      <c r="F165" s="7" t="s">
        <v>24</v>
      </c>
      <c r="G165" s="7"/>
      <c r="H165" s="7"/>
      <c r="I165" s="7"/>
      <c r="J165" s="5">
        <f t="shared" si="2"/>
        <v>0</v>
      </c>
    </row>
    <row r="166" spans="1:10">
      <c r="A166" s="7" t="s">
        <v>26</v>
      </c>
      <c r="B166" s="7" t="s">
        <v>68</v>
      </c>
      <c r="C166" s="7" t="s">
        <v>69</v>
      </c>
      <c r="D166" s="7" t="s">
        <v>22</v>
      </c>
      <c r="E166" s="7" t="s">
        <v>23</v>
      </c>
      <c r="F166" s="7" t="s">
        <v>24</v>
      </c>
      <c r="G166" s="7"/>
      <c r="H166" s="7">
        <v>1.054</v>
      </c>
      <c r="I166" s="7"/>
      <c r="J166" s="5">
        <f t="shared" si="2"/>
        <v>1.2446708253358927</v>
      </c>
    </row>
    <row r="167" spans="1:10">
      <c r="A167" s="7" t="s">
        <v>44</v>
      </c>
      <c r="B167" s="7" t="s">
        <v>68</v>
      </c>
      <c r="C167" s="7" t="s">
        <v>69</v>
      </c>
      <c r="D167" s="7" t="s">
        <v>22</v>
      </c>
      <c r="E167" s="7" t="s">
        <v>23</v>
      </c>
      <c r="F167" s="7" t="s">
        <v>24</v>
      </c>
      <c r="G167" s="7"/>
      <c r="H167" s="7">
        <v>0.54400000000000004</v>
      </c>
      <c r="I167" s="7"/>
      <c r="J167" s="5">
        <f t="shared" si="2"/>
        <v>0.64241074856046076</v>
      </c>
    </row>
    <row r="168" spans="1:10">
      <c r="A168" s="7" t="s">
        <v>45</v>
      </c>
      <c r="B168" s="7" t="s">
        <v>68</v>
      </c>
      <c r="C168" s="7" t="s">
        <v>69</v>
      </c>
      <c r="D168" s="7" t="s">
        <v>22</v>
      </c>
      <c r="E168" s="7" t="s">
        <v>23</v>
      </c>
      <c r="F168" s="7" t="s">
        <v>24</v>
      </c>
      <c r="G168" s="7"/>
      <c r="H168" s="7"/>
      <c r="I168" s="7"/>
      <c r="J168" s="5">
        <f t="shared" si="2"/>
        <v>0</v>
      </c>
    </row>
    <row r="169" spans="1:10">
      <c r="A169" s="7" t="s">
        <v>46</v>
      </c>
      <c r="B169" s="7" t="s">
        <v>68</v>
      </c>
      <c r="C169" s="7" t="s">
        <v>69</v>
      </c>
      <c r="D169" s="7" t="s">
        <v>22</v>
      </c>
      <c r="E169" s="7" t="s">
        <v>23</v>
      </c>
      <c r="F169" s="7" t="s">
        <v>24</v>
      </c>
      <c r="G169" s="7"/>
      <c r="H169" s="7">
        <v>0.80300000000000005</v>
      </c>
      <c r="I169" s="7"/>
      <c r="J169" s="5">
        <f t="shared" si="2"/>
        <v>0.94826439539347418</v>
      </c>
    </row>
    <row r="170" spans="1:10">
      <c r="A170" s="7" t="s">
        <v>27</v>
      </c>
      <c r="B170" s="7" t="s">
        <v>68</v>
      </c>
      <c r="C170" s="7" t="s">
        <v>69</v>
      </c>
      <c r="D170" s="7" t="s">
        <v>22</v>
      </c>
      <c r="E170" s="7" t="s">
        <v>23</v>
      </c>
      <c r="F170" s="7" t="s">
        <v>24</v>
      </c>
      <c r="G170" s="7"/>
      <c r="H170" s="7">
        <v>4.62</v>
      </c>
      <c r="I170" s="7"/>
      <c r="J170" s="5">
        <f t="shared" si="2"/>
        <v>5.4557677543186189</v>
      </c>
    </row>
    <row r="171" spans="1:10">
      <c r="A171" s="7" t="s">
        <v>47</v>
      </c>
      <c r="B171" s="7" t="s">
        <v>68</v>
      </c>
      <c r="C171" s="7" t="s">
        <v>69</v>
      </c>
      <c r="D171" s="7" t="s">
        <v>22</v>
      </c>
      <c r="E171" s="7" t="s">
        <v>23</v>
      </c>
      <c r="F171" s="7" t="s">
        <v>24</v>
      </c>
      <c r="G171" s="7"/>
      <c r="H171" s="7">
        <v>1.083</v>
      </c>
      <c r="I171" s="7"/>
      <c r="J171" s="5">
        <f t="shared" si="2"/>
        <v>1.2789169865642995</v>
      </c>
    </row>
    <row r="172" spans="1:10">
      <c r="A172" s="7" t="s">
        <v>28</v>
      </c>
      <c r="B172" s="7" t="s">
        <v>68</v>
      </c>
      <c r="C172" s="7" t="s">
        <v>69</v>
      </c>
      <c r="D172" s="7" t="s">
        <v>22</v>
      </c>
      <c r="E172" s="7" t="s">
        <v>23</v>
      </c>
      <c r="F172" s="7" t="s">
        <v>24</v>
      </c>
      <c r="G172" s="7"/>
      <c r="H172" s="7"/>
      <c r="I172" s="7"/>
      <c r="J172" s="5">
        <f t="shared" si="2"/>
        <v>0</v>
      </c>
    </row>
    <row r="173" spans="1:10">
      <c r="A173" s="7" t="s">
        <v>29</v>
      </c>
      <c r="B173" s="7" t="s">
        <v>68</v>
      </c>
      <c r="C173" s="7" t="s">
        <v>69</v>
      </c>
      <c r="D173" s="7" t="s">
        <v>22</v>
      </c>
      <c r="E173" s="7" t="s">
        <v>23</v>
      </c>
      <c r="F173" s="7" t="s">
        <v>24</v>
      </c>
      <c r="G173" s="7"/>
      <c r="H173" s="7">
        <v>0.51100000000000001</v>
      </c>
      <c r="I173" s="7"/>
      <c r="J173" s="5">
        <f t="shared" si="2"/>
        <v>0.6034409788867563</v>
      </c>
    </row>
    <row r="174" spans="1:10">
      <c r="A174" s="7" t="s">
        <v>30</v>
      </c>
      <c r="B174" s="7" t="s">
        <v>68</v>
      </c>
      <c r="C174" s="7" t="s">
        <v>69</v>
      </c>
      <c r="D174" s="7" t="s">
        <v>22</v>
      </c>
      <c r="E174" s="7" t="s">
        <v>23</v>
      </c>
      <c r="F174" s="7" t="s">
        <v>24</v>
      </c>
      <c r="G174" s="7"/>
      <c r="H174" s="7"/>
      <c r="I174" s="7"/>
      <c r="J174" s="5">
        <f t="shared" si="2"/>
        <v>0</v>
      </c>
    </row>
    <row r="175" spans="1:10">
      <c r="A175" s="7" t="s">
        <v>31</v>
      </c>
      <c r="B175" s="7" t="s">
        <v>68</v>
      </c>
      <c r="C175" s="7" t="s">
        <v>69</v>
      </c>
      <c r="D175" s="7" t="s">
        <v>22</v>
      </c>
      <c r="E175" s="7" t="s">
        <v>23</v>
      </c>
      <c r="F175" s="7" t="s">
        <v>24</v>
      </c>
      <c r="G175" s="7"/>
      <c r="H175" s="7"/>
      <c r="I175" s="7"/>
      <c r="J175" s="5">
        <f t="shared" si="2"/>
        <v>0</v>
      </c>
    </row>
    <row r="176" spans="1:10">
      <c r="A176" s="7" t="s">
        <v>32</v>
      </c>
      <c r="B176" s="7" t="s">
        <v>68</v>
      </c>
      <c r="C176" s="7" t="s">
        <v>69</v>
      </c>
      <c r="D176" s="7" t="s">
        <v>22</v>
      </c>
      <c r="E176" s="7" t="s">
        <v>23</v>
      </c>
      <c r="F176" s="7" t="s">
        <v>24</v>
      </c>
      <c r="G176" s="7"/>
      <c r="H176" s="7"/>
      <c r="I176" s="7"/>
      <c r="J176" s="5">
        <f t="shared" si="2"/>
        <v>0</v>
      </c>
    </row>
    <row r="177" spans="1:10">
      <c r="A177" s="7" t="s">
        <v>33</v>
      </c>
      <c r="B177" s="7" t="s">
        <v>68</v>
      </c>
      <c r="C177" s="7" t="s">
        <v>69</v>
      </c>
      <c r="D177" s="7" t="s">
        <v>22</v>
      </c>
      <c r="E177" s="7" t="s">
        <v>23</v>
      </c>
      <c r="F177" s="7" t="s">
        <v>24</v>
      </c>
      <c r="G177" s="7"/>
      <c r="H177" s="7">
        <v>0.60299999999999998</v>
      </c>
      <c r="I177" s="7"/>
      <c r="J177" s="5">
        <f t="shared" si="2"/>
        <v>0.71208397312859883</v>
      </c>
    </row>
    <row r="178" spans="1:10">
      <c r="A178" s="8" t="s">
        <v>34</v>
      </c>
      <c r="B178" s="8" t="s">
        <v>68</v>
      </c>
      <c r="C178" s="8" t="s">
        <v>69</v>
      </c>
      <c r="D178" s="8" t="s">
        <v>22</v>
      </c>
      <c r="E178" s="8" t="s">
        <v>23</v>
      </c>
      <c r="F178" s="8" t="s">
        <v>24</v>
      </c>
      <c r="G178" s="8"/>
      <c r="H178" s="8"/>
      <c r="I178" s="8"/>
      <c r="J178" s="5">
        <f t="shared" si="2"/>
        <v>0</v>
      </c>
    </row>
    <row r="183" spans="1:10">
      <c r="J183" s="30"/>
    </row>
  </sheetData>
  <sheetProtection sheet="1" objects="1" scenarios="1"/>
  <autoFilter ref="A1:J178" xr:uid="{8474CED8-5F4C-4672-B82A-F93BD7188ACF}"/>
  <pageMargins left="0.7" right="0.7" top="0.75" bottom="0.75" header="0.3" footer="0.3"/>
  <pageSetup paperSize="9" scale="88" fitToHeight="0" orientation="landscape" r:id="rId1"/>
  <headerFooter>
    <oddHeader>&amp;L&amp;F&amp;C&amp;A&amp;ROFFICIAL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E1A4"/>
    <pageSetUpPr fitToPage="1"/>
  </sheetPr>
  <dimension ref="A1:O193"/>
  <sheetViews>
    <sheetView zoomScale="80" zoomScaleNormal="80" workbookViewId="0"/>
  </sheetViews>
  <sheetFormatPr defaultRowHeight="12.75"/>
  <cols>
    <col min="1" max="1" width="7" style="9" bestFit="1" customWidth="1"/>
    <col min="2" max="3" width="9" style="9"/>
    <col min="4" max="4" width="6.25" style="9" bestFit="1" customWidth="1"/>
    <col min="5" max="5" width="13.75" style="9" customWidth="1"/>
    <col min="6" max="16384" width="9" style="9"/>
  </cols>
  <sheetData>
    <row r="1" spans="1:15">
      <c r="C1" s="40" t="s">
        <v>70</v>
      </c>
      <c r="E1" s="40" t="s">
        <v>71</v>
      </c>
    </row>
    <row r="2" spans="1:15">
      <c r="A2" s="41" t="s">
        <v>72</v>
      </c>
      <c r="B2" s="41" t="s">
        <v>73</v>
      </c>
      <c r="C2" s="41" t="s">
        <v>74</v>
      </c>
      <c r="D2" s="41" t="s">
        <v>75</v>
      </c>
      <c r="E2" s="41" t="s">
        <v>76</v>
      </c>
      <c r="F2" s="41" t="s">
        <v>77</v>
      </c>
      <c r="G2" s="41" t="s">
        <v>78</v>
      </c>
      <c r="H2" s="41" t="s">
        <v>78</v>
      </c>
      <c r="I2" s="41" t="s">
        <v>78</v>
      </c>
      <c r="J2" s="41" t="s">
        <v>78</v>
      </c>
      <c r="K2" s="41" t="s">
        <v>78</v>
      </c>
      <c r="L2" s="41" t="s">
        <v>78</v>
      </c>
      <c r="M2" s="41" t="s">
        <v>78</v>
      </c>
      <c r="N2" s="41" t="s">
        <v>78</v>
      </c>
      <c r="O2" s="41" t="s">
        <v>78</v>
      </c>
    </row>
    <row r="4" spans="1:15">
      <c r="F4" s="41" t="s">
        <v>79</v>
      </c>
    </row>
    <row r="5" spans="1:15">
      <c r="F5" s="41" t="s">
        <v>80</v>
      </c>
    </row>
    <row r="6" spans="1:15">
      <c r="F6" s="41" t="s">
        <v>81</v>
      </c>
      <c r="G6" s="41" t="s">
        <v>82</v>
      </c>
      <c r="H6" s="41" t="s">
        <v>83</v>
      </c>
      <c r="I6" s="41" t="s">
        <v>84</v>
      </c>
      <c r="J6" s="41" t="s">
        <v>85</v>
      </c>
      <c r="K6" s="41" t="s">
        <v>86</v>
      </c>
      <c r="L6" s="41" t="s">
        <v>24</v>
      </c>
      <c r="M6" s="41" t="s">
        <v>87</v>
      </c>
      <c r="N6" s="41" t="s">
        <v>88</v>
      </c>
      <c r="O6" s="41" t="s">
        <v>89</v>
      </c>
    </row>
    <row r="7" spans="1:15">
      <c r="A7" s="9" t="s">
        <v>19</v>
      </c>
      <c r="B7" s="9" t="s">
        <v>90</v>
      </c>
      <c r="C7" s="9" t="s">
        <v>91</v>
      </c>
      <c r="D7" s="9" t="s">
        <v>92</v>
      </c>
      <c r="E7" s="9" t="s">
        <v>77</v>
      </c>
      <c r="F7" s="42" t="s">
        <v>78</v>
      </c>
      <c r="G7" s="43">
        <v>2743.415</v>
      </c>
      <c r="H7" s="43">
        <v>2756.2719999999999</v>
      </c>
      <c r="I7" s="43">
        <v>2791.4789999999998</v>
      </c>
      <c r="J7" s="43">
        <v>2811.4470000000001</v>
      </c>
      <c r="K7" s="43">
        <v>2852.3690000000001</v>
      </c>
      <c r="L7" s="43">
        <v>2872.6480000000001</v>
      </c>
      <c r="M7" s="43">
        <v>2903.0499999999997</v>
      </c>
      <c r="N7" s="43">
        <v>2922.6179999999999</v>
      </c>
      <c r="O7" s="43">
        <v>2973.4349999999995</v>
      </c>
    </row>
    <row r="8" spans="1:15">
      <c r="A8" s="9" t="s">
        <v>19</v>
      </c>
      <c r="B8" s="9" t="s">
        <v>93</v>
      </c>
      <c r="C8" s="9" t="s">
        <v>94</v>
      </c>
      <c r="D8" s="9" t="s">
        <v>92</v>
      </c>
      <c r="E8" s="9" t="s">
        <v>77</v>
      </c>
      <c r="F8" s="44" t="s">
        <v>78</v>
      </c>
      <c r="G8" s="42" t="s">
        <v>78</v>
      </c>
      <c r="H8" s="42" t="s">
        <v>78</v>
      </c>
      <c r="I8" s="43">
        <v>4600.0540000000001</v>
      </c>
      <c r="J8" s="43">
        <v>4629.6400000000003</v>
      </c>
      <c r="K8" s="43">
        <v>4734.3310000000001</v>
      </c>
      <c r="L8" s="43">
        <v>4780.5410000000002</v>
      </c>
      <c r="M8" s="43">
        <v>4832.6275139978397</v>
      </c>
      <c r="N8" s="43">
        <v>4928.5751703509486</v>
      </c>
      <c r="O8" s="43">
        <v>4928.5751703509486</v>
      </c>
    </row>
    <row r="9" spans="1:15">
      <c r="A9" s="9" t="s">
        <v>19</v>
      </c>
      <c r="B9" s="9" t="s">
        <v>95</v>
      </c>
      <c r="C9" s="9" t="s">
        <v>96</v>
      </c>
      <c r="D9" s="9" t="s">
        <v>92</v>
      </c>
      <c r="E9" s="9" t="s">
        <v>77</v>
      </c>
      <c r="F9" s="43">
        <v>2154.5810000000001</v>
      </c>
      <c r="G9" s="43">
        <v>2160.277</v>
      </c>
      <c r="H9" s="42" t="s">
        <v>78</v>
      </c>
      <c r="I9" s="42" t="s">
        <v>78</v>
      </c>
      <c r="J9" s="42" t="s">
        <v>78</v>
      </c>
      <c r="K9" s="42" t="s">
        <v>78</v>
      </c>
      <c r="L9" s="42" t="s">
        <v>78</v>
      </c>
      <c r="M9" s="43">
        <v>2277.8319999999999</v>
      </c>
      <c r="N9" s="43">
        <v>2287.5619999999999</v>
      </c>
      <c r="O9" s="43">
        <v>2327.4470000000001</v>
      </c>
    </row>
    <row r="10" spans="1:15">
      <c r="A10" s="9" t="s">
        <v>19</v>
      </c>
      <c r="B10" s="9" t="s">
        <v>97</v>
      </c>
      <c r="C10" s="9" t="s">
        <v>98</v>
      </c>
      <c r="D10" s="9" t="s">
        <v>99</v>
      </c>
      <c r="E10" s="9" t="s">
        <v>77</v>
      </c>
      <c r="F10" s="45">
        <v>48</v>
      </c>
      <c r="G10" s="45">
        <v>49</v>
      </c>
      <c r="H10" s="45">
        <v>49</v>
      </c>
      <c r="I10" s="45">
        <v>49</v>
      </c>
      <c r="J10" s="45">
        <v>49</v>
      </c>
      <c r="K10" s="45">
        <v>49</v>
      </c>
      <c r="L10" s="45">
        <v>48</v>
      </c>
      <c r="M10" s="45">
        <v>48</v>
      </c>
      <c r="N10" s="45">
        <v>51</v>
      </c>
      <c r="O10" s="45">
        <v>54</v>
      </c>
    </row>
    <row r="11" spans="1:15">
      <c r="A11" s="9" t="s">
        <v>19</v>
      </c>
      <c r="B11" s="9" t="s">
        <v>100</v>
      </c>
      <c r="C11" s="9" t="s">
        <v>101</v>
      </c>
      <c r="D11" s="9" t="s">
        <v>102</v>
      </c>
      <c r="E11" s="9" t="s">
        <v>77</v>
      </c>
      <c r="F11" s="45">
        <v>43767</v>
      </c>
      <c r="G11" s="45">
        <v>75950</v>
      </c>
      <c r="H11" s="45">
        <v>75950</v>
      </c>
      <c r="I11" s="45">
        <v>75950</v>
      </c>
      <c r="J11" s="45">
        <v>75950</v>
      </c>
      <c r="K11" s="45">
        <v>75950</v>
      </c>
      <c r="L11" s="45">
        <v>76437</v>
      </c>
      <c r="M11" s="45">
        <v>76437</v>
      </c>
      <c r="N11" s="45">
        <v>76437</v>
      </c>
      <c r="O11" s="45">
        <v>76437</v>
      </c>
    </row>
    <row r="12" spans="1:15">
      <c r="A12" s="9" t="s">
        <v>19</v>
      </c>
      <c r="B12" s="9" t="s">
        <v>103</v>
      </c>
      <c r="C12" s="9" t="s">
        <v>104</v>
      </c>
      <c r="D12" s="9" t="s">
        <v>99</v>
      </c>
      <c r="E12" s="9" t="s">
        <v>77</v>
      </c>
      <c r="F12" s="46">
        <v>805</v>
      </c>
      <c r="G12" s="46">
        <v>795</v>
      </c>
      <c r="H12" s="46">
        <v>793</v>
      </c>
      <c r="I12" s="46">
        <v>839</v>
      </c>
      <c r="J12" s="46">
        <v>846</v>
      </c>
      <c r="K12" s="46">
        <v>848</v>
      </c>
      <c r="L12" s="46">
        <v>843</v>
      </c>
      <c r="M12" s="46">
        <v>837</v>
      </c>
      <c r="N12" s="46">
        <v>836</v>
      </c>
      <c r="O12" s="46">
        <v>836</v>
      </c>
    </row>
    <row r="13" spans="1:15">
      <c r="A13" s="9" t="s">
        <v>19</v>
      </c>
      <c r="B13" s="9" t="s">
        <v>105</v>
      </c>
      <c r="C13" s="9" t="s">
        <v>106</v>
      </c>
      <c r="D13" s="9" t="s">
        <v>99</v>
      </c>
      <c r="E13" s="9" t="s">
        <v>77</v>
      </c>
      <c r="F13" s="42" t="s">
        <v>78</v>
      </c>
      <c r="G13" s="42" t="s">
        <v>78</v>
      </c>
      <c r="H13" s="42" t="s">
        <v>78</v>
      </c>
      <c r="I13" s="45">
        <v>1629</v>
      </c>
      <c r="J13" s="45">
        <v>1646</v>
      </c>
      <c r="K13" s="45">
        <v>1617</v>
      </c>
      <c r="L13" s="45">
        <v>1622</v>
      </c>
      <c r="M13" s="45">
        <v>1566</v>
      </c>
      <c r="N13" s="45">
        <v>1476</v>
      </c>
      <c r="O13" s="45">
        <v>1476</v>
      </c>
    </row>
    <row r="14" spans="1:15">
      <c r="A14" s="9" t="s">
        <v>19</v>
      </c>
      <c r="B14" s="9" t="s">
        <v>107</v>
      </c>
      <c r="C14" s="9" t="s">
        <v>108</v>
      </c>
      <c r="D14" s="9" t="s">
        <v>92</v>
      </c>
      <c r="E14" s="9" t="s">
        <v>77</v>
      </c>
      <c r="F14" s="42" t="s">
        <v>78</v>
      </c>
      <c r="G14" s="42" t="s">
        <v>78</v>
      </c>
      <c r="H14" s="43">
        <v>4542.473</v>
      </c>
      <c r="I14" s="43">
        <v>4651.9170000000004</v>
      </c>
      <c r="J14" s="43">
        <v>4699.2629999999999</v>
      </c>
      <c r="K14" s="43">
        <v>4767.1400000000003</v>
      </c>
      <c r="L14" s="43">
        <v>4837.661350247201</v>
      </c>
      <c r="M14" s="43">
        <v>5064.8959999999997</v>
      </c>
      <c r="N14" s="43">
        <v>5153.6019999999999</v>
      </c>
      <c r="O14" s="43">
        <v>5200.924</v>
      </c>
    </row>
    <row r="15" spans="1:15">
      <c r="A15" s="9" t="s">
        <v>19</v>
      </c>
      <c r="B15" s="9" t="s">
        <v>109</v>
      </c>
      <c r="C15" s="9" t="s">
        <v>110</v>
      </c>
      <c r="D15" s="9" t="s">
        <v>102</v>
      </c>
      <c r="E15" s="9" t="s">
        <v>77</v>
      </c>
      <c r="F15" s="47">
        <v>38184.699999999997</v>
      </c>
      <c r="G15" s="47">
        <v>38325.300000000003</v>
      </c>
      <c r="H15" s="47">
        <v>38420</v>
      </c>
      <c r="I15" s="47">
        <v>38584.400000000001</v>
      </c>
      <c r="J15" s="47">
        <v>38709</v>
      </c>
      <c r="K15" s="47">
        <v>38763.800000000003</v>
      </c>
      <c r="L15" s="47">
        <v>38789.4</v>
      </c>
      <c r="M15" s="47">
        <v>39248.1</v>
      </c>
      <c r="N15" s="47">
        <v>39397</v>
      </c>
      <c r="O15" s="47">
        <v>39873.1</v>
      </c>
    </row>
    <row r="16" spans="1:15">
      <c r="A16" s="9" t="s">
        <v>19</v>
      </c>
      <c r="B16" s="9" t="s">
        <v>111</v>
      </c>
      <c r="C16" s="9" t="s">
        <v>112</v>
      </c>
      <c r="D16" s="9" t="s">
        <v>113</v>
      </c>
      <c r="E16" s="9" t="s">
        <v>77</v>
      </c>
      <c r="F16" s="42" t="s">
        <v>78</v>
      </c>
      <c r="G16" s="42" t="s">
        <v>78</v>
      </c>
      <c r="H16" s="46">
        <v>1836</v>
      </c>
      <c r="I16" s="46">
        <v>1733.018</v>
      </c>
      <c r="J16" s="46">
        <v>1730.86</v>
      </c>
      <c r="K16" s="46">
        <v>1747.85</v>
      </c>
      <c r="L16" s="46">
        <v>1777.83</v>
      </c>
      <c r="M16" s="46">
        <v>1780.09</v>
      </c>
      <c r="N16" s="46">
        <v>1797</v>
      </c>
      <c r="O16" s="46">
        <v>1801.83</v>
      </c>
    </row>
    <row r="17" spans="1:15">
      <c r="A17" s="9" t="s">
        <v>19</v>
      </c>
      <c r="B17" s="9" t="s">
        <v>114</v>
      </c>
      <c r="C17" s="9" t="s">
        <v>115</v>
      </c>
      <c r="D17" s="9" t="s">
        <v>116</v>
      </c>
      <c r="E17" s="9" t="s">
        <v>77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26935</v>
      </c>
      <c r="N17" s="43">
        <v>26935</v>
      </c>
      <c r="O17" s="43">
        <v>26935</v>
      </c>
    </row>
    <row r="18" spans="1:15">
      <c r="A18" s="9" t="s">
        <v>32</v>
      </c>
      <c r="B18" s="9" t="s">
        <v>90</v>
      </c>
      <c r="C18" s="9" t="s">
        <v>91</v>
      </c>
      <c r="D18" s="9" t="s">
        <v>92</v>
      </c>
      <c r="E18" s="9" t="s">
        <v>77</v>
      </c>
      <c r="F18" s="43">
        <v>1433</v>
      </c>
      <c r="G18" s="43">
        <v>1438.2339999999999</v>
      </c>
      <c r="H18" s="43">
        <v>1449.9090000000001</v>
      </c>
      <c r="I18" s="43">
        <v>1458.152</v>
      </c>
      <c r="J18" s="43">
        <v>1464.3320000000001</v>
      </c>
      <c r="K18" s="43">
        <v>1473.875</v>
      </c>
      <c r="L18" s="43">
        <v>1480.3340000000001</v>
      </c>
      <c r="M18" s="43">
        <v>1488.2459999999999</v>
      </c>
      <c r="N18" s="43">
        <v>1493.1910000000003</v>
      </c>
      <c r="O18" s="43">
        <v>1499.7429999999999</v>
      </c>
    </row>
    <row r="19" spans="1:15">
      <c r="A19" s="9" t="s">
        <v>32</v>
      </c>
      <c r="B19" s="9" t="s">
        <v>93</v>
      </c>
      <c r="C19" s="9" t="s">
        <v>94</v>
      </c>
      <c r="D19" s="9" t="s">
        <v>92</v>
      </c>
      <c r="E19" s="9" t="s">
        <v>77</v>
      </c>
      <c r="F19" s="43">
        <v>3102.6109999999999</v>
      </c>
      <c r="G19" s="43">
        <v>3124.2429999999999</v>
      </c>
      <c r="H19" s="43">
        <v>3089.723</v>
      </c>
      <c r="I19" s="43">
        <v>3099.7570000000001</v>
      </c>
      <c r="J19" s="43">
        <v>3130.3560000000002</v>
      </c>
      <c r="K19" s="43">
        <v>3144.143</v>
      </c>
      <c r="L19" s="43">
        <v>3155.96</v>
      </c>
      <c r="M19" s="43">
        <v>3154.1329999999998</v>
      </c>
      <c r="N19" s="43">
        <v>3087.556</v>
      </c>
      <c r="O19" s="43">
        <v>3091.85933387265</v>
      </c>
    </row>
    <row r="20" spans="1:15">
      <c r="A20" s="9" t="s">
        <v>32</v>
      </c>
      <c r="B20" s="9" t="s">
        <v>95</v>
      </c>
      <c r="C20" s="9" t="s">
        <v>96</v>
      </c>
      <c r="D20" s="9" t="s">
        <v>92</v>
      </c>
      <c r="E20" s="9" t="s">
        <v>77</v>
      </c>
      <c r="F20" s="42" t="s">
        <v>78</v>
      </c>
      <c r="G20" s="42" t="s">
        <v>78</v>
      </c>
      <c r="H20" s="42" t="s">
        <v>78</v>
      </c>
      <c r="I20" s="42" t="s">
        <v>78</v>
      </c>
      <c r="J20" s="42" t="s">
        <v>78</v>
      </c>
      <c r="K20" s="42" t="s">
        <v>78</v>
      </c>
      <c r="L20" s="42" t="s">
        <v>78</v>
      </c>
      <c r="M20" s="43">
        <v>1469.645</v>
      </c>
      <c r="N20" s="43">
        <v>1476.0060000000001</v>
      </c>
      <c r="O20" s="43">
        <v>1482.8019999999999</v>
      </c>
    </row>
    <row r="21" spans="1:15">
      <c r="A21" s="9" t="s">
        <v>32</v>
      </c>
      <c r="B21" s="9" t="s">
        <v>97</v>
      </c>
      <c r="C21" s="9" t="s">
        <v>98</v>
      </c>
      <c r="D21" s="9" t="s">
        <v>99</v>
      </c>
      <c r="E21" s="9" t="s">
        <v>77</v>
      </c>
      <c r="F21" s="45">
        <v>102</v>
      </c>
      <c r="G21" s="45">
        <v>103</v>
      </c>
      <c r="H21" s="45">
        <v>104</v>
      </c>
      <c r="I21" s="45">
        <v>104</v>
      </c>
      <c r="J21" s="45">
        <v>105</v>
      </c>
      <c r="K21" s="45">
        <v>105</v>
      </c>
      <c r="L21" s="45">
        <v>105</v>
      </c>
      <c r="M21" s="45">
        <v>107</v>
      </c>
      <c r="N21" s="45">
        <v>109</v>
      </c>
      <c r="O21" s="45">
        <v>110</v>
      </c>
    </row>
    <row r="22" spans="1:15">
      <c r="A22" s="9" t="s">
        <v>32</v>
      </c>
      <c r="B22" s="9" t="s">
        <v>100</v>
      </c>
      <c r="C22" s="9" t="s">
        <v>101</v>
      </c>
      <c r="D22" s="9" t="s">
        <v>102</v>
      </c>
      <c r="E22" s="9" t="s">
        <v>77</v>
      </c>
      <c r="F22" s="45">
        <v>36249</v>
      </c>
      <c r="G22" s="45">
        <v>36249</v>
      </c>
      <c r="H22" s="45">
        <v>36249</v>
      </c>
      <c r="I22" s="45">
        <v>36249</v>
      </c>
      <c r="J22" s="45">
        <v>36249</v>
      </c>
      <c r="K22" s="45">
        <v>36249</v>
      </c>
      <c r="L22" s="45">
        <v>36249</v>
      </c>
      <c r="M22" s="45">
        <v>36249</v>
      </c>
      <c r="N22" s="45">
        <v>36249</v>
      </c>
      <c r="O22" s="45">
        <v>36249</v>
      </c>
    </row>
    <row r="23" spans="1:15">
      <c r="A23" s="9" t="s">
        <v>32</v>
      </c>
      <c r="B23" s="9" t="s">
        <v>103</v>
      </c>
      <c r="C23" s="9" t="s">
        <v>104</v>
      </c>
      <c r="D23" s="9" t="s">
        <v>99</v>
      </c>
      <c r="E23" s="9" t="s">
        <v>77</v>
      </c>
      <c r="F23" s="46">
        <v>618</v>
      </c>
      <c r="G23" s="46">
        <v>618</v>
      </c>
      <c r="H23" s="46">
        <v>606</v>
      </c>
      <c r="I23" s="46">
        <v>606</v>
      </c>
      <c r="J23" s="46">
        <v>605</v>
      </c>
      <c r="K23" s="46">
        <v>597</v>
      </c>
      <c r="L23" s="46">
        <v>596</v>
      </c>
      <c r="M23" s="46">
        <v>602</v>
      </c>
      <c r="N23" s="46">
        <v>603</v>
      </c>
      <c r="O23" s="46">
        <v>629</v>
      </c>
    </row>
    <row r="24" spans="1:15">
      <c r="A24" s="9" t="s">
        <v>32</v>
      </c>
      <c r="B24" s="9" t="s">
        <v>105</v>
      </c>
      <c r="C24" s="9" t="s">
        <v>106</v>
      </c>
      <c r="D24" s="9" t="s">
        <v>99</v>
      </c>
      <c r="E24" s="9" t="s">
        <v>77</v>
      </c>
      <c r="F24" s="42" t="s">
        <v>78</v>
      </c>
      <c r="G24" s="42" t="s">
        <v>78</v>
      </c>
      <c r="H24" s="45">
        <v>1014</v>
      </c>
      <c r="I24" s="45">
        <v>1441</v>
      </c>
      <c r="J24" s="45">
        <v>1755</v>
      </c>
      <c r="K24" s="45">
        <v>2114</v>
      </c>
      <c r="L24" s="45">
        <v>2312</v>
      </c>
      <c r="M24" s="45">
        <v>2337</v>
      </c>
      <c r="N24" s="45">
        <v>2304</v>
      </c>
      <c r="O24" s="45">
        <v>2304</v>
      </c>
    </row>
    <row r="25" spans="1:15">
      <c r="A25" s="9" t="s">
        <v>32</v>
      </c>
      <c r="B25" s="9" t="s">
        <v>107</v>
      </c>
      <c r="C25" s="9" t="s">
        <v>108</v>
      </c>
      <c r="D25" s="9" t="s">
        <v>92</v>
      </c>
      <c r="E25" s="9" t="s">
        <v>77</v>
      </c>
      <c r="F25" s="42" t="s">
        <v>78</v>
      </c>
      <c r="G25" s="42" t="s">
        <v>78</v>
      </c>
      <c r="H25" s="43">
        <v>2969.0884394722748</v>
      </c>
      <c r="I25" s="43">
        <v>2972.9580864565992</v>
      </c>
      <c r="J25" s="43">
        <v>2986.2381834354142</v>
      </c>
      <c r="K25" s="43">
        <v>2981.450428581315</v>
      </c>
      <c r="L25" s="43">
        <v>3058.8659434081001</v>
      </c>
      <c r="M25" s="43">
        <v>2993.42</v>
      </c>
      <c r="N25" s="43">
        <v>2980.8163237675221</v>
      </c>
      <c r="O25" s="43">
        <v>2996.3362295452011</v>
      </c>
    </row>
    <row r="26" spans="1:15">
      <c r="A26" s="9" t="s">
        <v>32</v>
      </c>
      <c r="B26" s="9" t="s">
        <v>109</v>
      </c>
      <c r="C26" s="9" t="s">
        <v>110</v>
      </c>
      <c r="D26" s="9" t="s">
        <v>102</v>
      </c>
      <c r="E26" s="9" t="s">
        <v>77</v>
      </c>
      <c r="F26" s="47">
        <v>27359.8</v>
      </c>
      <c r="G26" s="47">
        <v>27563.599999999999</v>
      </c>
      <c r="H26" s="47">
        <v>27597</v>
      </c>
      <c r="I26" s="47">
        <v>27644.400000000001</v>
      </c>
      <c r="J26" s="47">
        <v>27733.4</v>
      </c>
      <c r="K26" s="47">
        <v>27777.3</v>
      </c>
      <c r="L26" s="47">
        <v>27832.400000000001</v>
      </c>
      <c r="M26" s="47">
        <v>27875.3</v>
      </c>
      <c r="N26" s="47">
        <v>27910.2</v>
      </c>
      <c r="O26" s="47">
        <v>27979.599999999999</v>
      </c>
    </row>
    <row r="27" spans="1:15">
      <c r="A27" s="9" t="s">
        <v>32</v>
      </c>
      <c r="B27" s="9" t="s">
        <v>111</v>
      </c>
      <c r="C27" s="9" t="s">
        <v>112</v>
      </c>
      <c r="D27" s="9" t="s">
        <v>113</v>
      </c>
      <c r="E27" s="9" t="s">
        <v>77</v>
      </c>
      <c r="F27" s="42" t="s">
        <v>78</v>
      </c>
      <c r="G27" s="42" t="s">
        <v>78</v>
      </c>
      <c r="H27" s="46">
        <v>1383</v>
      </c>
      <c r="I27" s="46">
        <v>1295</v>
      </c>
      <c r="J27" s="46">
        <v>1310</v>
      </c>
      <c r="K27" s="46">
        <v>1312.47</v>
      </c>
      <c r="L27" s="46">
        <v>1312.47</v>
      </c>
      <c r="M27" s="46">
        <v>1312.47</v>
      </c>
      <c r="N27" s="46">
        <v>1312.47</v>
      </c>
      <c r="O27" s="46">
        <v>1312.47</v>
      </c>
    </row>
    <row r="28" spans="1:15">
      <c r="A28" s="9" t="s">
        <v>32</v>
      </c>
      <c r="B28" s="9" t="s">
        <v>114</v>
      </c>
      <c r="C28" s="9" t="s">
        <v>115</v>
      </c>
      <c r="D28" s="9" t="s">
        <v>116</v>
      </c>
      <c r="E28" s="9" t="s">
        <v>77</v>
      </c>
      <c r="F28" s="43">
        <v>41237</v>
      </c>
      <c r="G28" s="43">
        <v>41237</v>
      </c>
      <c r="H28" s="43">
        <v>41236</v>
      </c>
      <c r="I28" s="43">
        <v>41239</v>
      </c>
      <c r="J28" s="43">
        <v>41240</v>
      </c>
      <c r="K28" s="43">
        <v>41240</v>
      </c>
      <c r="L28" s="43">
        <v>41239</v>
      </c>
      <c r="M28" s="43">
        <v>41239</v>
      </c>
      <c r="N28" s="43">
        <v>41238.773529999999</v>
      </c>
      <c r="O28" s="43">
        <v>41238.723129999998</v>
      </c>
    </row>
    <row r="29" spans="1:15">
      <c r="A29" s="9" t="s">
        <v>25</v>
      </c>
      <c r="B29" s="9" t="s">
        <v>90</v>
      </c>
      <c r="C29" s="9" t="s">
        <v>91</v>
      </c>
      <c r="D29" s="9" t="s">
        <v>92</v>
      </c>
      <c r="E29" s="9" t="s">
        <v>77</v>
      </c>
      <c r="F29" s="42" t="s">
        <v>78</v>
      </c>
      <c r="G29" s="42" t="s">
        <v>78</v>
      </c>
      <c r="H29" s="42" t="s">
        <v>78</v>
      </c>
      <c r="I29" s="43">
        <v>21.071000000000002</v>
      </c>
      <c r="J29" s="43">
        <v>20.922000000000001</v>
      </c>
      <c r="K29" s="43">
        <v>21.349</v>
      </c>
      <c r="L29" s="43">
        <v>21.366</v>
      </c>
      <c r="M29" s="43">
        <v>21.751000000000005</v>
      </c>
      <c r="N29" s="43">
        <v>21.939333333334211</v>
      </c>
      <c r="O29" s="43">
        <v>22.09</v>
      </c>
    </row>
    <row r="30" spans="1:15">
      <c r="A30" s="9" t="s">
        <v>25</v>
      </c>
      <c r="B30" s="9" t="s">
        <v>93</v>
      </c>
      <c r="C30" s="9" t="s">
        <v>94</v>
      </c>
      <c r="D30" s="9" t="s">
        <v>92</v>
      </c>
      <c r="E30" s="9" t="s">
        <v>77</v>
      </c>
      <c r="F30" s="42" t="s">
        <v>78</v>
      </c>
      <c r="G30" s="42" t="s">
        <v>78</v>
      </c>
      <c r="H30" s="43">
        <v>262.95999999999998</v>
      </c>
      <c r="I30" s="43">
        <v>209.39099999999999</v>
      </c>
      <c r="J30" s="43">
        <v>207.18</v>
      </c>
      <c r="K30" s="43">
        <v>202.91</v>
      </c>
      <c r="L30" s="43">
        <v>208.18899999999999</v>
      </c>
      <c r="M30" s="43">
        <v>207.82371428571429</v>
      </c>
      <c r="N30" s="43">
        <v>207.45842857142861</v>
      </c>
      <c r="O30" s="43">
        <v>207.09314285714291</v>
      </c>
    </row>
    <row r="31" spans="1:15">
      <c r="A31" s="9" t="s">
        <v>25</v>
      </c>
      <c r="B31" s="9" t="s">
        <v>95</v>
      </c>
      <c r="C31" s="9" t="s">
        <v>96</v>
      </c>
      <c r="D31" s="9" t="s">
        <v>92</v>
      </c>
      <c r="E31" s="9" t="s">
        <v>77</v>
      </c>
      <c r="F31" s="43">
        <v>126.64100000000001</v>
      </c>
      <c r="G31" s="43">
        <v>127.423</v>
      </c>
      <c r="H31" s="42" t="s">
        <v>78</v>
      </c>
      <c r="I31" s="42" t="s">
        <v>78</v>
      </c>
      <c r="J31" s="42" t="s">
        <v>78</v>
      </c>
      <c r="K31" s="42" t="s">
        <v>78</v>
      </c>
      <c r="L31" s="42" t="s">
        <v>78</v>
      </c>
      <c r="M31" s="43">
        <v>106.645</v>
      </c>
      <c r="N31" s="43">
        <v>107.1792568306044</v>
      </c>
      <c r="O31" s="43">
        <v>107.622</v>
      </c>
    </row>
    <row r="32" spans="1:15">
      <c r="A32" s="9" t="s">
        <v>25</v>
      </c>
      <c r="B32" s="9" t="s">
        <v>97</v>
      </c>
      <c r="C32" s="9" t="s">
        <v>98</v>
      </c>
      <c r="D32" s="9" t="s">
        <v>99</v>
      </c>
      <c r="E32" s="9" t="s">
        <v>77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</row>
    <row r="33" spans="1:15">
      <c r="A33" s="9" t="s">
        <v>25</v>
      </c>
      <c r="B33" s="9" t="s">
        <v>100</v>
      </c>
      <c r="C33" s="9" t="s">
        <v>101</v>
      </c>
      <c r="D33" s="9" t="s">
        <v>102</v>
      </c>
      <c r="E33" s="9" t="s">
        <v>77</v>
      </c>
      <c r="F33" s="45">
        <v>502</v>
      </c>
      <c r="G33" s="45">
        <v>502</v>
      </c>
      <c r="H33" s="45">
        <v>502</v>
      </c>
      <c r="I33" s="45">
        <v>502</v>
      </c>
      <c r="J33" s="45">
        <v>502</v>
      </c>
      <c r="K33" s="45">
        <v>502</v>
      </c>
      <c r="L33" s="45">
        <v>502</v>
      </c>
      <c r="M33" s="45">
        <v>502</v>
      </c>
      <c r="N33" s="45">
        <v>502</v>
      </c>
      <c r="O33" s="45">
        <v>502</v>
      </c>
    </row>
    <row r="34" spans="1:15">
      <c r="A34" s="9" t="s">
        <v>25</v>
      </c>
      <c r="B34" s="9" t="s">
        <v>103</v>
      </c>
      <c r="C34" s="9" t="s">
        <v>104</v>
      </c>
      <c r="D34" s="9" t="s">
        <v>99</v>
      </c>
      <c r="E34" s="9" t="s">
        <v>77</v>
      </c>
      <c r="F34" s="46">
        <v>4</v>
      </c>
      <c r="G34" s="46">
        <v>4</v>
      </c>
      <c r="H34" s="46">
        <v>4</v>
      </c>
      <c r="I34" s="46">
        <v>47</v>
      </c>
      <c r="J34" s="46">
        <v>47</v>
      </c>
      <c r="K34" s="46">
        <v>47</v>
      </c>
      <c r="L34" s="46">
        <v>47</v>
      </c>
      <c r="M34" s="46">
        <v>46</v>
      </c>
      <c r="N34" s="46">
        <v>46</v>
      </c>
      <c r="O34" s="46">
        <v>46</v>
      </c>
    </row>
    <row r="35" spans="1:15">
      <c r="A35" s="9" t="s">
        <v>25</v>
      </c>
      <c r="B35" s="9" t="s">
        <v>105</v>
      </c>
      <c r="C35" s="9" t="s">
        <v>106</v>
      </c>
      <c r="D35" s="9" t="s">
        <v>99</v>
      </c>
      <c r="E35" s="9" t="s">
        <v>77</v>
      </c>
      <c r="F35" s="42" t="s">
        <v>78</v>
      </c>
      <c r="G35" s="42" t="s">
        <v>78</v>
      </c>
      <c r="H35" s="42" t="s">
        <v>78</v>
      </c>
      <c r="I35" s="42" t="s">
        <v>78</v>
      </c>
      <c r="J35" s="42" t="s">
        <v>78</v>
      </c>
      <c r="K35" s="45">
        <v>53</v>
      </c>
      <c r="L35" s="45">
        <v>54</v>
      </c>
      <c r="M35" s="45">
        <v>52</v>
      </c>
      <c r="N35" s="45">
        <v>54</v>
      </c>
      <c r="O35" s="45">
        <v>54</v>
      </c>
    </row>
    <row r="36" spans="1:15">
      <c r="A36" s="9" t="s">
        <v>25</v>
      </c>
      <c r="B36" s="9" t="s">
        <v>107</v>
      </c>
      <c r="C36" s="9" t="s">
        <v>108</v>
      </c>
      <c r="D36" s="9" t="s">
        <v>92</v>
      </c>
      <c r="E36" s="9" t="s">
        <v>77</v>
      </c>
      <c r="F36" s="42" t="s">
        <v>78</v>
      </c>
      <c r="G36" s="42" t="s">
        <v>78</v>
      </c>
      <c r="H36" s="43">
        <v>219.48500000000001</v>
      </c>
      <c r="I36" s="43">
        <v>216.22300000000001</v>
      </c>
      <c r="J36" s="43">
        <v>208.88300000000001</v>
      </c>
      <c r="K36" s="43">
        <v>206.00399999999999</v>
      </c>
      <c r="L36" s="43">
        <v>207.97800000000001</v>
      </c>
      <c r="M36" s="43">
        <v>212.33600000000001</v>
      </c>
      <c r="N36" s="43">
        <v>216.13</v>
      </c>
      <c r="O36" s="43">
        <v>217.648399451231</v>
      </c>
    </row>
    <row r="37" spans="1:15">
      <c r="A37" s="9" t="s">
        <v>25</v>
      </c>
      <c r="B37" s="9" t="s">
        <v>109</v>
      </c>
      <c r="C37" s="9" t="s">
        <v>110</v>
      </c>
      <c r="D37" s="9" t="s">
        <v>102</v>
      </c>
      <c r="E37" s="9" t="s">
        <v>77</v>
      </c>
      <c r="F37" s="47">
        <v>2578</v>
      </c>
      <c r="G37" s="47">
        <v>2587.3000000000002</v>
      </c>
      <c r="H37" s="47">
        <v>2596.6999999999998</v>
      </c>
      <c r="I37" s="47">
        <v>2606.1</v>
      </c>
      <c r="J37" s="47">
        <v>2619.1999999999998</v>
      </c>
      <c r="K37" s="47">
        <v>2628.5</v>
      </c>
      <c r="L37" s="47">
        <v>2634</v>
      </c>
      <c r="M37" s="47">
        <v>2640.9</v>
      </c>
      <c r="N37" s="47">
        <v>2633.1</v>
      </c>
      <c r="O37" s="47">
        <v>2639.1</v>
      </c>
    </row>
    <row r="38" spans="1:15">
      <c r="A38" s="9" t="s">
        <v>25</v>
      </c>
      <c r="B38" s="9" t="s">
        <v>111</v>
      </c>
      <c r="C38" s="9" t="s">
        <v>112</v>
      </c>
      <c r="D38" s="9" t="s">
        <v>113</v>
      </c>
      <c r="E38" s="9" t="s">
        <v>77</v>
      </c>
      <c r="F38" s="42" t="s">
        <v>78</v>
      </c>
      <c r="G38" s="42" t="s">
        <v>78</v>
      </c>
      <c r="H38" s="42" t="s">
        <v>78</v>
      </c>
      <c r="I38" s="46">
        <v>73.760000000000005</v>
      </c>
      <c r="J38" s="46">
        <v>73.760000000000005</v>
      </c>
      <c r="K38" s="46">
        <v>73.760000000000005</v>
      </c>
      <c r="L38" s="46">
        <v>73.760000000000005</v>
      </c>
      <c r="M38" s="46">
        <v>73.760000000000005</v>
      </c>
      <c r="N38" s="46">
        <v>74.77</v>
      </c>
      <c r="O38" s="46">
        <v>73.760000000000005</v>
      </c>
    </row>
    <row r="39" spans="1:15">
      <c r="A39" s="9" t="s">
        <v>25</v>
      </c>
      <c r="B39" s="9" t="s">
        <v>114</v>
      </c>
      <c r="C39" s="9" t="s">
        <v>115</v>
      </c>
      <c r="D39" s="9" t="s">
        <v>116</v>
      </c>
      <c r="E39" s="9" t="s">
        <v>77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2871</v>
      </c>
      <c r="M39" s="43">
        <v>2871</v>
      </c>
      <c r="N39" s="43">
        <v>2871</v>
      </c>
      <c r="O39" s="43">
        <v>2871</v>
      </c>
    </row>
    <row r="40" spans="1:15">
      <c r="A40" s="9" t="s">
        <v>26</v>
      </c>
      <c r="B40" s="9" t="s">
        <v>90</v>
      </c>
      <c r="C40" s="9" t="s">
        <v>91</v>
      </c>
      <c r="D40" s="9" t="s">
        <v>92</v>
      </c>
      <c r="E40" s="9" t="s">
        <v>77</v>
      </c>
      <c r="F40" s="43">
        <v>1248.567</v>
      </c>
      <c r="G40" s="43">
        <v>1255.797</v>
      </c>
      <c r="H40" s="43">
        <v>1264.011</v>
      </c>
      <c r="I40" s="43">
        <v>1269.944</v>
      </c>
      <c r="J40" s="43">
        <v>1283.7239999999999</v>
      </c>
      <c r="K40" s="43">
        <v>1289.6949999999999</v>
      </c>
      <c r="L40" s="43">
        <v>1296.7270000000001</v>
      </c>
      <c r="M40" s="43">
        <v>1306.673</v>
      </c>
      <c r="N40" s="43">
        <v>1314.9540000000002</v>
      </c>
      <c r="O40" s="43">
        <v>1317.7159999999999</v>
      </c>
    </row>
    <row r="41" spans="1:15">
      <c r="A41" s="9" t="s">
        <v>26</v>
      </c>
      <c r="B41" s="9" t="s">
        <v>93</v>
      </c>
      <c r="C41" s="9" t="s">
        <v>94</v>
      </c>
      <c r="D41" s="9" t="s">
        <v>92</v>
      </c>
      <c r="E41" s="9" t="s">
        <v>77</v>
      </c>
      <c r="F41" s="43">
        <v>4354.6530000000002</v>
      </c>
      <c r="G41" s="43">
        <v>4357.268</v>
      </c>
      <c r="H41" s="43">
        <v>4349.2380000000003</v>
      </c>
      <c r="I41" s="43">
        <v>4411.8950000000004</v>
      </c>
      <c r="J41" s="43">
        <v>4557.6760000000004</v>
      </c>
      <c r="K41" s="43">
        <v>4577.9859999999999</v>
      </c>
      <c r="L41" s="43">
        <v>4485.835</v>
      </c>
      <c r="M41" s="43">
        <v>4516.2370000000001</v>
      </c>
      <c r="N41" s="43">
        <v>4553.2730000000001</v>
      </c>
      <c r="O41" s="43">
        <v>4554.5739999999996</v>
      </c>
    </row>
    <row r="42" spans="1:15">
      <c r="A42" s="9" t="s">
        <v>26</v>
      </c>
      <c r="B42" s="9" t="s">
        <v>95</v>
      </c>
      <c r="C42" s="9" t="s">
        <v>96</v>
      </c>
      <c r="D42" s="9" t="s">
        <v>92</v>
      </c>
      <c r="E42" s="9" t="s">
        <v>77</v>
      </c>
      <c r="F42" s="43">
        <v>2005.971</v>
      </c>
      <c r="G42" s="43">
        <v>2021.4860000000001</v>
      </c>
      <c r="H42" s="42" t="s">
        <v>78</v>
      </c>
      <c r="I42" s="42" t="s">
        <v>78</v>
      </c>
      <c r="J42" s="42" t="s">
        <v>78</v>
      </c>
      <c r="K42" s="42" t="s">
        <v>78</v>
      </c>
      <c r="L42" s="42" t="s">
        <v>78</v>
      </c>
      <c r="M42" s="43">
        <v>2077.0210000000002</v>
      </c>
      <c r="N42" s="43">
        <v>2088.5940000000001</v>
      </c>
      <c r="O42" s="43">
        <v>2084.9450000000002</v>
      </c>
    </row>
    <row r="43" spans="1:15">
      <c r="A43" s="9" t="s">
        <v>26</v>
      </c>
      <c r="B43" s="9" t="s">
        <v>97</v>
      </c>
      <c r="C43" s="9" t="s">
        <v>98</v>
      </c>
      <c r="D43" s="9" t="s">
        <v>99</v>
      </c>
      <c r="E43" s="9" t="s">
        <v>77</v>
      </c>
      <c r="F43" s="45">
        <v>33</v>
      </c>
      <c r="G43" s="45">
        <v>33</v>
      </c>
      <c r="H43" s="45">
        <v>33</v>
      </c>
      <c r="I43" s="45">
        <v>33</v>
      </c>
      <c r="J43" s="45">
        <v>33</v>
      </c>
      <c r="K43" s="45">
        <v>0</v>
      </c>
      <c r="L43" s="45">
        <v>33</v>
      </c>
      <c r="M43" s="45">
        <v>33</v>
      </c>
      <c r="N43" s="45">
        <v>33</v>
      </c>
      <c r="O43" s="45">
        <v>34</v>
      </c>
    </row>
    <row r="44" spans="1:15">
      <c r="A44" s="9" t="s">
        <v>26</v>
      </c>
      <c r="B44" s="9" t="s">
        <v>100</v>
      </c>
      <c r="C44" s="9" t="s">
        <v>101</v>
      </c>
      <c r="D44" s="9" t="s">
        <v>102</v>
      </c>
      <c r="E44" s="9" t="s">
        <v>77</v>
      </c>
      <c r="F44" s="45">
        <v>16060</v>
      </c>
      <c r="G44" s="45">
        <v>29441</v>
      </c>
      <c r="H44" s="45">
        <v>29848</v>
      </c>
      <c r="I44" s="45">
        <v>29848</v>
      </c>
      <c r="J44" s="45">
        <v>29848</v>
      </c>
      <c r="K44" s="45">
        <v>29848</v>
      </c>
      <c r="L44" s="45">
        <v>30026</v>
      </c>
      <c r="M44" s="45">
        <v>30026</v>
      </c>
      <c r="N44" s="45">
        <v>30026</v>
      </c>
      <c r="O44" s="45">
        <v>30026</v>
      </c>
    </row>
    <row r="45" spans="1:15">
      <c r="A45" s="9" t="s">
        <v>26</v>
      </c>
      <c r="B45" s="9" t="s">
        <v>103</v>
      </c>
      <c r="C45" s="9" t="s">
        <v>104</v>
      </c>
      <c r="D45" s="9" t="s">
        <v>99</v>
      </c>
      <c r="E45" s="9" t="s">
        <v>77</v>
      </c>
      <c r="F45" s="46">
        <v>0</v>
      </c>
      <c r="G45" s="46">
        <v>0</v>
      </c>
      <c r="H45" s="46">
        <v>200</v>
      </c>
      <c r="I45" s="46">
        <v>200</v>
      </c>
      <c r="J45" s="46">
        <v>204</v>
      </c>
      <c r="K45" s="46">
        <v>205</v>
      </c>
      <c r="L45" s="46">
        <v>204</v>
      </c>
      <c r="M45" s="46">
        <v>204</v>
      </c>
      <c r="N45" s="46">
        <v>206</v>
      </c>
      <c r="O45" s="46">
        <v>204</v>
      </c>
    </row>
    <row r="46" spans="1:15">
      <c r="A46" s="9" t="s">
        <v>26</v>
      </c>
      <c r="B46" s="9" t="s">
        <v>105</v>
      </c>
      <c r="C46" s="9" t="s">
        <v>106</v>
      </c>
      <c r="D46" s="9" t="s">
        <v>99</v>
      </c>
      <c r="E46" s="9" t="s">
        <v>77</v>
      </c>
      <c r="F46" s="42" t="s">
        <v>78</v>
      </c>
      <c r="G46" s="42" t="s">
        <v>78</v>
      </c>
      <c r="H46" s="42" t="s">
        <v>78</v>
      </c>
      <c r="I46" s="42" t="s">
        <v>78</v>
      </c>
      <c r="J46" s="42" t="s">
        <v>78</v>
      </c>
      <c r="K46" s="45">
        <v>1520</v>
      </c>
      <c r="L46" s="45">
        <v>1567</v>
      </c>
      <c r="M46" s="45">
        <v>1564</v>
      </c>
      <c r="N46" s="45">
        <v>1565</v>
      </c>
      <c r="O46" s="45">
        <v>1564</v>
      </c>
    </row>
    <row r="47" spans="1:15">
      <c r="A47" s="9" t="s">
        <v>26</v>
      </c>
      <c r="B47" s="9" t="s">
        <v>107</v>
      </c>
      <c r="C47" s="9" t="s">
        <v>108</v>
      </c>
      <c r="D47" s="9" t="s">
        <v>92</v>
      </c>
      <c r="E47" s="9" t="s">
        <v>77</v>
      </c>
      <c r="F47" s="42" t="s">
        <v>78</v>
      </c>
      <c r="G47" s="42" t="s">
        <v>78</v>
      </c>
      <c r="H47" s="43">
        <v>4464.0020000000004</v>
      </c>
      <c r="I47" s="43">
        <v>4491.1869999999999</v>
      </c>
      <c r="J47" s="43">
        <v>4525.0510000000004</v>
      </c>
      <c r="K47" s="43">
        <v>4588.5510000000004</v>
      </c>
      <c r="L47" s="43">
        <v>4709.0730000000003</v>
      </c>
      <c r="M47" s="43">
        <v>4732.2389999999996</v>
      </c>
      <c r="N47" s="43">
        <v>4775.4740000000002</v>
      </c>
      <c r="O47" s="43">
        <v>4720.12</v>
      </c>
    </row>
    <row r="48" spans="1:15">
      <c r="A48" s="9" t="s">
        <v>26</v>
      </c>
      <c r="B48" s="9" t="s">
        <v>109</v>
      </c>
      <c r="C48" s="9" t="s">
        <v>110</v>
      </c>
      <c r="D48" s="9" t="s">
        <v>102</v>
      </c>
      <c r="E48" s="9" t="s">
        <v>77</v>
      </c>
      <c r="F48" s="47">
        <v>25760.6</v>
      </c>
      <c r="G48" s="47">
        <v>25812.799999999999</v>
      </c>
      <c r="H48" s="47">
        <v>25912</v>
      </c>
      <c r="I48" s="47">
        <v>26032.3</v>
      </c>
      <c r="J48" s="47">
        <v>26200.2</v>
      </c>
      <c r="K48" s="47">
        <v>26252.799999999999</v>
      </c>
      <c r="L48" s="47">
        <v>26366</v>
      </c>
      <c r="M48" s="47">
        <v>26450.6</v>
      </c>
      <c r="N48" s="47">
        <v>26536.799999999999</v>
      </c>
      <c r="O48" s="47">
        <v>26672.579000000002</v>
      </c>
    </row>
    <row r="49" spans="1:15">
      <c r="A49" s="9" t="s">
        <v>26</v>
      </c>
      <c r="B49" s="9" t="s">
        <v>111</v>
      </c>
      <c r="C49" s="9" t="s">
        <v>112</v>
      </c>
      <c r="D49" s="9" t="s">
        <v>113</v>
      </c>
      <c r="E49" s="9" t="s">
        <v>77</v>
      </c>
      <c r="F49" s="42" t="s">
        <v>78</v>
      </c>
      <c r="G49" s="42" t="s">
        <v>78</v>
      </c>
      <c r="H49" s="42" t="s">
        <v>78</v>
      </c>
      <c r="I49" s="42" t="s">
        <v>78</v>
      </c>
      <c r="J49" s="46">
        <v>1534.02</v>
      </c>
      <c r="K49" s="46">
        <v>1532.38</v>
      </c>
      <c r="L49" s="46">
        <v>1545.27</v>
      </c>
      <c r="M49" s="46">
        <v>1562.48</v>
      </c>
      <c r="N49" s="46">
        <v>1568.21</v>
      </c>
      <c r="O49" s="46">
        <v>1563.865603</v>
      </c>
    </row>
    <row r="50" spans="1:15">
      <c r="A50" s="9" t="s">
        <v>26</v>
      </c>
      <c r="B50" s="9" t="s">
        <v>114</v>
      </c>
      <c r="C50" s="9" t="s">
        <v>115</v>
      </c>
      <c r="D50" s="9" t="s">
        <v>116</v>
      </c>
      <c r="E50" s="9" t="s">
        <v>77</v>
      </c>
      <c r="F50" s="43">
        <v>13621</v>
      </c>
      <c r="G50" s="43">
        <v>13621</v>
      </c>
      <c r="H50" s="43">
        <v>13114</v>
      </c>
      <c r="I50" s="43">
        <v>13114</v>
      </c>
      <c r="J50" s="43">
        <v>13122</v>
      </c>
      <c r="K50" s="43">
        <v>13129</v>
      </c>
      <c r="L50" s="43">
        <v>13127</v>
      </c>
      <c r="M50" s="43">
        <v>13128</v>
      </c>
      <c r="N50" s="43">
        <v>13128</v>
      </c>
      <c r="O50" s="43">
        <v>13128</v>
      </c>
    </row>
    <row r="51" spans="1:15">
      <c r="A51" s="9" t="s">
        <v>28</v>
      </c>
      <c r="B51" s="9" t="s">
        <v>90</v>
      </c>
      <c r="C51" s="9" t="s">
        <v>91</v>
      </c>
      <c r="D51" s="9" t="s">
        <v>92</v>
      </c>
      <c r="E51" s="9" t="s">
        <v>77</v>
      </c>
      <c r="F51" s="42" t="s">
        <v>78</v>
      </c>
      <c r="G51" s="43">
        <v>4078.6640000000002</v>
      </c>
      <c r="H51" s="43">
        <v>4130.8130000000001</v>
      </c>
      <c r="I51" s="43">
        <v>4149.9849999999997</v>
      </c>
      <c r="J51" s="43">
        <v>4210.0190000000002</v>
      </c>
      <c r="K51" s="43">
        <v>4189.8959999999997</v>
      </c>
      <c r="L51" s="43">
        <v>4205.2079999999996</v>
      </c>
      <c r="M51" s="43">
        <v>4218.1379999999999</v>
      </c>
      <c r="N51" s="43">
        <v>4258.58349</v>
      </c>
      <c r="O51" s="43">
        <v>4272.5137529345056</v>
      </c>
    </row>
    <row r="52" spans="1:15">
      <c r="A52" s="9" t="s">
        <v>28</v>
      </c>
      <c r="B52" s="9" t="s">
        <v>93</v>
      </c>
      <c r="C52" s="9" t="s">
        <v>94</v>
      </c>
      <c r="D52" s="9" t="s">
        <v>92</v>
      </c>
      <c r="E52" s="9" t="s">
        <v>77</v>
      </c>
      <c r="F52" s="43">
        <v>7544.6379999999999</v>
      </c>
      <c r="G52" s="43">
        <v>7726.4350000000004</v>
      </c>
      <c r="H52" s="43">
        <v>7667.23</v>
      </c>
      <c r="I52" s="43">
        <v>7754.3710000000001</v>
      </c>
      <c r="J52" s="43">
        <v>7856.8609999999999</v>
      </c>
      <c r="K52" s="43">
        <v>8408.7330000000002</v>
      </c>
      <c r="L52" s="43">
        <v>8495.2510000000002</v>
      </c>
      <c r="M52" s="43">
        <v>8567.19</v>
      </c>
      <c r="N52" s="43">
        <v>8639.1290000000008</v>
      </c>
      <c r="O52" s="43">
        <v>8711.0679999999993</v>
      </c>
    </row>
    <row r="53" spans="1:15">
      <c r="A53" s="9" t="s">
        <v>28</v>
      </c>
      <c r="B53" s="9" t="s">
        <v>95</v>
      </c>
      <c r="C53" s="9" t="s">
        <v>96</v>
      </c>
      <c r="D53" s="9" t="s">
        <v>92</v>
      </c>
      <c r="E53" s="9" t="s">
        <v>77</v>
      </c>
      <c r="F53" s="43">
        <v>3529.0120000000002</v>
      </c>
      <c r="G53" s="43">
        <v>3532.127</v>
      </c>
      <c r="H53" s="42" t="s">
        <v>78</v>
      </c>
      <c r="I53" s="42" t="s">
        <v>78</v>
      </c>
      <c r="J53" s="42" t="s">
        <v>78</v>
      </c>
      <c r="K53" s="42" t="s">
        <v>78</v>
      </c>
      <c r="L53" s="42" t="s">
        <v>78</v>
      </c>
      <c r="M53" s="43">
        <v>3741.6080000000002</v>
      </c>
      <c r="N53" s="43">
        <v>3770.9501518032748</v>
      </c>
      <c r="O53" s="43">
        <v>3785.2880472862098</v>
      </c>
    </row>
    <row r="54" spans="1:15">
      <c r="A54" s="9" t="s">
        <v>28</v>
      </c>
      <c r="B54" s="9" t="s">
        <v>97</v>
      </c>
      <c r="C54" s="9" t="s">
        <v>98</v>
      </c>
      <c r="D54" s="9" t="s">
        <v>99</v>
      </c>
      <c r="E54" s="9" t="s">
        <v>77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3</v>
      </c>
    </row>
    <row r="55" spans="1:15">
      <c r="A55" s="9" t="s">
        <v>28</v>
      </c>
      <c r="B55" s="9" t="s">
        <v>100</v>
      </c>
      <c r="C55" s="9" t="s">
        <v>101</v>
      </c>
      <c r="D55" s="9" t="s">
        <v>102</v>
      </c>
      <c r="E55" s="9" t="s">
        <v>77</v>
      </c>
      <c r="F55" s="45">
        <v>93525</v>
      </c>
      <c r="G55" s="45">
        <v>93525</v>
      </c>
      <c r="H55" s="45">
        <v>93525</v>
      </c>
      <c r="I55" s="45">
        <v>93525</v>
      </c>
      <c r="J55" s="45">
        <v>93525</v>
      </c>
      <c r="K55" s="45">
        <v>93525</v>
      </c>
      <c r="L55" s="45">
        <v>93525</v>
      </c>
      <c r="M55" s="45">
        <v>93525</v>
      </c>
      <c r="N55" s="45">
        <v>93525</v>
      </c>
      <c r="O55" s="45">
        <v>93525</v>
      </c>
    </row>
    <row r="56" spans="1:15">
      <c r="A56" s="9" t="s">
        <v>28</v>
      </c>
      <c r="B56" s="9" t="s">
        <v>103</v>
      </c>
      <c r="C56" s="9" t="s">
        <v>104</v>
      </c>
      <c r="D56" s="9" t="s">
        <v>99</v>
      </c>
      <c r="E56" s="9" t="s">
        <v>77</v>
      </c>
      <c r="F56" s="46">
        <v>0</v>
      </c>
      <c r="G56" s="46">
        <v>0</v>
      </c>
      <c r="H56" s="46">
        <v>814</v>
      </c>
      <c r="I56" s="46">
        <v>761</v>
      </c>
      <c r="J56" s="46">
        <v>761</v>
      </c>
      <c r="K56" s="46">
        <v>755</v>
      </c>
      <c r="L56" s="46">
        <v>749</v>
      </c>
      <c r="M56" s="46">
        <v>744</v>
      </c>
      <c r="N56" s="46">
        <v>744</v>
      </c>
      <c r="O56" s="46">
        <v>727</v>
      </c>
    </row>
    <row r="57" spans="1:15">
      <c r="A57" s="9" t="s">
        <v>28</v>
      </c>
      <c r="B57" s="9" t="s">
        <v>105</v>
      </c>
      <c r="C57" s="9" t="s">
        <v>106</v>
      </c>
      <c r="D57" s="9" t="s">
        <v>99</v>
      </c>
      <c r="E57" s="9" t="s">
        <v>77</v>
      </c>
      <c r="F57" s="42" t="s">
        <v>78</v>
      </c>
      <c r="G57" s="45">
        <v>2925</v>
      </c>
      <c r="H57" s="45">
        <v>3291</v>
      </c>
      <c r="I57" s="45">
        <v>3203</v>
      </c>
      <c r="J57" s="45">
        <v>2954</v>
      </c>
      <c r="K57" s="45">
        <v>2961</v>
      </c>
      <c r="L57" s="45">
        <v>2658</v>
      </c>
      <c r="M57" s="45">
        <v>2438</v>
      </c>
      <c r="N57" s="45">
        <v>2421</v>
      </c>
      <c r="O57" s="45">
        <v>2401</v>
      </c>
    </row>
    <row r="58" spans="1:15">
      <c r="A58" s="9" t="s">
        <v>28</v>
      </c>
      <c r="B58" s="9" t="s">
        <v>107</v>
      </c>
      <c r="C58" s="9" t="s">
        <v>108</v>
      </c>
      <c r="D58" s="9" t="s">
        <v>92</v>
      </c>
      <c r="E58" s="9" t="s">
        <v>77</v>
      </c>
      <c r="F58" s="42" t="s">
        <v>78</v>
      </c>
      <c r="G58" s="42" t="s">
        <v>78</v>
      </c>
      <c r="H58" s="43">
        <v>7704.1229999999996</v>
      </c>
      <c r="I58" s="43">
        <v>8258.0779999999995</v>
      </c>
      <c r="J58" s="43">
        <v>8298.1849999999995</v>
      </c>
      <c r="K58" s="43">
        <v>8380.33</v>
      </c>
      <c r="L58" s="43">
        <v>8465.8799999999992</v>
      </c>
      <c r="M58" s="43">
        <v>8618.6299999999992</v>
      </c>
      <c r="N58" s="43">
        <v>8827.5769999999993</v>
      </c>
      <c r="O58" s="43">
        <v>8687.7379999999994</v>
      </c>
    </row>
    <row r="59" spans="1:15">
      <c r="A59" s="9" t="s">
        <v>28</v>
      </c>
      <c r="B59" s="9" t="s">
        <v>109</v>
      </c>
      <c r="C59" s="9" t="s">
        <v>110</v>
      </c>
      <c r="D59" s="9" t="s">
        <v>102</v>
      </c>
      <c r="E59" s="9" t="s">
        <v>77</v>
      </c>
      <c r="F59" s="47">
        <v>47000</v>
      </c>
      <c r="G59" s="47">
        <v>47273</v>
      </c>
      <c r="H59" s="47">
        <v>47546</v>
      </c>
      <c r="I59" s="47">
        <v>46814.9</v>
      </c>
      <c r="J59" s="47">
        <v>47064.4</v>
      </c>
      <c r="K59" s="47">
        <v>47354</v>
      </c>
      <c r="L59" s="47">
        <v>47634.1</v>
      </c>
      <c r="M59" s="47">
        <v>47873.4</v>
      </c>
      <c r="N59" s="47">
        <v>48042.06</v>
      </c>
      <c r="O59" s="47">
        <v>48239.1</v>
      </c>
    </row>
    <row r="60" spans="1:15">
      <c r="A60" s="9" t="s">
        <v>28</v>
      </c>
      <c r="B60" s="9" t="s">
        <v>111</v>
      </c>
      <c r="C60" s="9" t="s">
        <v>112</v>
      </c>
      <c r="D60" s="9" t="s">
        <v>113</v>
      </c>
      <c r="E60" s="9" t="s">
        <v>77</v>
      </c>
      <c r="F60" s="42" t="s">
        <v>78</v>
      </c>
      <c r="G60" s="42" t="s">
        <v>78</v>
      </c>
      <c r="H60" s="42" t="s">
        <v>78</v>
      </c>
      <c r="I60" s="46">
        <v>2493</v>
      </c>
      <c r="J60" s="46">
        <v>2428.81</v>
      </c>
      <c r="K60" s="46">
        <v>2433.65</v>
      </c>
      <c r="L60" s="46">
        <v>2504.6799999999998</v>
      </c>
      <c r="M60" s="46">
        <v>2511.16</v>
      </c>
      <c r="N60" s="46">
        <v>2521.21</v>
      </c>
      <c r="O60" s="46">
        <v>2511.16</v>
      </c>
    </row>
    <row r="61" spans="1:15">
      <c r="A61" s="9" t="s">
        <v>28</v>
      </c>
      <c r="B61" s="9" t="s">
        <v>114</v>
      </c>
      <c r="C61" s="9" t="s">
        <v>115</v>
      </c>
      <c r="D61" s="9" t="s">
        <v>116</v>
      </c>
      <c r="E61" s="9" t="s">
        <v>77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20164</v>
      </c>
      <c r="L61" s="43">
        <v>20167</v>
      </c>
      <c r="M61" s="43">
        <v>20180</v>
      </c>
      <c r="N61" s="43">
        <v>20194</v>
      </c>
      <c r="O61" s="43">
        <v>20205</v>
      </c>
    </row>
    <row r="62" spans="1:15">
      <c r="A62" s="9" t="s">
        <v>29</v>
      </c>
      <c r="B62" s="9" t="s">
        <v>90</v>
      </c>
      <c r="C62" s="9" t="s">
        <v>91</v>
      </c>
      <c r="D62" s="9" t="s">
        <v>92</v>
      </c>
      <c r="E62" s="9" t="s">
        <v>77</v>
      </c>
      <c r="F62" s="43">
        <v>0</v>
      </c>
      <c r="G62" s="43">
        <v>733.50300000000004</v>
      </c>
      <c r="H62" s="43">
        <v>746.38099999999997</v>
      </c>
      <c r="I62" s="43">
        <v>758.08699999999999</v>
      </c>
      <c r="J62" s="43">
        <v>765.30600000000004</v>
      </c>
      <c r="K62" s="43">
        <v>769.28599999999994</v>
      </c>
      <c r="L62" s="43">
        <v>776.04399999999998</v>
      </c>
      <c r="M62" s="43">
        <v>783.07700000000011</v>
      </c>
      <c r="N62" s="43">
        <v>789.47599999999989</v>
      </c>
      <c r="O62" s="43">
        <v>809.56963787952918</v>
      </c>
    </row>
    <row r="63" spans="1:15">
      <c r="A63" s="9" t="s">
        <v>29</v>
      </c>
      <c r="B63" s="9" t="s">
        <v>93</v>
      </c>
      <c r="C63" s="9" t="s">
        <v>94</v>
      </c>
      <c r="D63" s="9" t="s">
        <v>92</v>
      </c>
      <c r="E63" s="9" t="s">
        <v>77</v>
      </c>
      <c r="F63" s="43">
        <v>2130.8969999999999</v>
      </c>
      <c r="G63" s="43">
        <v>2150.538</v>
      </c>
      <c r="H63" s="43">
        <v>2163.7860000000001</v>
      </c>
      <c r="I63" s="43">
        <v>2161.5700000000002</v>
      </c>
      <c r="J63" s="43">
        <v>2175.12</v>
      </c>
      <c r="K63" s="43">
        <v>2136.518</v>
      </c>
      <c r="L63" s="43">
        <v>2427.0140000000001</v>
      </c>
      <c r="M63" s="43">
        <v>2293.3609999999999</v>
      </c>
      <c r="N63" s="43">
        <v>2305.9070000000002</v>
      </c>
      <c r="O63" s="43">
        <v>2336.19</v>
      </c>
    </row>
    <row r="64" spans="1:15">
      <c r="A64" s="9" t="s">
        <v>29</v>
      </c>
      <c r="B64" s="9" t="s">
        <v>95</v>
      </c>
      <c r="C64" s="9" t="s">
        <v>96</v>
      </c>
      <c r="D64" s="9" t="s">
        <v>92</v>
      </c>
      <c r="E64" s="9" t="s">
        <v>77</v>
      </c>
      <c r="F64" s="43">
        <v>1019.245</v>
      </c>
      <c r="G64" s="43">
        <v>1033.7059999999999</v>
      </c>
      <c r="H64" s="42" t="s">
        <v>78</v>
      </c>
      <c r="I64" s="42" t="s">
        <v>78</v>
      </c>
      <c r="J64" s="42" t="s">
        <v>78</v>
      </c>
      <c r="K64" s="42" t="s">
        <v>78</v>
      </c>
      <c r="L64" s="42" t="s">
        <v>78</v>
      </c>
      <c r="M64" s="43">
        <v>1088.52</v>
      </c>
      <c r="N64" s="43">
        <v>1096.8779999999999</v>
      </c>
      <c r="O64" s="43">
        <v>1126.454168600208</v>
      </c>
    </row>
    <row r="65" spans="1:15">
      <c r="A65" s="9" t="s">
        <v>29</v>
      </c>
      <c r="B65" s="9" t="s">
        <v>97</v>
      </c>
      <c r="C65" s="9" t="s">
        <v>98</v>
      </c>
      <c r="D65" s="9" t="s">
        <v>99</v>
      </c>
      <c r="E65" s="9" t="s">
        <v>77</v>
      </c>
      <c r="F65" s="45">
        <v>147</v>
      </c>
      <c r="G65" s="45">
        <v>146</v>
      </c>
      <c r="H65" s="45">
        <v>146</v>
      </c>
      <c r="I65" s="45">
        <v>154</v>
      </c>
      <c r="J65" s="45">
        <v>152</v>
      </c>
      <c r="K65" s="45">
        <v>0</v>
      </c>
      <c r="L65" s="45">
        <v>152</v>
      </c>
      <c r="M65" s="45">
        <v>151</v>
      </c>
      <c r="N65" s="45">
        <v>150</v>
      </c>
      <c r="O65" s="45">
        <v>157</v>
      </c>
    </row>
    <row r="66" spans="1:15">
      <c r="A66" s="9" t="s">
        <v>29</v>
      </c>
      <c r="B66" s="9" t="s">
        <v>100</v>
      </c>
      <c r="C66" s="9" t="s">
        <v>101</v>
      </c>
      <c r="D66" s="9" t="s">
        <v>102</v>
      </c>
      <c r="E66" s="9" t="s">
        <v>77</v>
      </c>
      <c r="F66" s="45">
        <v>17440</v>
      </c>
      <c r="G66" s="45">
        <v>17440</v>
      </c>
      <c r="H66" s="45">
        <v>17440</v>
      </c>
      <c r="I66" s="45">
        <v>17440</v>
      </c>
      <c r="J66" s="45">
        <v>17440</v>
      </c>
      <c r="K66" s="45">
        <v>17440</v>
      </c>
      <c r="L66" s="45">
        <v>17440</v>
      </c>
      <c r="M66" s="45">
        <v>17440</v>
      </c>
      <c r="N66" s="45">
        <v>17440</v>
      </c>
      <c r="O66" s="45">
        <v>17440</v>
      </c>
    </row>
    <row r="67" spans="1:15">
      <c r="A67" s="9" t="s">
        <v>29</v>
      </c>
      <c r="B67" s="9" t="s">
        <v>103</v>
      </c>
      <c r="C67" s="9" t="s">
        <v>104</v>
      </c>
      <c r="D67" s="9" t="s">
        <v>99</v>
      </c>
      <c r="E67" s="9" t="s">
        <v>77</v>
      </c>
      <c r="F67" s="46">
        <v>313</v>
      </c>
      <c r="G67" s="46">
        <v>312</v>
      </c>
      <c r="H67" s="46">
        <v>310</v>
      </c>
      <c r="I67" s="46">
        <v>313</v>
      </c>
      <c r="J67" s="46">
        <v>311</v>
      </c>
      <c r="K67" s="46">
        <v>311</v>
      </c>
      <c r="L67" s="46">
        <v>315</v>
      </c>
      <c r="M67" s="46">
        <v>315</v>
      </c>
      <c r="N67" s="46">
        <v>315</v>
      </c>
      <c r="O67" s="46">
        <v>314</v>
      </c>
    </row>
    <row r="68" spans="1:15">
      <c r="A68" s="9" t="s">
        <v>29</v>
      </c>
      <c r="B68" s="9" t="s">
        <v>105</v>
      </c>
      <c r="C68" s="9" t="s">
        <v>106</v>
      </c>
      <c r="D68" s="9" t="s">
        <v>99</v>
      </c>
      <c r="E68" s="9" t="s">
        <v>77</v>
      </c>
      <c r="F68" s="42" t="s">
        <v>78</v>
      </c>
      <c r="G68" s="45">
        <v>1340</v>
      </c>
      <c r="H68" s="45">
        <v>1340</v>
      </c>
      <c r="I68" s="45">
        <v>1340</v>
      </c>
      <c r="J68" s="45">
        <v>1340</v>
      </c>
      <c r="K68" s="45">
        <v>1340</v>
      </c>
      <c r="L68" s="45">
        <v>1340</v>
      </c>
      <c r="M68" s="45">
        <v>1340</v>
      </c>
      <c r="N68" s="45">
        <v>1420</v>
      </c>
      <c r="O68" s="45">
        <v>1340</v>
      </c>
    </row>
    <row r="69" spans="1:15">
      <c r="A69" s="9" t="s">
        <v>29</v>
      </c>
      <c r="B69" s="9" t="s">
        <v>107</v>
      </c>
      <c r="C69" s="9" t="s">
        <v>108</v>
      </c>
      <c r="D69" s="9" t="s">
        <v>92</v>
      </c>
      <c r="E69" s="9" t="s">
        <v>77</v>
      </c>
      <c r="F69" s="42" t="s">
        <v>78</v>
      </c>
      <c r="G69" s="42" t="s">
        <v>78</v>
      </c>
      <c r="H69" s="43">
        <v>2118.9</v>
      </c>
      <c r="I69" s="43">
        <v>2127.3000000000002</v>
      </c>
      <c r="J69" s="43">
        <v>2170</v>
      </c>
      <c r="K69" s="43">
        <v>2418.1999999999998</v>
      </c>
      <c r="L69" s="43">
        <v>2485.8000000000002</v>
      </c>
      <c r="M69" s="43">
        <v>2306.9720000000002</v>
      </c>
      <c r="N69" s="43">
        <v>2321.5610000000001</v>
      </c>
      <c r="O69" s="43">
        <v>2351.6759999999999</v>
      </c>
    </row>
    <row r="70" spans="1:15">
      <c r="A70" s="9" t="s">
        <v>29</v>
      </c>
      <c r="B70" s="9" t="s">
        <v>109</v>
      </c>
      <c r="C70" s="9" t="s">
        <v>110</v>
      </c>
      <c r="D70" s="9" t="s">
        <v>102</v>
      </c>
      <c r="E70" s="9" t="s">
        <v>77</v>
      </c>
      <c r="F70" s="47">
        <v>18117.3</v>
      </c>
      <c r="G70" s="47">
        <v>18176.099999999999</v>
      </c>
      <c r="H70" s="47">
        <v>18233</v>
      </c>
      <c r="I70" s="47">
        <v>18300.3</v>
      </c>
      <c r="J70" s="47">
        <v>18369.599999999999</v>
      </c>
      <c r="K70" s="47">
        <v>18432.7</v>
      </c>
      <c r="L70" s="47">
        <v>18490.099999999999</v>
      </c>
      <c r="M70" s="47">
        <v>18545.900000000001</v>
      </c>
      <c r="N70" s="47">
        <v>18583.400000000001</v>
      </c>
      <c r="O70" s="47">
        <v>18633.52</v>
      </c>
    </row>
    <row r="71" spans="1:15">
      <c r="A71" s="9" t="s">
        <v>29</v>
      </c>
      <c r="B71" s="9" t="s">
        <v>111</v>
      </c>
      <c r="C71" s="9" t="s">
        <v>112</v>
      </c>
      <c r="D71" s="9" t="s">
        <v>113</v>
      </c>
      <c r="E71" s="9" t="s">
        <v>77</v>
      </c>
      <c r="F71" s="46">
        <v>0</v>
      </c>
      <c r="G71" s="46">
        <v>0</v>
      </c>
      <c r="H71" s="46">
        <v>897.63</v>
      </c>
      <c r="I71" s="46">
        <v>897.63</v>
      </c>
      <c r="J71" s="46">
        <v>900.13</v>
      </c>
      <c r="K71" s="46">
        <v>923.64</v>
      </c>
      <c r="L71" s="46">
        <v>923.64</v>
      </c>
      <c r="M71" s="46">
        <v>897.11</v>
      </c>
      <c r="N71" s="46">
        <v>897.12</v>
      </c>
      <c r="O71" s="46">
        <v>908.25</v>
      </c>
    </row>
    <row r="72" spans="1:15">
      <c r="A72" s="9" t="s">
        <v>29</v>
      </c>
      <c r="B72" s="9" t="s">
        <v>114</v>
      </c>
      <c r="C72" s="9" t="s">
        <v>115</v>
      </c>
      <c r="D72" s="9" t="s">
        <v>116</v>
      </c>
      <c r="E72" s="9" t="s">
        <v>77</v>
      </c>
      <c r="F72" s="43">
        <v>12342</v>
      </c>
      <c r="G72" s="43">
        <v>12342</v>
      </c>
      <c r="H72" s="43">
        <v>12342</v>
      </c>
      <c r="I72" s="43">
        <v>12342</v>
      </c>
      <c r="J72" s="43">
        <v>12342</v>
      </c>
      <c r="K72" s="43">
        <v>12342</v>
      </c>
      <c r="L72" s="43">
        <v>12342</v>
      </c>
      <c r="M72" s="43">
        <v>12342</v>
      </c>
      <c r="N72" s="43">
        <v>12213</v>
      </c>
      <c r="O72" s="43">
        <v>12213</v>
      </c>
    </row>
    <row r="73" spans="1:15">
      <c r="A73" s="9" t="s">
        <v>27</v>
      </c>
      <c r="B73" s="9" t="s">
        <v>90</v>
      </c>
      <c r="C73" s="9" t="s">
        <v>91</v>
      </c>
      <c r="D73" s="9" t="s">
        <v>92</v>
      </c>
      <c r="E73" s="9" t="s">
        <v>77</v>
      </c>
      <c r="F73" s="43">
        <v>1948.0519999999999</v>
      </c>
      <c r="G73" s="43">
        <v>1962.9179999999999</v>
      </c>
      <c r="H73" s="43">
        <v>1978.1320000000001</v>
      </c>
      <c r="I73" s="43">
        <v>1986.644</v>
      </c>
      <c r="J73" s="43">
        <v>1998.931</v>
      </c>
      <c r="K73" s="43">
        <v>2009.68</v>
      </c>
      <c r="L73" s="43">
        <v>2020</v>
      </c>
      <c r="M73" s="43">
        <v>2030.432</v>
      </c>
      <c r="N73" s="43">
        <v>2048.9009999999998</v>
      </c>
      <c r="O73" s="43">
        <v>2067.3649999999998</v>
      </c>
    </row>
    <row r="74" spans="1:15">
      <c r="A74" s="9" t="s">
        <v>27</v>
      </c>
      <c r="B74" s="9" t="s">
        <v>93</v>
      </c>
      <c r="C74" s="9" t="s">
        <v>94</v>
      </c>
      <c r="D74" s="9" t="s">
        <v>92</v>
      </c>
      <c r="E74" s="9" t="s">
        <v>77</v>
      </c>
      <c r="F74" s="43">
        <v>2475.194</v>
      </c>
      <c r="G74" s="43">
        <v>2500.69</v>
      </c>
      <c r="H74" s="43">
        <v>2493.5709999999999</v>
      </c>
      <c r="I74" s="43">
        <v>2517.46</v>
      </c>
      <c r="J74" s="43">
        <v>2540.4960000000001</v>
      </c>
      <c r="K74" s="43">
        <v>2571.5259999999998</v>
      </c>
      <c r="L74" s="43">
        <v>2597.1239999999998</v>
      </c>
      <c r="M74" s="43">
        <v>2632.3560850786748</v>
      </c>
      <c r="N74" s="43">
        <v>2675.9</v>
      </c>
      <c r="O74" s="43">
        <v>2695.68</v>
      </c>
    </row>
    <row r="75" spans="1:15">
      <c r="A75" s="9" t="s">
        <v>27</v>
      </c>
      <c r="B75" s="9" t="s">
        <v>95</v>
      </c>
      <c r="C75" s="9" t="s">
        <v>96</v>
      </c>
      <c r="D75" s="9" t="s">
        <v>92</v>
      </c>
      <c r="E75" s="9" t="s">
        <v>77</v>
      </c>
      <c r="F75" s="43">
        <v>1093.904</v>
      </c>
      <c r="G75" s="43">
        <v>1104.087</v>
      </c>
      <c r="H75" s="42" t="s">
        <v>78</v>
      </c>
      <c r="I75" s="42" t="s">
        <v>78</v>
      </c>
      <c r="J75" s="42" t="s">
        <v>78</v>
      </c>
      <c r="K75" s="42" t="s">
        <v>78</v>
      </c>
      <c r="L75" s="42" t="s">
        <v>78</v>
      </c>
      <c r="M75" s="43">
        <v>1143.3320000000001</v>
      </c>
      <c r="N75" s="43">
        <v>1155.6369999999999</v>
      </c>
      <c r="O75" s="43">
        <v>1167.199288215</v>
      </c>
    </row>
    <row r="76" spans="1:15">
      <c r="A76" s="9" t="s">
        <v>27</v>
      </c>
      <c r="B76" s="9" t="s">
        <v>97</v>
      </c>
      <c r="C76" s="9" t="s">
        <v>98</v>
      </c>
      <c r="D76" s="9" t="s">
        <v>99</v>
      </c>
      <c r="E76" s="9" t="s">
        <v>77</v>
      </c>
      <c r="F76" s="45">
        <v>83</v>
      </c>
      <c r="G76" s="45">
        <v>83</v>
      </c>
      <c r="H76" s="45">
        <v>83</v>
      </c>
      <c r="I76" s="45">
        <v>83</v>
      </c>
      <c r="J76" s="45">
        <v>83</v>
      </c>
      <c r="K76" s="45">
        <v>83</v>
      </c>
      <c r="L76" s="45">
        <v>83</v>
      </c>
      <c r="M76" s="45">
        <v>84</v>
      </c>
      <c r="N76" s="45">
        <v>84</v>
      </c>
      <c r="O76" s="45">
        <v>87</v>
      </c>
    </row>
    <row r="77" spans="1:15">
      <c r="A77" s="9" t="s">
        <v>27</v>
      </c>
      <c r="B77" s="9" t="s">
        <v>100</v>
      </c>
      <c r="C77" s="9" t="s">
        <v>101</v>
      </c>
      <c r="D77" s="9" t="s">
        <v>102</v>
      </c>
      <c r="E77" s="9" t="s">
        <v>77</v>
      </c>
      <c r="F77" s="45">
        <v>38918</v>
      </c>
      <c r="G77" s="45">
        <v>38918</v>
      </c>
      <c r="H77" s="45">
        <v>39600</v>
      </c>
      <c r="I77" s="45">
        <v>39600</v>
      </c>
      <c r="J77" s="45">
        <v>39600</v>
      </c>
      <c r="K77" s="45">
        <v>39600</v>
      </c>
      <c r="L77" s="45">
        <v>39729</v>
      </c>
      <c r="M77" s="45">
        <v>39729</v>
      </c>
      <c r="N77" s="45">
        <v>39729</v>
      </c>
      <c r="O77" s="45">
        <v>39729</v>
      </c>
    </row>
    <row r="78" spans="1:15">
      <c r="A78" s="9" t="s">
        <v>27</v>
      </c>
      <c r="B78" s="9" t="s">
        <v>103</v>
      </c>
      <c r="C78" s="9" t="s">
        <v>104</v>
      </c>
      <c r="D78" s="9" t="s">
        <v>99</v>
      </c>
      <c r="E78" s="9" t="s">
        <v>77</v>
      </c>
      <c r="F78" s="46">
        <v>311</v>
      </c>
      <c r="G78" s="46">
        <v>313</v>
      </c>
      <c r="H78" s="46">
        <v>328</v>
      </c>
      <c r="I78" s="46">
        <v>333</v>
      </c>
      <c r="J78" s="46">
        <v>336</v>
      </c>
      <c r="K78" s="46">
        <v>340</v>
      </c>
      <c r="L78" s="46">
        <v>340</v>
      </c>
      <c r="M78" s="46">
        <v>336</v>
      </c>
      <c r="N78" s="46">
        <v>336</v>
      </c>
      <c r="O78" s="46">
        <v>336</v>
      </c>
    </row>
    <row r="79" spans="1:15">
      <c r="A79" s="9" t="s">
        <v>27</v>
      </c>
      <c r="B79" s="9" t="s">
        <v>105</v>
      </c>
      <c r="C79" s="9" t="s">
        <v>106</v>
      </c>
      <c r="D79" s="9" t="s">
        <v>99</v>
      </c>
      <c r="E79" s="9" t="s">
        <v>77</v>
      </c>
      <c r="F79" s="42" t="s">
        <v>78</v>
      </c>
      <c r="G79" s="42" t="s">
        <v>78</v>
      </c>
      <c r="H79" s="45">
        <v>978</v>
      </c>
      <c r="I79" s="45">
        <v>978</v>
      </c>
      <c r="J79" s="45">
        <v>978</v>
      </c>
      <c r="K79" s="45">
        <v>978</v>
      </c>
      <c r="L79" s="45">
        <v>978</v>
      </c>
      <c r="M79" s="45">
        <v>978</v>
      </c>
      <c r="N79" s="45">
        <v>976</v>
      </c>
      <c r="O79" s="45">
        <v>976</v>
      </c>
    </row>
    <row r="80" spans="1:15">
      <c r="A80" s="9" t="s">
        <v>27</v>
      </c>
      <c r="B80" s="9" t="s">
        <v>107</v>
      </c>
      <c r="C80" s="9" t="s">
        <v>108</v>
      </c>
      <c r="D80" s="9" t="s">
        <v>92</v>
      </c>
      <c r="E80" s="9" t="s">
        <v>77</v>
      </c>
      <c r="F80" s="42" t="s">
        <v>78</v>
      </c>
      <c r="G80" s="42" t="s">
        <v>78</v>
      </c>
      <c r="H80" s="43">
        <v>2475.83</v>
      </c>
      <c r="I80" s="43">
        <v>2497.5500000000002</v>
      </c>
      <c r="J80" s="43">
        <v>2520.0300000000002</v>
      </c>
      <c r="K80" s="43">
        <v>2545.2719999999999</v>
      </c>
      <c r="L80" s="43">
        <v>2580.1999999999998</v>
      </c>
      <c r="M80" s="43">
        <v>2665.5141577178156</v>
      </c>
      <c r="N80" s="43">
        <v>2676.5651802044945</v>
      </c>
      <c r="O80" s="43">
        <v>2707.4331108153897</v>
      </c>
    </row>
    <row r="81" spans="1:15">
      <c r="A81" s="9" t="s">
        <v>27</v>
      </c>
      <c r="B81" s="9" t="s">
        <v>109</v>
      </c>
      <c r="C81" s="9" t="s">
        <v>110</v>
      </c>
      <c r="D81" s="9" t="s">
        <v>102</v>
      </c>
      <c r="E81" s="9" t="s">
        <v>77</v>
      </c>
      <c r="F81" s="47">
        <v>13837.42</v>
      </c>
      <c r="G81" s="47">
        <v>13870.305</v>
      </c>
      <c r="H81" s="47">
        <v>13905</v>
      </c>
      <c r="I81" s="47">
        <v>13929.485000000001</v>
      </c>
      <c r="J81" s="47">
        <v>13959.3</v>
      </c>
      <c r="K81" s="47">
        <v>13972.5</v>
      </c>
      <c r="L81" s="47">
        <v>13865.743</v>
      </c>
      <c r="M81" s="47">
        <v>13919</v>
      </c>
      <c r="N81" s="47">
        <v>13972.6</v>
      </c>
      <c r="O81" s="47">
        <v>14039.5</v>
      </c>
    </row>
    <row r="82" spans="1:15">
      <c r="A82" s="9" t="s">
        <v>27</v>
      </c>
      <c r="B82" s="9" t="s">
        <v>111</v>
      </c>
      <c r="C82" s="9" t="s">
        <v>112</v>
      </c>
      <c r="D82" s="9" t="s">
        <v>113</v>
      </c>
      <c r="E82" s="9" t="s">
        <v>77</v>
      </c>
      <c r="F82" s="42" t="s">
        <v>78</v>
      </c>
      <c r="G82" s="42" t="s">
        <v>78</v>
      </c>
      <c r="H82" s="46">
        <v>932</v>
      </c>
      <c r="I82" s="46">
        <v>1041.1740004622941</v>
      </c>
      <c r="J82" s="46">
        <v>982.24199999999996</v>
      </c>
      <c r="K82" s="46">
        <v>885.4</v>
      </c>
      <c r="L82" s="46">
        <v>877.87</v>
      </c>
      <c r="M82" s="46">
        <v>867.67</v>
      </c>
      <c r="N82" s="46">
        <v>867.67</v>
      </c>
      <c r="O82" s="46">
        <v>867.67</v>
      </c>
    </row>
    <row r="83" spans="1:15">
      <c r="A83" s="9" t="s">
        <v>27</v>
      </c>
      <c r="B83" s="9" t="s">
        <v>114</v>
      </c>
      <c r="C83" s="9" t="s">
        <v>115</v>
      </c>
      <c r="D83" s="9" t="s">
        <v>116</v>
      </c>
      <c r="E83" s="9" t="s">
        <v>77</v>
      </c>
      <c r="F83" s="43">
        <v>10410.209999999999</v>
      </c>
      <c r="G83" s="43">
        <v>10410.209999999999</v>
      </c>
      <c r="H83" s="43">
        <v>10410.209999999999</v>
      </c>
      <c r="I83" s="43">
        <v>10410.209999999999</v>
      </c>
      <c r="J83" s="43">
        <v>10410.209999999999</v>
      </c>
      <c r="K83" s="43">
        <v>10410.209999999999</v>
      </c>
      <c r="L83" s="43">
        <v>10410.209999999999</v>
      </c>
      <c r="M83" s="43">
        <v>10410.209999999999</v>
      </c>
      <c r="N83" s="43">
        <v>10410.209999999999</v>
      </c>
      <c r="O83" s="43">
        <v>10410.209999999999</v>
      </c>
    </row>
    <row r="84" spans="1:15">
      <c r="A84" s="9" t="s">
        <v>30</v>
      </c>
      <c r="B84" s="9" t="s">
        <v>90</v>
      </c>
      <c r="C84" s="9" t="s">
        <v>91</v>
      </c>
      <c r="D84" s="9" t="s">
        <v>92</v>
      </c>
      <c r="E84" s="9" t="s">
        <v>77</v>
      </c>
      <c r="F84" s="43">
        <v>0</v>
      </c>
      <c r="G84" s="43">
        <v>5795.3779999999997</v>
      </c>
      <c r="H84" s="43">
        <v>5838.3990000000003</v>
      </c>
      <c r="I84" s="43">
        <v>5899.9390000000003</v>
      </c>
      <c r="J84" s="43">
        <v>5976.4309999999996</v>
      </c>
      <c r="K84" s="43">
        <v>6037.7330000000002</v>
      </c>
      <c r="L84" s="43">
        <v>6085.7690000000002</v>
      </c>
      <c r="M84" s="43">
        <v>6139.5959999999995</v>
      </c>
      <c r="N84" s="43">
        <v>6185.2375000000011</v>
      </c>
      <c r="O84" s="43">
        <v>6251.2495090587754</v>
      </c>
    </row>
    <row r="85" spans="1:15">
      <c r="A85" s="9" t="s">
        <v>30</v>
      </c>
      <c r="B85" s="9" t="s">
        <v>93</v>
      </c>
      <c r="C85" s="9" t="s">
        <v>94</v>
      </c>
      <c r="D85" s="9" t="s">
        <v>92</v>
      </c>
      <c r="E85" s="9" t="s">
        <v>77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10117.576999999999</v>
      </c>
      <c r="N85" s="43">
        <v>10149.074000000001</v>
      </c>
      <c r="O85" s="43">
        <v>10323.111999999999</v>
      </c>
    </row>
    <row r="86" spans="1:15">
      <c r="A86" s="9" t="s">
        <v>30</v>
      </c>
      <c r="B86" s="9" t="s">
        <v>95</v>
      </c>
      <c r="C86" s="9" t="s">
        <v>96</v>
      </c>
      <c r="D86" s="9" t="s">
        <v>92</v>
      </c>
      <c r="E86" s="9" t="s">
        <v>77</v>
      </c>
      <c r="F86" s="43">
        <v>0</v>
      </c>
      <c r="G86" s="43">
        <v>3789.6219999999998</v>
      </c>
      <c r="H86" s="42" t="s">
        <v>78</v>
      </c>
      <c r="I86" s="42" t="s">
        <v>78</v>
      </c>
      <c r="J86" s="42" t="s">
        <v>78</v>
      </c>
      <c r="K86" s="42" t="s">
        <v>78</v>
      </c>
      <c r="L86" s="42" t="s">
        <v>78</v>
      </c>
      <c r="M86" s="43">
        <v>4014.2534999999998</v>
      </c>
      <c r="N86" s="43">
        <v>4043.1044999999999</v>
      </c>
      <c r="O86" s="43">
        <v>4085.9800833333329</v>
      </c>
    </row>
    <row r="87" spans="1:15">
      <c r="A87" s="9" t="s">
        <v>30</v>
      </c>
      <c r="B87" s="9" t="s">
        <v>97</v>
      </c>
      <c r="C87" s="9" t="s">
        <v>98</v>
      </c>
      <c r="D87" s="9" t="s">
        <v>99</v>
      </c>
      <c r="E87" s="9" t="s">
        <v>77</v>
      </c>
      <c r="F87" s="45">
        <v>1</v>
      </c>
      <c r="G87" s="45">
        <v>1</v>
      </c>
      <c r="H87" s="45">
        <v>1</v>
      </c>
      <c r="I87" s="45">
        <v>1</v>
      </c>
      <c r="J87" s="45">
        <v>1</v>
      </c>
      <c r="K87" s="45">
        <v>0</v>
      </c>
      <c r="L87" s="45">
        <v>1</v>
      </c>
      <c r="M87" s="45">
        <v>2</v>
      </c>
      <c r="N87" s="45">
        <v>2</v>
      </c>
      <c r="O87" s="45">
        <v>3</v>
      </c>
    </row>
    <row r="88" spans="1:15">
      <c r="A88" s="9" t="s">
        <v>30</v>
      </c>
      <c r="B88" s="9" t="s">
        <v>100</v>
      </c>
      <c r="C88" s="9" t="s">
        <v>101</v>
      </c>
      <c r="D88" s="9" t="s">
        <v>102</v>
      </c>
      <c r="E88" s="9" t="s">
        <v>77</v>
      </c>
      <c r="F88" s="45">
        <v>108844</v>
      </c>
      <c r="G88" s="45">
        <v>108902</v>
      </c>
      <c r="H88" s="45">
        <v>108980</v>
      </c>
      <c r="I88" s="45">
        <v>109064</v>
      </c>
      <c r="J88" s="45">
        <v>109141</v>
      </c>
      <c r="K88" s="45">
        <v>109233</v>
      </c>
      <c r="L88" s="45">
        <v>108980</v>
      </c>
      <c r="M88" s="45">
        <v>108980</v>
      </c>
      <c r="N88" s="45">
        <v>108980</v>
      </c>
      <c r="O88" s="45">
        <v>108980</v>
      </c>
    </row>
    <row r="89" spans="1:15">
      <c r="A89" s="9" t="s">
        <v>30</v>
      </c>
      <c r="B89" s="9" t="s">
        <v>103</v>
      </c>
      <c r="C89" s="9" t="s">
        <v>104</v>
      </c>
      <c r="D89" s="9" t="s">
        <v>99</v>
      </c>
      <c r="E89" s="9" t="s">
        <v>77</v>
      </c>
      <c r="F89" s="46">
        <v>380</v>
      </c>
      <c r="G89" s="46">
        <v>383</v>
      </c>
      <c r="H89" s="46">
        <v>383</v>
      </c>
      <c r="I89" s="46">
        <v>384</v>
      </c>
      <c r="J89" s="46">
        <v>385</v>
      </c>
      <c r="K89" s="46">
        <v>385</v>
      </c>
      <c r="L89" s="46">
        <v>384</v>
      </c>
      <c r="M89" s="46">
        <v>384</v>
      </c>
      <c r="N89" s="46">
        <v>384</v>
      </c>
      <c r="O89" s="46">
        <v>384</v>
      </c>
    </row>
    <row r="90" spans="1:15">
      <c r="A90" s="9" t="s">
        <v>30</v>
      </c>
      <c r="B90" s="9" t="s">
        <v>105</v>
      </c>
      <c r="C90" s="9" t="s">
        <v>106</v>
      </c>
      <c r="D90" s="9" t="s">
        <v>99</v>
      </c>
      <c r="E90" s="9" t="s">
        <v>77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606</v>
      </c>
      <c r="L90" s="45">
        <v>606</v>
      </c>
      <c r="M90" s="45">
        <v>606</v>
      </c>
      <c r="N90" s="45">
        <v>619</v>
      </c>
      <c r="O90" s="45">
        <v>606</v>
      </c>
    </row>
    <row r="91" spans="1:15">
      <c r="A91" s="9" t="s">
        <v>30</v>
      </c>
      <c r="B91" s="9" t="s">
        <v>107</v>
      </c>
      <c r="C91" s="9" t="s">
        <v>108</v>
      </c>
      <c r="D91" s="9" t="s">
        <v>92</v>
      </c>
      <c r="E91" s="9" t="s">
        <v>77</v>
      </c>
      <c r="F91" s="42" t="s">
        <v>78</v>
      </c>
      <c r="G91" s="42" t="s">
        <v>78</v>
      </c>
      <c r="H91" s="43">
        <v>9908.9840000000004</v>
      </c>
      <c r="I91" s="43">
        <v>9908.7659999999996</v>
      </c>
      <c r="J91" s="43">
        <v>10008.491</v>
      </c>
      <c r="K91" s="43">
        <v>10216.713</v>
      </c>
      <c r="L91" s="43">
        <v>10280.540999999999</v>
      </c>
      <c r="M91" s="43">
        <v>10275.884</v>
      </c>
      <c r="N91" s="43">
        <v>10442.459000000001</v>
      </c>
      <c r="O91" s="43">
        <v>10604.146000000001</v>
      </c>
    </row>
    <row r="92" spans="1:15">
      <c r="A92" s="9" t="s">
        <v>30</v>
      </c>
      <c r="B92" s="9" t="s">
        <v>109</v>
      </c>
      <c r="C92" s="9" t="s">
        <v>110</v>
      </c>
      <c r="D92" s="9" t="s">
        <v>102</v>
      </c>
      <c r="E92" s="9" t="s">
        <v>77</v>
      </c>
      <c r="F92" s="47">
        <v>31266.5</v>
      </c>
      <c r="G92" s="47">
        <v>31373.7</v>
      </c>
      <c r="H92" s="47">
        <v>31460.6</v>
      </c>
      <c r="I92" s="47">
        <v>31550</v>
      </c>
      <c r="J92" s="47">
        <v>31624</v>
      </c>
      <c r="K92" s="47">
        <v>31750</v>
      </c>
      <c r="L92" s="47">
        <v>31830.799999999999</v>
      </c>
      <c r="M92" s="47">
        <v>31926.7</v>
      </c>
      <c r="N92" s="47">
        <v>32010.1</v>
      </c>
      <c r="O92" s="47">
        <v>32074.1</v>
      </c>
    </row>
    <row r="93" spans="1:15">
      <c r="A93" s="9" t="s">
        <v>30</v>
      </c>
      <c r="B93" s="9" t="s">
        <v>111</v>
      </c>
      <c r="C93" s="9" t="s">
        <v>112</v>
      </c>
      <c r="D93" s="9" t="s">
        <v>113</v>
      </c>
      <c r="E93" s="9" t="s">
        <v>77</v>
      </c>
      <c r="F93" s="46">
        <v>0</v>
      </c>
      <c r="G93" s="46">
        <v>0</v>
      </c>
      <c r="H93" s="46">
        <v>0</v>
      </c>
      <c r="I93" s="46">
        <v>0</v>
      </c>
      <c r="J93" s="46">
        <v>3609.24</v>
      </c>
      <c r="K93" s="46">
        <v>3481.9</v>
      </c>
      <c r="L93" s="46">
        <v>3443.8</v>
      </c>
      <c r="M93" s="46">
        <v>3403.9</v>
      </c>
      <c r="N93" s="46">
        <v>3259.52</v>
      </c>
      <c r="O93" s="46">
        <v>3234.58</v>
      </c>
    </row>
    <row r="94" spans="1:15">
      <c r="A94" s="9" t="s">
        <v>30</v>
      </c>
      <c r="B94" s="9" t="s">
        <v>114</v>
      </c>
      <c r="C94" s="9" t="s">
        <v>115</v>
      </c>
      <c r="D94" s="9" t="s">
        <v>116</v>
      </c>
      <c r="E94" s="9" t="s">
        <v>77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13754.45</v>
      </c>
      <c r="N94" s="43">
        <v>21762.44</v>
      </c>
      <c r="O94" s="43">
        <v>21762.44</v>
      </c>
    </row>
    <row r="95" spans="1:15">
      <c r="A95" s="9" t="s">
        <v>31</v>
      </c>
      <c r="B95" s="9" t="s">
        <v>90</v>
      </c>
      <c r="C95" s="9" t="s">
        <v>91</v>
      </c>
      <c r="D95" s="9" t="s">
        <v>92</v>
      </c>
      <c r="E95" s="9" t="s">
        <v>77</v>
      </c>
      <c r="F95" s="43">
        <v>3268.34</v>
      </c>
      <c r="G95" s="43">
        <v>3289.6909999999998</v>
      </c>
      <c r="H95" s="43">
        <v>3315.665</v>
      </c>
      <c r="I95" s="43">
        <v>3342.0329999999999</v>
      </c>
      <c r="J95" s="43">
        <v>3376.857</v>
      </c>
      <c r="K95" s="43">
        <v>3405.2249999999999</v>
      </c>
      <c r="L95" s="43">
        <v>3434.07</v>
      </c>
      <c r="M95" s="43">
        <v>3454.5440769230772</v>
      </c>
      <c r="N95" s="43">
        <v>3469.3420000000001</v>
      </c>
      <c r="O95" s="43">
        <v>3495.7163576143612</v>
      </c>
    </row>
    <row r="96" spans="1:15">
      <c r="A96" s="9" t="s">
        <v>31</v>
      </c>
      <c r="B96" s="9" t="s">
        <v>93</v>
      </c>
      <c r="C96" s="9" t="s">
        <v>94</v>
      </c>
      <c r="D96" s="9" t="s">
        <v>92</v>
      </c>
      <c r="E96" s="9" t="s">
        <v>77</v>
      </c>
      <c r="F96" s="43">
        <v>7029.5450000000001</v>
      </c>
      <c r="G96" s="43">
        <v>7029.6540000000005</v>
      </c>
      <c r="H96" s="43">
        <v>7209.3879999999999</v>
      </c>
      <c r="I96" s="43">
        <v>7210.3220000000001</v>
      </c>
      <c r="J96" s="43">
        <v>7236.0919999999996</v>
      </c>
      <c r="K96" s="43">
        <v>7319.1139999999996</v>
      </c>
      <c r="L96" s="43">
        <v>7329.0249999999996</v>
      </c>
      <c r="M96" s="43">
        <v>7338.3</v>
      </c>
      <c r="N96" s="43">
        <v>7370.5</v>
      </c>
      <c r="O96" s="43">
        <v>7545.6666092408796</v>
      </c>
    </row>
    <row r="97" spans="1:15">
      <c r="A97" s="9" t="s">
        <v>31</v>
      </c>
      <c r="B97" s="9" t="s">
        <v>95</v>
      </c>
      <c r="C97" s="9" t="s">
        <v>96</v>
      </c>
      <c r="D97" s="9" t="s">
        <v>92</v>
      </c>
      <c r="E97" s="9" t="s">
        <v>77</v>
      </c>
      <c r="F97" s="43">
        <v>3275.078</v>
      </c>
      <c r="G97" s="43">
        <v>3293.08</v>
      </c>
      <c r="H97" s="42" t="s">
        <v>78</v>
      </c>
      <c r="I97" s="42" t="s">
        <v>78</v>
      </c>
      <c r="J97" s="42" t="s">
        <v>78</v>
      </c>
      <c r="K97" s="42" t="s">
        <v>78</v>
      </c>
      <c r="L97" s="42" t="s">
        <v>78</v>
      </c>
      <c r="M97" s="43">
        <v>3436.3180769230771</v>
      </c>
      <c r="N97" s="43">
        <v>3451.4920000000002</v>
      </c>
      <c r="O97" s="43">
        <v>3477.2055214837019</v>
      </c>
    </row>
    <row r="98" spans="1:15">
      <c r="A98" s="9" t="s">
        <v>31</v>
      </c>
      <c r="B98" s="9" t="s">
        <v>97</v>
      </c>
      <c r="C98" s="9" t="s">
        <v>98</v>
      </c>
      <c r="D98" s="9" t="s">
        <v>99</v>
      </c>
      <c r="E98" s="9" t="s">
        <v>77</v>
      </c>
      <c r="F98" s="45">
        <v>31</v>
      </c>
      <c r="G98" s="45">
        <v>31</v>
      </c>
      <c r="H98" s="45">
        <v>31</v>
      </c>
      <c r="I98" s="45">
        <v>30</v>
      </c>
      <c r="J98" s="45">
        <v>29</v>
      </c>
      <c r="K98" s="45">
        <v>0</v>
      </c>
      <c r="L98" s="45">
        <v>29</v>
      </c>
      <c r="M98" s="45">
        <v>29</v>
      </c>
      <c r="N98" s="45">
        <v>29</v>
      </c>
      <c r="O98" s="45">
        <v>34</v>
      </c>
    </row>
    <row r="99" spans="1:15">
      <c r="A99" s="9" t="s">
        <v>31</v>
      </c>
      <c r="B99" s="9" t="s">
        <v>100</v>
      </c>
      <c r="C99" s="9" t="s">
        <v>101</v>
      </c>
      <c r="D99" s="9" t="s">
        <v>102</v>
      </c>
      <c r="E99" s="9" t="s">
        <v>77</v>
      </c>
      <c r="F99" s="45">
        <v>77339</v>
      </c>
      <c r="G99" s="45">
        <v>77339</v>
      </c>
      <c r="H99" s="45">
        <v>77339</v>
      </c>
      <c r="I99" s="45">
        <v>77339</v>
      </c>
      <c r="J99" s="45">
        <v>77339</v>
      </c>
      <c r="K99" s="45">
        <v>77339</v>
      </c>
      <c r="L99" s="45">
        <v>77339</v>
      </c>
      <c r="M99" s="45">
        <v>77339</v>
      </c>
      <c r="N99" s="45">
        <v>77339</v>
      </c>
      <c r="O99" s="45">
        <v>77339</v>
      </c>
    </row>
    <row r="100" spans="1:15">
      <c r="A100" s="9" t="s">
        <v>31</v>
      </c>
      <c r="B100" s="9" t="s">
        <v>103</v>
      </c>
      <c r="C100" s="9" t="s">
        <v>104</v>
      </c>
      <c r="D100" s="9" t="s">
        <v>99</v>
      </c>
      <c r="E100" s="9" t="s">
        <v>77</v>
      </c>
      <c r="F100" s="46">
        <v>358</v>
      </c>
      <c r="G100" s="46">
        <v>419</v>
      </c>
      <c r="H100" s="46">
        <v>404</v>
      </c>
      <c r="I100" s="46">
        <v>396</v>
      </c>
      <c r="J100" s="46">
        <v>392</v>
      </c>
      <c r="K100" s="46">
        <v>397</v>
      </c>
      <c r="L100" s="46">
        <v>391</v>
      </c>
      <c r="M100" s="46">
        <v>388</v>
      </c>
      <c r="N100" s="46">
        <v>388</v>
      </c>
      <c r="O100" s="46">
        <v>388</v>
      </c>
    </row>
    <row r="101" spans="1:15">
      <c r="A101" s="9" t="s">
        <v>31</v>
      </c>
      <c r="B101" s="9" t="s">
        <v>105</v>
      </c>
      <c r="C101" s="9" t="s">
        <v>106</v>
      </c>
      <c r="D101" s="9" t="s">
        <v>99</v>
      </c>
      <c r="E101" s="9" t="s">
        <v>77</v>
      </c>
      <c r="F101" s="42" t="s">
        <v>78</v>
      </c>
      <c r="G101" s="42" t="s">
        <v>78</v>
      </c>
      <c r="H101" s="42" t="s">
        <v>78</v>
      </c>
      <c r="I101" s="42" t="s">
        <v>78</v>
      </c>
      <c r="J101" s="42" t="s">
        <v>78</v>
      </c>
      <c r="K101" s="45">
        <v>1925</v>
      </c>
      <c r="L101" s="45">
        <v>2192</v>
      </c>
      <c r="M101" s="45">
        <v>2254</v>
      </c>
      <c r="N101" s="45">
        <v>2264</v>
      </c>
      <c r="O101" s="45">
        <v>2267</v>
      </c>
    </row>
    <row r="102" spans="1:15">
      <c r="A102" s="9" t="s">
        <v>31</v>
      </c>
      <c r="B102" s="9" t="s">
        <v>107</v>
      </c>
      <c r="C102" s="9" t="s">
        <v>108</v>
      </c>
      <c r="D102" s="9" t="s">
        <v>92</v>
      </c>
      <c r="E102" s="9" t="s">
        <v>77</v>
      </c>
      <c r="F102" s="42" t="s">
        <v>78</v>
      </c>
      <c r="G102" s="42" t="s">
        <v>78</v>
      </c>
      <c r="H102" s="43">
        <v>6345.8450000000003</v>
      </c>
      <c r="I102" s="43">
        <v>6382.1170000000002</v>
      </c>
      <c r="J102" s="43">
        <v>6442.1689999999999</v>
      </c>
      <c r="K102" s="43">
        <v>6870.4470000000001</v>
      </c>
      <c r="L102" s="43">
        <v>7042.3710000000001</v>
      </c>
      <c r="M102" s="43">
        <v>7093.0619999999999</v>
      </c>
      <c r="N102" s="43">
        <v>7181.6296350461798</v>
      </c>
      <c r="O102" s="43">
        <v>7217.9465032157004</v>
      </c>
    </row>
    <row r="103" spans="1:15">
      <c r="A103" s="9" t="s">
        <v>31</v>
      </c>
      <c r="B103" s="9" t="s">
        <v>109</v>
      </c>
      <c r="C103" s="9" t="s">
        <v>110</v>
      </c>
      <c r="D103" s="9" t="s">
        <v>102</v>
      </c>
      <c r="E103" s="9" t="s">
        <v>77</v>
      </c>
      <c r="F103" s="47">
        <v>41881.199999999997</v>
      </c>
      <c r="G103" s="47">
        <v>42010.7</v>
      </c>
      <c r="H103" s="47">
        <v>42102.9</v>
      </c>
      <c r="I103" s="47">
        <v>42198.1</v>
      </c>
      <c r="J103" s="47">
        <v>42382</v>
      </c>
      <c r="K103" s="47">
        <v>42538.3</v>
      </c>
      <c r="L103" s="47">
        <v>42736.800000000003</v>
      </c>
      <c r="M103" s="47">
        <v>42877.120000000003</v>
      </c>
      <c r="N103" s="47">
        <v>43032.3</v>
      </c>
      <c r="O103" s="47">
        <v>43177.730664759001</v>
      </c>
    </row>
    <row r="104" spans="1:15">
      <c r="A104" s="9" t="s">
        <v>31</v>
      </c>
      <c r="B104" s="9" t="s">
        <v>111</v>
      </c>
      <c r="C104" s="9" t="s">
        <v>112</v>
      </c>
      <c r="D104" s="9" t="s">
        <v>113</v>
      </c>
      <c r="E104" s="9" t="s">
        <v>77</v>
      </c>
      <c r="F104" s="42" t="s">
        <v>78</v>
      </c>
      <c r="G104" s="42" t="s">
        <v>78</v>
      </c>
      <c r="H104" s="42" t="s">
        <v>78</v>
      </c>
      <c r="I104" s="42" t="s">
        <v>78</v>
      </c>
      <c r="J104" s="42" t="s">
        <v>78</v>
      </c>
      <c r="K104" s="46">
        <v>3399.18</v>
      </c>
      <c r="L104" s="46">
        <v>3372.93</v>
      </c>
      <c r="M104" s="46">
        <v>3466.93</v>
      </c>
      <c r="N104" s="46">
        <v>3370.62</v>
      </c>
      <c r="O104" s="46">
        <v>3370.62</v>
      </c>
    </row>
    <row r="105" spans="1:15">
      <c r="A105" s="9" t="s">
        <v>31</v>
      </c>
      <c r="B105" s="9" t="s">
        <v>114</v>
      </c>
      <c r="C105" s="9" t="s">
        <v>115</v>
      </c>
      <c r="D105" s="9" t="s">
        <v>116</v>
      </c>
      <c r="E105" s="9" t="s">
        <v>77</v>
      </c>
      <c r="F105" s="43">
        <v>14474.6</v>
      </c>
      <c r="G105" s="43">
        <v>14474.6</v>
      </c>
      <c r="H105" s="43">
        <v>14474.51</v>
      </c>
      <c r="I105" s="43">
        <v>14473.61</v>
      </c>
      <c r="J105" s="43">
        <v>14473.5</v>
      </c>
      <c r="K105" s="43">
        <v>14473.5</v>
      </c>
      <c r="L105" s="43">
        <v>14470.38</v>
      </c>
      <c r="M105" s="43">
        <v>29513.74</v>
      </c>
      <c r="N105" s="43">
        <v>29513.46</v>
      </c>
      <c r="O105" s="43">
        <v>29513.46</v>
      </c>
    </row>
    <row r="106" spans="1:15">
      <c r="A106" s="9" t="s">
        <v>33</v>
      </c>
      <c r="B106" s="9" t="s">
        <v>90</v>
      </c>
      <c r="C106" s="9" t="s">
        <v>91</v>
      </c>
      <c r="D106" s="9" t="s">
        <v>92</v>
      </c>
      <c r="E106" s="9" t="s">
        <v>77</v>
      </c>
      <c r="F106" s="43">
        <v>1220.3</v>
      </c>
      <c r="G106" s="43">
        <v>1230.3900000000001</v>
      </c>
      <c r="H106" s="43">
        <v>1238.19</v>
      </c>
      <c r="I106" s="43">
        <v>1249.45</v>
      </c>
      <c r="J106" s="43">
        <v>1258.52</v>
      </c>
      <c r="K106" s="43">
        <v>1265.3599999999999</v>
      </c>
      <c r="L106" s="43">
        <v>1276.44</v>
      </c>
      <c r="M106" s="43">
        <v>1287.146</v>
      </c>
      <c r="N106" s="43">
        <v>1295.3879999999999</v>
      </c>
      <c r="O106" s="43">
        <v>1299.6561946841875</v>
      </c>
    </row>
    <row r="107" spans="1:15">
      <c r="A107" s="9" t="s">
        <v>33</v>
      </c>
      <c r="B107" s="9" t="s">
        <v>93</v>
      </c>
      <c r="C107" s="9" t="s">
        <v>94</v>
      </c>
      <c r="D107" s="9" t="s">
        <v>92</v>
      </c>
      <c r="E107" s="9" t="s">
        <v>77</v>
      </c>
      <c r="F107" s="43">
        <v>1282.4970000000001</v>
      </c>
      <c r="G107" s="43">
        <v>1290.0530000000001</v>
      </c>
      <c r="H107" s="43">
        <v>1298.9059999999999</v>
      </c>
      <c r="I107" s="43">
        <v>1304.9570000000001</v>
      </c>
      <c r="J107" s="43">
        <v>1317.556</v>
      </c>
      <c r="K107" s="43">
        <v>1324.9659999999999</v>
      </c>
      <c r="L107" s="43">
        <v>1330.2560000000001</v>
      </c>
      <c r="M107" s="43">
        <v>1336.4</v>
      </c>
      <c r="N107" s="43">
        <v>1351.2550000000001</v>
      </c>
      <c r="O107" s="43">
        <v>1362.2829999999999</v>
      </c>
    </row>
    <row r="108" spans="1:15">
      <c r="A108" s="9" t="s">
        <v>33</v>
      </c>
      <c r="B108" s="9" t="s">
        <v>95</v>
      </c>
      <c r="C108" s="9" t="s">
        <v>96</v>
      </c>
      <c r="D108" s="9" t="s">
        <v>92</v>
      </c>
      <c r="E108" s="9" t="s">
        <v>77</v>
      </c>
      <c r="F108" s="43">
        <v>607.30600000000004</v>
      </c>
      <c r="G108" s="43">
        <v>612.12299999999993</v>
      </c>
      <c r="H108" s="42" t="s">
        <v>78</v>
      </c>
      <c r="I108" s="42" t="s">
        <v>78</v>
      </c>
      <c r="J108" s="42" t="s">
        <v>78</v>
      </c>
      <c r="K108" s="42" t="s">
        <v>78</v>
      </c>
      <c r="L108" s="42" t="s">
        <v>78</v>
      </c>
      <c r="M108" s="43">
        <v>636.02499999999998</v>
      </c>
      <c r="N108" s="43">
        <v>640.45399999999995</v>
      </c>
      <c r="O108" s="43">
        <v>641.63700866852048</v>
      </c>
    </row>
    <row r="109" spans="1:15">
      <c r="A109" s="9" t="s">
        <v>33</v>
      </c>
      <c r="B109" s="9" t="s">
        <v>97</v>
      </c>
      <c r="C109" s="9" t="s">
        <v>98</v>
      </c>
      <c r="D109" s="9" t="s">
        <v>99</v>
      </c>
      <c r="E109" s="9" t="s">
        <v>77</v>
      </c>
      <c r="F109" s="45">
        <v>47</v>
      </c>
      <c r="G109" s="45">
        <v>47</v>
      </c>
      <c r="H109" s="45">
        <v>47</v>
      </c>
      <c r="I109" s="45">
        <v>47</v>
      </c>
      <c r="J109" s="45">
        <v>48</v>
      </c>
      <c r="K109" s="45">
        <v>0</v>
      </c>
      <c r="L109" s="45">
        <v>48</v>
      </c>
      <c r="M109" s="45">
        <v>47</v>
      </c>
      <c r="N109" s="45">
        <v>47</v>
      </c>
      <c r="O109" s="45">
        <v>50</v>
      </c>
    </row>
    <row r="110" spans="1:15">
      <c r="A110" s="9" t="s">
        <v>33</v>
      </c>
      <c r="B110" s="9" t="s">
        <v>100</v>
      </c>
      <c r="C110" s="9" t="s">
        <v>101</v>
      </c>
      <c r="D110" s="9" t="s">
        <v>102</v>
      </c>
      <c r="E110" s="9" t="s">
        <v>77</v>
      </c>
      <c r="F110" s="45">
        <v>33413</v>
      </c>
      <c r="G110" s="45">
        <v>33413</v>
      </c>
      <c r="H110" s="45">
        <v>33413</v>
      </c>
      <c r="I110" s="45">
        <v>33413</v>
      </c>
      <c r="J110" s="45">
        <v>33413</v>
      </c>
      <c r="K110" s="45">
        <v>33413</v>
      </c>
      <c r="L110" s="45">
        <v>34944</v>
      </c>
      <c r="M110" s="45">
        <v>34944</v>
      </c>
      <c r="N110" s="45">
        <v>34944</v>
      </c>
      <c r="O110" s="45">
        <v>34944</v>
      </c>
    </row>
    <row r="111" spans="1:15">
      <c r="A111" s="9" t="s">
        <v>33</v>
      </c>
      <c r="B111" s="9" t="s">
        <v>103</v>
      </c>
      <c r="C111" s="9" t="s">
        <v>104</v>
      </c>
      <c r="D111" s="9" t="s">
        <v>99</v>
      </c>
      <c r="E111" s="9" t="s">
        <v>77</v>
      </c>
      <c r="F111" s="46">
        <v>300</v>
      </c>
      <c r="G111" s="46">
        <v>318</v>
      </c>
      <c r="H111" s="46">
        <v>306</v>
      </c>
      <c r="I111" s="46">
        <v>304</v>
      </c>
      <c r="J111" s="46">
        <v>325</v>
      </c>
      <c r="K111" s="46">
        <v>325</v>
      </c>
      <c r="L111" s="46">
        <v>315</v>
      </c>
      <c r="M111" s="46">
        <v>308</v>
      </c>
      <c r="N111" s="46">
        <v>308</v>
      </c>
      <c r="O111" s="46">
        <v>308</v>
      </c>
    </row>
    <row r="112" spans="1:15">
      <c r="A112" s="9" t="s">
        <v>33</v>
      </c>
      <c r="B112" s="9" t="s">
        <v>105</v>
      </c>
      <c r="C112" s="9" t="s">
        <v>106</v>
      </c>
      <c r="D112" s="9" t="s">
        <v>99</v>
      </c>
      <c r="E112" s="9" t="s">
        <v>77</v>
      </c>
      <c r="F112" s="42" t="s">
        <v>78</v>
      </c>
      <c r="G112" s="45">
        <v>1295</v>
      </c>
      <c r="H112" s="45">
        <v>1295</v>
      </c>
      <c r="I112" s="45">
        <v>1295</v>
      </c>
      <c r="J112" s="45">
        <v>1295</v>
      </c>
      <c r="K112" s="45">
        <v>1295</v>
      </c>
      <c r="L112" s="45">
        <v>1295</v>
      </c>
      <c r="M112" s="45">
        <v>1295</v>
      </c>
      <c r="N112" s="45">
        <v>1295</v>
      </c>
      <c r="O112" s="45">
        <v>1295</v>
      </c>
    </row>
    <row r="113" spans="1:15">
      <c r="A113" s="9" t="s">
        <v>33</v>
      </c>
      <c r="B113" s="9" t="s">
        <v>107</v>
      </c>
      <c r="C113" s="9" t="s">
        <v>108</v>
      </c>
      <c r="D113" s="9" t="s">
        <v>92</v>
      </c>
      <c r="E113" s="9" t="s">
        <v>77</v>
      </c>
      <c r="F113" s="42" t="s">
        <v>78</v>
      </c>
      <c r="G113" s="42" t="s">
        <v>78</v>
      </c>
      <c r="H113" s="43">
        <v>1292.1689961709001</v>
      </c>
      <c r="I113" s="43">
        <v>1301.8562319508051</v>
      </c>
      <c r="J113" s="43">
        <v>1310.080081460593</v>
      </c>
      <c r="K113" s="43">
        <v>1316.4797811502731</v>
      </c>
      <c r="L113" s="43">
        <v>1323.261256758658</v>
      </c>
      <c r="M113" s="43">
        <v>1325.9851700820432</v>
      </c>
      <c r="N113" s="43">
        <v>1334.2565724598271</v>
      </c>
      <c r="O113" s="43">
        <v>1339.7424281914339</v>
      </c>
    </row>
    <row r="114" spans="1:15">
      <c r="A114" s="9" t="s">
        <v>33</v>
      </c>
      <c r="B114" s="9" t="s">
        <v>109</v>
      </c>
      <c r="C114" s="9" t="s">
        <v>110</v>
      </c>
      <c r="D114" s="9" t="s">
        <v>102</v>
      </c>
      <c r="E114" s="9" t="s">
        <v>77</v>
      </c>
      <c r="F114" s="47">
        <v>11762</v>
      </c>
      <c r="G114" s="47">
        <v>11894.6</v>
      </c>
      <c r="H114" s="47">
        <v>11935</v>
      </c>
      <c r="I114" s="47">
        <v>11976.6</v>
      </c>
      <c r="J114" s="47">
        <v>12028.2</v>
      </c>
      <c r="K114" s="47">
        <v>12054.5</v>
      </c>
      <c r="L114" s="47">
        <v>12083.5</v>
      </c>
      <c r="M114" s="47">
        <v>12116.3</v>
      </c>
      <c r="N114" s="47">
        <v>12148.9</v>
      </c>
      <c r="O114" s="47">
        <v>12178.9</v>
      </c>
    </row>
    <row r="115" spans="1:15">
      <c r="A115" s="9" t="s">
        <v>33</v>
      </c>
      <c r="B115" s="9" t="s">
        <v>111</v>
      </c>
      <c r="C115" s="9" t="s">
        <v>112</v>
      </c>
      <c r="D115" s="9" t="s">
        <v>113</v>
      </c>
      <c r="E115" s="9" t="s">
        <v>77</v>
      </c>
      <c r="F115" s="46">
        <v>566.54999999999995</v>
      </c>
      <c r="G115" s="46">
        <v>566.54999999999995</v>
      </c>
      <c r="H115" s="46">
        <v>566.54999999999995</v>
      </c>
      <c r="I115" s="46">
        <v>566.54999999999995</v>
      </c>
      <c r="J115" s="46">
        <v>581.1</v>
      </c>
      <c r="K115" s="46">
        <v>579.9</v>
      </c>
      <c r="L115" s="46">
        <v>579.9</v>
      </c>
      <c r="M115" s="46">
        <v>577.15</v>
      </c>
      <c r="N115" s="46">
        <v>574.44000000000005</v>
      </c>
      <c r="O115" s="46">
        <v>577.16</v>
      </c>
    </row>
    <row r="116" spans="1:15">
      <c r="A116" s="9" t="s">
        <v>33</v>
      </c>
      <c r="B116" s="9" t="s">
        <v>114</v>
      </c>
      <c r="C116" s="9" t="s">
        <v>115</v>
      </c>
      <c r="D116" s="9" t="s">
        <v>116</v>
      </c>
      <c r="E116" s="9" t="s">
        <v>77</v>
      </c>
      <c r="F116" s="43">
        <v>17304.400000000001</v>
      </c>
      <c r="G116" s="43">
        <v>17304.400000000001</v>
      </c>
      <c r="H116" s="43">
        <v>17304.400000000001</v>
      </c>
      <c r="I116" s="43">
        <v>17304.400000000001</v>
      </c>
      <c r="J116" s="43">
        <v>17304.400000000001</v>
      </c>
      <c r="K116" s="43">
        <v>17304.400000000001</v>
      </c>
      <c r="L116" s="43">
        <v>17304.400000000001</v>
      </c>
      <c r="M116" s="43">
        <v>17304.400000000001</v>
      </c>
      <c r="N116" s="43">
        <v>17304.400000000001</v>
      </c>
      <c r="O116" s="43">
        <v>17304.400000000001</v>
      </c>
    </row>
    <row r="117" spans="1:15">
      <c r="A117" s="9" t="s">
        <v>34</v>
      </c>
      <c r="B117" s="9" t="s">
        <v>90</v>
      </c>
      <c r="C117" s="9" t="s">
        <v>91</v>
      </c>
      <c r="D117" s="9" t="s">
        <v>92</v>
      </c>
      <c r="E117" s="9" t="s">
        <v>77</v>
      </c>
      <c r="F117" s="43">
        <v>2258.3679999999999</v>
      </c>
      <c r="G117" s="43">
        <v>2271.915173972603</v>
      </c>
      <c r="H117" s="43">
        <v>2283.1219493150679</v>
      </c>
      <c r="I117" s="43">
        <v>2299.1619999999998</v>
      </c>
      <c r="J117" s="43">
        <v>2312.9789999999998</v>
      </c>
      <c r="K117" s="43">
        <v>2328.741</v>
      </c>
      <c r="L117" s="43">
        <v>2344.98225</v>
      </c>
      <c r="M117" s="43">
        <v>2362.299</v>
      </c>
      <c r="N117" s="43">
        <v>2378.4280000000003</v>
      </c>
      <c r="O117" s="43">
        <v>2386.8518089687523</v>
      </c>
    </row>
    <row r="118" spans="1:15">
      <c r="A118" s="9" t="s">
        <v>34</v>
      </c>
      <c r="B118" s="9" t="s">
        <v>93</v>
      </c>
      <c r="C118" s="9" t="s">
        <v>94</v>
      </c>
      <c r="D118" s="9" t="s">
        <v>92</v>
      </c>
      <c r="E118" s="9" t="s">
        <v>77</v>
      </c>
      <c r="F118" s="43">
        <v>4976.4030821917813</v>
      </c>
      <c r="G118" s="43">
        <v>5008.0919972677593</v>
      </c>
      <c r="H118" s="43">
        <v>5038</v>
      </c>
      <c r="I118" s="43">
        <v>5055</v>
      </c>
      <c r="J118" s="43">
        <v>5068</v>
      </c>
      <c r="K118" s="43">
        <v>5160</v>
      </c>
      <c r="L118" s="43">
        <v>5356</v>
      </c>
      <c r="M118" s="43">
        <v>5478</v>
      </c>
      <c r="N118" s="43">
        <v>5499.7759999999998</v>
      </c>
      <c r="O118" s="43">
        <v>5507.6647599999997</v>
      </c>
    </row>
    <row r="119" spans="1:15">
      <c r="A119" s="9" t="s">
        <v>34</v>
      </c>
      <c r="B119" s="9" t="s">
        <v>95</v>
      </c>
      <c r="C119" s="9" t="s">
        <v>96</v>
      </c>
      <c r="D119" s="9" t="s">
        <v>92</v>
      </c>
      <c r="E119" s="9" t="s">
        <v>77</v>
      </c>
      <c r="F119" s="43">
        <v>2277</v>
      </c>
      <c r="G119" s="43">
        <v>2289.7530000000002</v>
      </c>
      <c r="H119" s="42" t="s">
        <v>78</v>
      </c>
      <c r="I119" s="42" t="s">
        <v>78</v>
      </c>
      <c r="J119" s="42" t="s">
        <v>78</v>
      </c>
      <c r="K119" s="42" t="s">
        <v>78</v>
      </c>
      <c r="L119" s="42" t="s">
        <v>78</v>
      </c>
      <c r="M119" s="43">
        <v>2372.6460000000002</v>
      </c>
      <c r="N119" s="43">
        <v>2387.083000000001</v>
      </c>
      <c r="O119" s="43">
        <v>2394.0153296594181</v>
      </c>
    </row>
    <row r="120" spans="1:15">
      <c r="A120" s="9" t="s">
        <v>34</v>
      </c>
      <c r="B120" s="9" t="s">
        <v>97</v>
      </c>
      <c r="C120" s="9" t="s">
        <v>98</v>
      </c>
      <c r="D120" s="9" t="s">
        <v>99</v>
      </c>
      <c r="E120" s="9" t="s">
        <v>77</v>
      </c>
      <c r="F120" s="45">
        <v>20</v>
      </c>
      <c r="G120" s="45">
        <v>20</v>
      </c>
      <c r="H120" s="45">
        <v>20</v>
      </c>
      <c r="I120" s="45">
        <v>20</v>
      </c>
      <c r="J120" s="45">
        <v>20</v>
      </c>
      <c r="K120" s="45">
        <v>19</v>
      </c>
      <c r="L120" s="45">
        <v>19</v>
      </c>
      <c r="M120" s="45">
        <v>19</v>
      </c>
      <c r="N120" s="45">
        <v>19</v>
      </c>
      <c r="O120" s="45">
        <v>21</v>
      </c>
    </row>
    <row r="121" spans="1:15">
      <c r="A121" s="9" t="s">
        <v>34</v>
      </c>
      <c r="B121" s="9" t="s">
        <v>100</v>
      </c>
      <c r="C121" s="9" t="s">
        <v>101</v>
      </c>
      <c r="D121" s="9" t="s">
        <v>102</v>
      </c>
      <c r="E121" s="9" t="s">
        <v>77</v>
      </c>
      <c r="F121" s="45">
        <v>52180.001818508303</v>
      </c>
      <c r="G121" s="45">
        <v>52229.304116934101</v>
      </c>
      <c r="H121" s="45">
        <v>52262.606108635599</v>
      </c>
      <c r="I121" s="45">
        <v>52292.399027838102</v>
      </c>
      <c r="J121" s="45">
        <v>52315</v>
      </c>
      <c r="K121" s="45">
        <v>52263</v>
      </c>
      <c r="L121" s="45">
        <v>52263</v>
      </c>
      <c r="M121" s="45">
        <v>52263</v>
      </c>
      <c r="N121" s="45">
        <v>52263</v>
      </c>
      <c r="O121" s="45">
        <v>52263</v>
      </c>
    </row>
    <row r="122" spans="1:15">
      <c r="A122" s="9" t="s">
        <v>34</v>
      </c>
      <c r="B122" s="9" t="s">
        <v>103</v>
      </c>
      <c r="C122" s="9" t="s">
        <v>104</v>
      </c>
      <c r="D122" s="9" t="s">
        <v>99</v>
      </c>
      <c r="E122" s="9" t="s">
        <v>77</v>
      </c>
      <c r="F122" s="46">
        <v>295</v>
      </c>
      <c r="G122" s="46">
        <v>318</v>
      </c>
      <c r="H122" s="46">
        <v>314</v>
      </c>
      <c r="I122" s="46">
        <v>314</v>
      </c>
      <c r="J122" s="46">
        <v>316</v>
      </c>
      <c r="K122" s="46">
        <v>312</v>
      </c>
      <c r="L122" s="46">
        <v>310</v>
      </c>
      <c r="M122" s="46">
        <v>313</v>
      </c>
      <c r="N122" s="46">
        <v>313</v>
      </c>
      <c r="O122" s="46">
        <v>313</v>
      </c>
    </row>
    <row r="123" spans="1:15">
      <c r="A123" s="9" t="s">
        <v>34</v>
      </c>
      <c r="B123" s="9" t="s">
        <v>105</v>
      </c>
      <c r="C123" s="9" t="s">
        <v>106</v>
      </c>
      <c r="D123" s="9" t="s">
        <v>99</v>
      </c>
      <c r="E123" s="9" t="s">
        <v>77</v>
      </c>
      <c r="F123" s="45">
        <v>2259</v>
      </c>
      <c r="G123" s="45">
        <v>2241</v>
      </c>
      <c r="H123" s="45">
        <v>2283</v>
      </c>
      <c r="I123" s="45">
        <v>2248</v>
      </c>
      <c r="J123" s="45">
        <v>2258</v>
      </c>
      <c r="K123" s="45">
        <v>2241</v>
      </c>
      <c r="L123" s="45">
        <v>2246</v>
      </c>
      <c r="M123" s="45">
        <v>2221</v>
      </c>
      <c r="N123" s="45">
        <v>2195</v>
      </c>
      <c r="O123" s="45">
        <v>2191</v>
      </c>
    </row>
    <row r="124" spans="1:15">
      <c r="A124" s="9" t="s">
        <v>34</v>
      </c>
      <c r="B124" s="9" t="s">
        <v>107</v>
      </c>
      <c r="C124" s="9" t="s">
        <v>108</v>
      </c>
      <c r="D124" s="9" t="s">
        <v>92</v>
      </c>
      <c r="E124" s="9" t="s">
        <v>77</v>
      </c>
      <c r="F124" s="42" t="s">
        <v>78</v>
      </c>
      <c r="G124" s="42" t="s">
        <v>78</v>
      </c>
      <c r="H124" s="43">
        <v>5083.7669999999998</v>
      </c>
      <c r="I124" s="43">
        <v>5097.5200000000004</v>
      </c>
      <c r="J124" s="43">
        <v>5108.1400000000003</v>
      </c>
      <c r="K124" s="43">
        <v>5107.0476049999997</v>
      </c>
      <c r="L124" s="43">
        <v>5325.7960000000003</v>
      </c>
      <c r="M124" s="43">
        <v>5414.7920000000004</v>
      </c>
      <c r="N124" s="43">
        <v>5463.0460000000003</v>
      </c>
      <c r="O124" s="43">
        <v>5314.8890000000001</v>
      </c>
    </row>
    <row r="125" spans="1:15">
      <c r="A125" s="9" t="s">
        <v>34</v>
      </c>
      <c r="B125" s="9" t="s">
        <v>109</v>
      </c>
      <c r="C125" s="9" t="s">
        <v>110</v>
      </c>
      <c r="D125" s="9" t="s">
        <v>102</v>
      </c>
      <c r="E125" s="9" t="s">
        <v>77</v>
      </c>
      <c r="F125" s="47">
        <v>31537</v>
      </c>
      <c r="G125" s="47">
        <v>31614.1</v>
      </c>
      <c r="H125" s="47">
        <v>31693.4</v>
      </c>
      <c r="I125" s="47">
        <v>31790.1</v>
      </c>
      <c r="J125" s="47">
        <v>31890.9</v>
      </c>
      <c r="K125" s="47">
        <v>32012.1</v>
      </c>
      <c r="L125" s="47">
        <v>32114.6</v>
      </c>
      <c r="M125" s="47">
        <v>32267.4</v>
      </c>
      <c r="N125" s="47">
        <v>32375.599999999999</v>
      </c>
      <c r="O125" s="47">
        <v>32478.400000000001</v>
      </c>
    </row>
    <row r="126" spans="1:15">
      <c r="A126" s="9" t="s">
        <v>34</v>
      </c>
      <c r="B126" s="9" t="s">
        <v>111</v>
      </c>
      <c r="C126" s="9" t="s">
        <v>112</v>
      </c>
      <c r="D126" s="9" t="s">
        <v>113</v>
      </c>
      <c r="E126" s="9" t="s">
        <v>77</v>
      </c>
      <c r="F126" s="46">
        <v>0</v>
      </c>
      <c r="G126" s="46">
        <v>0</v>
      </c>
      <c r="H126" s="46">
        <v>0</v>
      </c>
      <c r="I126" s="46">
        <v>1649.67</v>
      </c>
      <c r="J126" s="46">
        <v>1650.03</v>
      </c>
      <c r="K126" s="46">
        <v>1646.3</v>
      </c>
      <c r="L126" s="46">
        <v>1638</v>
      </c>
      <c r="M126" s="46">
        <v>1639.1</v>
      </c>
      <c r="N126" s="46">
        <v>1655.5</v>
      </c>
      <c r="O126" s="46">
        <v>1640.744444444445</v>
      </c>
    </row>
    <row r="127" spans="1:15">
      <c r="A127" s="9" t="s">
        <v>34</v>
      </c>
      <c r="B127" s="9" t="s">
        <v>114</v>
      </c>
      <c r="C127" s="9" t="s">
        <v>115</v>
      </c>
      <c r="D127" s="9" t="s">
        <v>116</v>
      </c>
      <c r="E127" s="9" t="s">
        <v>77</v>
      </c>
      <c r="F127" s="43">
        <v>27883.64</v>
      </c>
      <c r="G127" s="43">
        <v>27883.64</v>
      </c>
      <c r="H127" s="43">
        <v>27883.64</v>
      </c>
      <c r="I127" s="43">
        <v>27883.64</v>
      </c>
      <c r="J127" s="43">
        <v>27883.64</v>
      </c>
      <c r="K127" s="43">
        <v>27883.64</v>
      </c>
      <c r="L127" s="43">
        <v>27883.64</v>
      </c>
      <c r="M127" s="43">
        <v>27883.64</v>
      </c>
      <c r="N127" s="43">
        <v>27883.64</v>
      </c>
      <c r="O127" s="43">
        <v>27883.64</v>
      </c>
    </row>
    <row r="128" spans="1:15">
      <c r="A128" s="9" t="s">
        <v>37</v>
      </c>
      <c r="B128" s="9" t="s">
        <v>90</v>
      </c>
      <c r="C128" s="9" t="s">
        <v>91</v>
      </c>
      <c r="D128" s="9" t="s">
        <v>92</v>
      </c>
      <c r="E128" s="9" t="s">
        <v>77</v>
      </c>
      <c r="F128" s="42" t="s">
        <v>78</v>
      </c>
      <c r="G128" s="42" t="s">
        <v>78</v>
      </c>
      <c r="H128" s="42" t="s">
        <v>78</v>
      </c>
      <c r="I128" s="42" t="s">
        <v>78</v>
      </c>
      <c r="J128" s="42" t="s">
        <v>78</v>
      </c>
      <c r="K128" s="42" t="s">
        <v>78</v>
      </c>
      <c r="L128" s="42" t="s">
        <v>78</v>
      </c>
      <c r="M128" s="43">
        <v>0</v>
      </c>
      <c r="N128" s="43">
        <v>0</v>
      </c>
      <c r="O128" s="43">
        <v>0</v>
      </c>
    </row>
    <row r="129" spans="1:15">
      <c r="A129" s="9" t="s">
        <v>37</v>
      </c>
      <c r="B129" s="9" t="s">
        <v>93</v>
      </c>
      <c r="C129" s="9" t="s">
        <v>94</v>
      </c>
      <c r="D129" s="9" t="s">
        <v>92</v>
      </c>
      <c r="E129" s="9" t="s">
        <v>77</v>
      </c>
      <c r="F129" s="43">
        <v>3628.136</v>
      </c>
      <c r="G129" s="43">
        <v>3664.62</v>
      </c>
      <c r="H129" s="43">
        <v>3714.1529999999998</v>
      </c>
      <c r="I129" s="43">
        <v>3758.232</v>
      </c>
      <c r="J129" s="43">
        <v>3785.6909999999998</v>
      </c>
      <c r="K129" s="43">
        <v>3783.5129999999999</v>
      </c>
      <c r="L129" s="43">
        <v>3796.7440000000001</v>
      </c>
      <c r="M129" s="43">
        <v>3789.79</v>
      </c>
      <c r="N129" s="43">
        <v>3830.2979999999998</v>
      </c>
      <c r="O129" s="43">
        <v>3813.5849939999998</v>
      </c>
    </row>
    <row r="130" spans="1:15">
      <c r="A130" s="9" t="s">
        <v>37</v>
      </c>
      <c r="B130" s="9" t="s">
        <v>95</v>
      </c>
      <c r="C130" s="9" t="s">
        <v>96</v>
      </c>
      <c r="D130" s="9" t="s">
        <v>92</v>
      </c>
      <c r="E130" s="9" t="s">
        <v>77</v>
      </c>
      <c r="F130" s="43">
        <v>1474.943</v>
      </c>
      <c r="G130" s="43">
        <v>1490.86</v>
      </c>
      <c r="H130" s="42" t="s">
        <v>78</v>
      </c>
      <c r="I130" s="42" t="s">
        <v>78</v>
      </c>
      <c r="J130" s="42" t="s">
        <v>78</v>
      </c>
      <c r="K130" s="42" t="s">
        <v>78</v>
      </c>
      <c r="L130" s="42" t="s">
        <v>78</v>
      </c>
      <c r="M130" s="43">
        <v>1537.7375</v>
      </c>
      <c r="N130" s="43">
        <v>1548.559416666666</v>
      </c>
      <c r="O130" s="43">
        <v>1568.9964645469779</v>
      </c>
    </row>
    <row r="131" spans="1:15">
      <c r="A131" s="9" t="s">
        <v>37</v>
      </c>
      <c r="B131" s="9" t="s">
        <v>97</v>
      </c>
      <c r="C131" s="9" t="s">
        <v>98</v>
      </c>
      <c r="D131" s="9" t="s">
        <v>99</v>
      </c>
      <c r="E131" s="9" t="s">
        <v>77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</row>
    <row r="132" spans="1:15">
      <c r="A132" s="9" t="s">
        <v>37</v>
      </c>
      <c r="B132" s="9" t="s">
        <v>100</v>
      </c>
      <c r="C132" s="9" t="s">
        <v>101</v>
      </c>
      <c r="D132" s="9" t="s">
        <v>102</v>
      </c>
      <c r="E132" s="9" t="s">
        <v>77</v>
      </c>
      <c r="F132" s="42" t="s">
        <v>78</v>
      </c>
      <c r="G132" s="42" t="s">
        <v>78</v>
      </c>
      <c r="H132" s="42" t="s">
        <v>78</v>
      </c>
      <c r="I132" s="42" t="s">
        <v>78</v>
      </c>
      <c r="J132" s="42" t="s">
        <v>78</v>
      </c>
      <c r="K132" s="42" t="s">
        <v>78</v>
      </c>
      <c r="L132" s="42" t="s">
        <v>78</v>
      </c>
      <c r="M132" s="42" t="s">
        <v>78</v>
      </c>
      <c r="N132" s="42" t="s">
        <v>78</v>
      </c>
      <c r="O132" s="42" t="s">
        <v>78</v>
      </c>
    </row>
    <row r="133" spans="1:15">
      <c r="A133" s="9" t="s">
        <v>37</v>
      </c>
      <c r="B133" s="9" t="s">
        <v>103</v>
      </c>
      <c r="C133" s="9" t="s">
        <v>104</v>
      </c>
      <c r="D133" s="9" t="s">
        <v>99</v>
      </c>
      <c r="E133" s="9" t="s">
        <v>77</v>
      </c>
      <c r="F133" s="46">
        <v>42</v>
      </c>
      <c r="G133" s="46">
        <v>42</v>
      </c>
      <c r="H133" s="46">
        <v>42</v>
      </c>
      <c r="I133" s="46">
        <v>42</v>
      </c>
      <c r="J133" s="46">
        <v>42</v>
      </c>
      <c r="K133" s="46">
        <v>42</v>
      </c>
      <c r="L133" s="46">
        <v>31</v>
      </c>
      <c r="M133" s="46">
        <v>31</v>
      </c>
      <c r="N133" s="46">
        <v>31</v>
      </c>
      <c r="O133" s="46">
        <v>31</v>
      </c>
    </row>
    <row r="134" spans="1:15">
      <c r="A134" s="9" t="s">
        <v>37</v>
      </c>
      <c r="B134" s="9" t="s">
        <v>105</v>
      </c>
      <c r="C134" s="9" t="s">
        <v>106</v>
      </c>
      <c r="D134" s="9" t="s">
        <v>99</v>
      </c>
      <c r="E134" s="9" t="s">
        <v>77</v>
      </c>
      <c r="F134" s="42" t="s">
        <v>78</v>
      </c>
      <c r="G134" s="42" t="s">
        <v>78</v>
      </c>
      <c r="H134" s="42" t="s">
        <v>78</v>
      </c>
      <c r="I134" s="42" t="s">
        <v>78</v>
      </c>
      <c r="J134" s="42" t="s">
        <v>78</v>
      </c>
      <c r="K134" s="42" t="s">
        <v>78</v>
      </c>
      <c r="L134" s="42" t="s">
        <v>78</v>
      </c>
      <c r="M134" s="42" t="s">
        <v>78</v>
      </c>
      <c r="N134" s="42" t="s">
        <v>78</v>
      </c>
      <c r="O134" s="42" t="s">
        <v>78</v>
      </c>
    </row>
    <row r="135" spans="1:15">
      <c r="A135" s="9" t="s">
        <v>37</v>
      </c>
      <c r="B135" s="9" t="s">
        <v>107</v>
      </c>
      <c r="C135" s="9" t="s">
        <v>108</v>
      </c>
      <c r="D135" s="9" t="s">
        <v>92</v>
      </c>
      <c r="E135" s="9" t="s">
        <v>77</v>
      </c>
      <c r="F135" s="42" t="s">
        <v>78</v>
      </c>
      <c r="G135" s="42" t="s">
        <v>78</v>
      </c>
      <c r="H135" s="43">
        <v>3664.8283369209398</v>
      </c>
      <c r="I135" s="43">
        <v>3567.40074879538</v>
      </c>
      <c r="J135" s="43">
        <v>3736.9384632014398</v>
      </c>
      <c r="K135" s="43">
        <v>3851.7133530433389</v>
      </c>
      <c r="L135" s="43">
        <v>3868.5722595235252</v>
      </c>
      <c r="M135" s="43">
        <v>3896.3</v>
      </c>
      <c r="N135" s="43">
        <v>3907.32</v>
      </c>
      <c r="O135" s="43">
        <v>3914.1809246893599</v>
      </c>
    </row>
    <row r="136" spans="1:15">
      <c r="A136" s="9" t="s">
        <v>37</v>
      </c>
      <c r="B136" s="9" t="s">
        <v>109</v>
      </c>
      <c r="C136" s="9" t="s">
        <v>110</v>
      </c>
      <c r="D136" s="9" t="s">
        <v>102</v>
      </c>
      <c r="E136" s="9" t="s">
        <v>77</v>
      </c>
      <c r="F136" s="47">
        <v>16613.295909999601</v>
      </c>
      <c r="G136" s="47">
        <v>16636.496523473201</v>
      </c>
      <c r="H136" s="47">
        <v>16682.306095550899</v>
      </c>
      <c r="I136" s="47">
        <v>16728.8</v>
      </c>
      <c r="J136" s="47">
        <v>16789.314999999999</v>
      </c>
      <c r="K136" s="47">
        <v>16836.900000000001</v>
      </c>
      <c r="L136" s="47">
        <v>16911.964</v>
      </c>
      <c r="M136" s="47">
        <v>16969.2</v>
      </c>
      <c r="N136" s="47">
        <v>16989.044000000002</v>
      </c>
      <c r="O136" s="47">
        <v>17049.3</v>
      </c>
    </row>
    <row r="137" spans="1:15">
      <c r="A137" s="9" t="s">
        <v>37</v>
      </c>
      <c r="B137" s="9" t="s">
        <v>111</v>
      </c>
      <c r="C137" s="9" t="s">
        <v>112</v>
      </c>
      <c r="D137" s="9" t="s">
        <v>113</v>
      </c>
      <c r="E137" s="9" t="s">
        <v>77</v>
      </c>
      <c r="F137" s="42" t="s">
        <v>78</v>
      </c>
      <c r="G137" s="42" t="s">
        <v>78</v>
      </c>
      <c r="H137" s="42" t="s">
        <v>78</v>
      </c>
      <c r="I137" s="42" t="s">
        <v>78</v>
      </c>
      <c r="J137" s="42" t="s">
        <v>78</v>
      </c>
      <c r="K137" s="46">
        <v>1224.3699999999999</v>
      </c>
      <c r="L137" s="46">
        <v>1215.07</v>
      </c>
      <c r="M137" s="46">
        <v>1212.82</v>
      </c>
      <c r="N137" s="46">
        <v>1234.53</v>
      </c>
      <c r="O137" s="46">
        <v>1252.1300000000001</v>
      </c>
    </row>
    <row r="138" spans="1:15">
      <c r="A138" s="9" t="s">
        <v>37</v>
      </c>
      <c r="B138" s="9" t="s">
        <v>114</v>
      </c>
      <c r="C138" s="9" t="s">
        <v>115</v>
      </c>
      <c r="D138" s="9" t="s">
        <v>116</v>
      </c>
      <c r="E138" s="9" t="s">
        <v>77</v>
      </c>
      <c r="F138" s="43">
        <v>4515</v>
      </c>
      <c r="G138" s="43">
        <v>4515</v>
      </c>
      <c r="H138" s="43">
        <v>4515</v>
      </c>
      <c r="I138" s="43">
        <v>4515</v>
      </c>
      <c r="J138" s="43">
        <v>4515</v>
      </c>
      <c r="K138" s="43">
        <v>4515</v>
      </c>
      <c r="L138" s="43">
        <v>4515</v>
      </c>
      <c r="M138" s="43">
        <v>4515</v>
      </c>
      <c r="N138" s="43">
        <v>4515</v>
      </c>
      <c r="O138" s="43">
        <v>4515</v>
      </c>
    </row>
    <row r="139" spans="1:15">
      <c r="A139" s="9" t="s">
        <v>41</v>
      </c>
      <c r="B139" s="9" t="s">
        <v>90</v>
      </c>
      <c r="C139" s="9" t="s">
        <v>91</v>
      </c>
      <c r="D139" s="9" t="s">
        <v>92</v>
      </c>
      <c r="E139" s="9" t="s">
        <v>77</v>
      </c>
      <c r="F139" s="42" t="s">
        <v>78</v>
      </c>
      <c r="G139" s="42" t="s">
        <v>78</v>
      </c>
      <c r="H139" s="42" t="s">
        <v>78</v>
      </c>
      <c r="I139" s="42" t="s">
        <v>78</v>
      </c>
      <c r="J139" s="42" t="s">
        <v>78</v>
      </c>
      <c r="K139" s="42" t="s">
        <v>78</v>
      </c>
      <c r="L139" s="42" t="s">
        <v>78</v>
      </c>
      <c r="M139" s="43">
        <v>0</v>
      </c>
      <c r="N139" s="43">
        <v>0</v>
      </c>
      <c r="O139" s="43">
        <v>0</v>
      </c>
    </row>
    <row r="140" spans="1:15">
      <c r="A140" s="9" t="s">
        <v>41</v>
      </c>
      <c r="B140" s="9" t="s">
        <v>93</v>
      </c>
      <c r="C140" s="9" t="s">
        <v>94</v>
      </c>
      <c r="D140" s="9" t="s">
        <v>92</v>
      </c>
      <c r="E140" s="9" t="s">
        <v>77</v>
      </c>
      <c r="F140" s="43">
        <v>1259.0409999999999</v>
      </c>
      <c r="G140" s="43">
        <v>1265.5239999999999</v>
      </c>
      <c r="H140" s="43">
        <v>1179.8800000000001</v>
      </c>
      <c r="I140" s="43">
        <v>1194.768</v>
      </c>
      <c r="J140" s="43">
        <v>1207.579</v>
      </c>
      <c r="K140" s="43">
        <v>1222.126</v>
      </c>
      <c r="L140" s="43">
        <v>1231.981</v>
      </c>
      <c r="M140" s="43">
        <v>1235.941</v>
      </c>
      <c r="N140" s="43">
        <v>1242.173</v>
      </c>
      <c r="O140" s="43">
        <v>1252.5550000000001</v>
      </c>
    </row>
    <row r="141" spans="1:15">
      <c r="A141" s="9" t="s">
        <v>41</v>
      </c>
      <c r="B141" s="9" t="s">
        <v>95</v>
      </c>
      <c r="C141" s="9" t="s">
        <v>96</v>
      </c>
      <c r="D141" s="9" t="s">
        <v>92</v>
      </c>
      <c r="E141" s="9" t="s">
        <v>77</v>
      </c>
      <c r="F141" s="43">
        <v>527.50900000000001</v>
      </c>
      <c r="G141" s="43">
        <v>530.76800000000003</v>
      </c>
      <c r="H141" s="42" t="s">
        <v>78</v>
      </c>
      <c r="I141" s="42" t="s">
        <v>78</v>
      </c>
      <c r="J141" s="42" t="s">
        <v>78</v>
      </c>
      <c r="K141" s="42" t="s">
        <v>78</v>
      </c>
      <c r="L141" s="42" t="s">
        <v>78</v>
      </c>
      <c r="M141" s="43">
        <v>555.85700000000008</v>
      </c>
      <c r="N141" s="43">
        <v>559.65599999999995</v>
      </c>
      <c r="O141" s="43">
        <v>563.48352494487449</v>
      </c>
    </row>
    <row r="142" spans="1:15">
      <c r="A142" s="9" t="s">
        <v>41</v>
      </c>
      <c r="B142" s="9" t="s">
        <v>97</v>
      </c>
      <c r="C142" s="9" t="s">
        <v>98</v>
      </c>
      <c r="D142" s="9" t="s">
        <v>99</v>
      </c>
      <c r="E142" s="9" t="s">
        <v>77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</row>
    <row r="143" spans="1:15">
      <c r="A143" s="9" t="s">
        <v>41</v>
      </c>
      <c r="B143" s="9" t="s">
        <v>100</v>
      </c>
      <c r="C143" s="9" t="s">
        <v>101</v>
      </c>
      <c r="D143" s="9" t="s">
        <v>102</v>
      </c>
      <c r="E143" s="9" t="s">
        <v>77</v>
      </c>
      <c r="F143" s="42" t="s">
        <v>78</v>
      </c>
      <c r="G143" s="42" t="s">
        <v>78</v>
      </c>
      <c r="H143" s="42" t="s">
        <v>78</v>
      </c>
      <c r="I143" s="42" t="s">
        <v>78</v>
      </c>
      <c r="J143" s="42" t="s">
        <v>78</v>
      </c>
      <c r="K143" s="42" t="s">
        <v>78</v>
      </c>
      <c r="L143" s="42" t="s">
        <v>78</v>
      </c>
      <c r="M143" s="42" t="s">
        <v>78</v>
      </c>
      <c r="N143" s="42" t="s">
        <v>78</v>
      </c>
      <c r="O143" s="42" t="s">
        <v>78</v>
      </c>
    </row>
    <row r="144" spans="1:15">
      <c r="A144" s="9" t="s">
        <v>41</v>
      </c>
      <c r="B144" s="9" t="s">
        <v>103</v>
      </c>
      <c r="C144" s="9" t="s">
        <v>104</v>
      </c>
      <c r="D144" s="9" t="s">
        <v>99</v>
      </c>
      <c r="E144" s="9" t="s">
        <v>77</v>
      </c>
      <c r="F144" s="46">
        <v>0</v>
      </c>
      <c r="G144" s="46">
        <v>0</v>
      </c>
      <c r="H144" s="46">
        <v>0</v>
      </c>
      <c r="I144" s="46">
        <v>0</v>
      </c>
      <c r="J144" s="46">
        <v>12</v>
      </c>
      <c r="K144" s="46">
        <v>12</v>
      </c>
      <c r="L144" s="46">
        <v>12</v>
      </c>
      <c r="M144" s="46">
        <v>12</v>
      </c>
      <c r="N144" s="46">
        <v>12</v>
      </c>
      <c r="O144" s="46">
        <v>12</v>
      </c>
    </row>
    <row r="145" spans="1:15">
      <c r="A145" s="9" t="s">
        <v>41</v>
      </c>
      <c r="B145" s="9" t="s">
        <v>105</v>
      </c>
      <c r="C145" s="9" t="s">
        <v>106</v>
      </c>
      <c r="D145" s="9" t="s">
        <v>99</v>
      </c>
      <c r="E145" s="9" t="s">
        <v>77</v>
      </c>
      <c r="F145" s="42" t="s">
        <v>78</v>
      </c>
      <c r="G145" s="42" t="s">
        <v>78</v>
      </c>
      <c r="H145" s="42" t="s">
        <v>78</v>
      </c>
      <c r="I145" s="42" t="s">
        <v>78</v>
      </c>
      <c r="J145" s="42" t="s">
        <v>78</v>
      </c>
      <c r="K145" s="42" t="s">
        <v>78</v>
      </c>
      <c r="L145" s="42" t="s">
        <v>78</v>
      </c>
      <c r="M145" s="42" t="s">
        <v>78</v>
      </c>
      <c r="N145" s="42" t="s">
        <v>78</v>
      </c>
      <c r="O145" s="42" t="s">
        <v>78</v>
      </c>
    </row>
    <row r="146" spans="1:15">
      <c r="A146" s="9" t="s">
        <v>41</v>
      </c>
      <c r="B146" s="9" t="s">
        <v>107</v>
      </c>
      <c r="C146" s="9" t="s">
        <v>108</v>
      </c>
      <c r="D146" s="9" t="s">
        <v>92</v>
      </c>
      <c r="E146" s="9" t="s">
        <v>77</v>
      </c>
      <c r="F146" s="42" t="s">
        <v>78</v>
      </c>
      <c r="G146" s="42" t="s">
        <v>78</v>
      </c>
      <c r="H146" s="43">
        <v>1148.8</v>
      </c>
      <c r="I146" s="43">
        <v>1157.8499999999999</v>
      </c>
      <c r="J146" s="43">
        <v>1168.75</v>
      </c>
      <c r="K146" s="43">
        <v>1176.0899999999999</v>
      </c>
      <c r="L146" s="43">
        <v>1181</v>
      </c>
      <c r="M146" s="43">
        <v>1194.6590000000001</v>
      </c>
      <c r="N146" s="43">
        <v>1214.809</v>
      </c>
      <c r="O146" s="43">
        <v>1201.2550000000001</v>
      </c>
    </row>
    <row r="147" spans="1:15">
      <c r="A147" s="9" t="s">
        <v>41</v>
      </c>
      <c r="B147" s="9" t="s">
        <v>109</v>
      </c>
      <c r="C147" s="9" t="s">
        <v>110</v>
      </c>
      <c r="D147" s="9" t="s">
        <v>102</v>
      </c>
      <c r="E147" s="9" t="s">
        <v>77</v>
      </c>
      <c r="F147" s="47">
        <v>6747.6</v>
      </c>
      <c r="G147" s="47">
        <v>6768.3</v>
      </c>
      <c r="H147" s="47">
        <v>6828</v>
      </c>
      <c r="I147" s="47">
        <v>6848</v>
      </c>
      <c r="J147" s="47">
        <v>6874.9</v>
      </c>
      <c r="K147" s="47">
        <v>6903.7</v>
      </c>
      <c r="L147" s="47">
        <v>6928.8</v>
      </c>
      <c r="M147" s="47">
        <v>6955.9</v>
      </c>
      <c r="N147" s="47">
        <v>6973.2</v>
      </c>
      <c r="O147" s="47">
        <v>7010.2179299999998</v>
      </c>
    </row>
    <row r="148" spans="1:15">
      <c r="A148" s="9" t="s">
        <v>41</v>
      </c>
      <c r="B148" s="9" t="s">
        <v>111</v>
      </c>
      <c r="C148" s="9" t="s">
        <v>112</v>
      </c>
      <c r="D148" s="9" t="s">
        <v>113</v>
      </c>
      <c r="E148" s="9" t="s">
        <v>77</v>
      </c>
      <c r="F148" s="46">
        <v>0</v>
      </c>
      <c r="G148" s="46">
        <v>0</v>
      </c>
      <c r="H148" s="46">
        <v>552.5</v>
      </c>
      <c r="I148" s="46">
        <v>539.5</v>
      </c>
      <c r="J148" s="46">
        <v>539.5</v>
      </c>
      <c r="K148" s="46">
        <v>539.5</v>
      </c>
      <c r="L148" s="46">
        <v>524</v>
      </c>
      <c r="M148" s="46">
        <v>524</v>
      </c>
      <c r="N148" s="46">
        <v>505</v>
      </c>
      <c r="O148" s="46">
        <v>516.5</v>
      </c>
    </row>
    <row r="149" spans="1:15">
      <c r="A149" s="9" t="s">
        <v>41</v>
      </c>
      <c r="B149" s="9" t="s">
        <v>114</v>
      </c>
      <c r="C149" s="9" t="s">
        <v>115</v>
      </c>
      <c r="D149" s="9" t="s">
        <v>116</v>
      </c>
      <c r="E149" s="9" t="s">
        <v>77</v>
      </c>
      <c r="F149" s="43">
        <v>2371</v>
      </c>
      <c r="G149" s="43">
        <v>2371</v>
      </c>
      <c r="H149" s="43">
        <v>2371</v>
      </c>
      <c r="I149" s="43">
        <v>2371</v>
      </c>
      <c r="J149" s="43">
        <v>2371</v>
      </c>
      <c r="K149" s="43">
        <v>2362</v>
      </c>
      <c r="L149" s="43">
        <v>2362</v>
      </c>
      <c r="M149" s="43">
        <v>2362</v>
      </c>
      <c r="N149" s="43">
        <v>2362</v>
      </c>
      <c r="O149" s="43">
        <v>2362</v>
      </c>
    </row>
    <row r="150" spans="1:15">
      <c r="A150" s="9" t="s">
        <v>44</v>
      </c>
      <c r="B150" s="9" t="s">
        <v>90</v>
      </c>
      <c r="C150" s="9" t="s">
        <v>91</v>
      </c>
      <c r="D150" s="9" t="s">
        <v>92</v>
      </c>
      <c r="E150" s="9" t="s">
        <v>77</v>
      </c>
      <c r="F150" s="42" t="s">
        <v>78</v>
      </c>
      <c r="G150" s="42" t="s">
        <v>78</v>
      </c>
      <c r="H150" s="42" t="s">
        <v>78</v>
      </c>
      <c r="I150" s="42" t="s">
        <v>78</v>
      </c>
      <c r="J150" s="42" t="s">
        <v>78</v>
      </c>
      <c r="K150" s="42" t="s">
        <v>78</v>
      </c>
      <c r="L150" s="42" t="s">
        <v>78</v>
      </c>
      <c r="M150" s="43">
        <v>0</v>
      </c>
      <c r="N150" s="43">
        <v>0</v>
      </c>
      <c r="O150" s="43">
        <v>0</v>
      </c>
    </row>
    <row r="151" spans="1:15">
      <c r="A151" s="9" t="s">
        <v>44</v>
      </c>
      <c r="B151" s="9" t="s">
        <v>93</v>
      </c>
      <c r="C151" s="9" t="s">
        <v>94</v>
      </c>
      <c r="D151" s="9" t="s">
        <v>92</v>
      </c>
      <c r="E151" s="9" t="s">
        <v>77</v>
      </c>
      <c r="F151" s="43">
        <v>698.07899999999995</v>
      </c>
      <c r="G151" s="43">
        <v>703.25900000000001</v>
      </c>
      <c r="H151" s="43">
        <v>707.97900000000004</v>
      </c>
      <c r="I151" s="43">
        <v>712.39599999999996</v>
      </c>
      <c r="J151" s="43">
        <v>714.28599999999994</v>
      </c>
      <c r="K151" s="43">
        <v>717.452</v>
      </c>
      <c r="L151" s="43">
        <v>741.29700000000003</v>
      </c>
      <c r="M151" s="43">
        <v>743.13699999999994</v>
      </c>
      <c r="N151" s="43">
        <v>748.84799999999996</v>
      </c>
      <c r="O151" s="43">
        <v>756.40700000000004</v>
      </c>
    </row>
    <row r="152" spans="1:15">
      <c r="A152" s="9" t="s">
        <v>44</v>
      </c>
      <c r="B152" s="9" t="s">
        <v>95</v>
      </c>
      <c r="C152" s="9" t="s">
        <v>96</v>
      </c>
      <c r="D152" s="9" t="s">
        <v>92</v>
      </c>
      <c r="E152" s="9" t="s">
        <v>77</v>
      </c>
      <c r="F152" s="43">
        <v>314.00299999999999</v>
      </c>
      <c r="G152" s="43">
        <v>317.32499999999999</v>
      </c>
      <c r="H152" s="42" t="s">
        <v>78</v>
      </c>
      <c r="I152" s="42" t="s">
        <v>78</v>
      </c>
      <c r="J152" s="42" t="s">
        <v>78</v>
      </c>
      <c r="K152" s="42" t="s">
        <v>78</v>
      </c>
      <c r="L152" s="42" t="s">
        <v>78</v>
      </c>
      <c r="M152" s="43">
        <v>324.72800000000001</v>
      </c>
      <c r="N152" s="43">
        <v>325.57299999999998</v>
      </c>
      <c r="O152" s="43">
        <v>331.17200000000003</v>
      </c>
    </row>
    <row r="153" spans="1:15">
      <c r="A153" s="9" t="s">
        <v>44</v>
      </c>
      <c r="B153" s="9" t="s">
        <v>97</v>
      </c>
      <c r="C153" s="9" t="s">
        <v>98</v>
      </c>
      <c r="D153" s="9" t="s">
        <v>99</v>
      </c>
      <c r="E153" s="9" t="s">
        <v>77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</row>
    <row r="154" spans="1:15">
      <c r="A154" s="9" t="s">
        <v>44</v>
      </c>
      <c r="B154" s="9" t="s">
        <v>100</v>
      </c>
      <c r="C154" s="9" t="s">
        <v>101</v>
      </c>
      <c r="D154" s="9" t="s">
        <v>102</v>
      </c>
      <c r="E154" s="9" t="s">
        <v>77</v>
      </c>
      <c r="F154" s="42" t="s">
        <v>78</v>
      </c>
      <c r="G154" s="42" t="s">
        <v>78</v>
      </c>
      <c r="H154" s="42" t="s">
        <v>78</v>
      </c>
      <c r="I154" s="42" t="s">
        <v>78</v>
      </c>
      <c r="J154" s="42" t="s">
        <v>78</v>
      </c>
      <c r="K154" s="42" t="s">
        <v>78</v>
      </c>
      <c r="L154" s="42" t="s">
        <v>78</v>
      </c>
      <c r="M154" s="42" t="s">
        <v>78</v>
      </c>
      <c r="N154" s="42" t="s">
        <v>78</v>
      </c>
      <c r="O154" s="42" t="s">
        <v>78</v>
      </c>
    </row>
    <row r="155" spans="1:15">
      <c r="A155" s="9" t="s">
        <v>44</v>
      </c>
      <c r="B155" s="9" t="s">
        <v>103</v>
      </c>
      <c r="C155" s="9" t="s">
        <v>104</v>
      </c>
      <c r="D155" s="9" t="s">
        <v>99</v>
      </c>
      <c r="E155" s="9" t="s">
        <v>77</v>
      </c>
      <c r="F155" s="46">
        <v>6</v>
      </c>
      <c r="G155" s="46">
        <v>6</v>
      </c>
      <c r="H155" s="46">
        <v>6</v>
      </c>
      <c r="I155" s="46">
        <v>6</v>
      </c>
      <c r="J155" s="46">
        <v>6</v>
      </c>
      <c r="K155" s="46">
        <v>6</v>
      </c>
      <c r="L155" s="46">
        <v>6</v>
      </c>
      <c r="M155" s="46">
        <v>6</v>
      </c>
      <c r="N155" s="46">
        <v>6</v>
      </c>
      <c r="O155" s="46">
        <v>6</v>
      </c>
    </row>
    <row r="156" spans="1:15">
      <c r="A156" s="9" t="s">
        <v>44</v>
      </c>
      <c r="B156" s="9" t="s">
        <v>105</v>
      </c>
      <c r="C156" s="9" t="s">
        <v>106</v>
      </c>
      <c r="D156" s="9" t="s">
        <v>99</v>
      </c>
      <c r="E156" s="9" t="s">
        <v>77</v>
      </c>
      <c r="F156" s="42" t="s">
        <v>78</v>
      </c>
      <c r="G156" s="42" t="s">
        <v>78</v>
      </c>
      <c r="H156" s="42" t="s">
        <v>78</v>
      </c>
      <c r="I156" s="42" t="s">
        <v>78</v>
      </c>
      <c r="J156" s="42" t="s">
        <v>78</v>
      </c>
      <c r="K156" s="42" t="s">
        <v>78</v>
      </c>
      <c r="L156" s="42" t="s">
        <v>78</v>
      </c>
      <c r="M156" s="42" t="s">
        <v>78</v>
      </c>
      <c r="N156" s="42" t="s">
        <v>78</v>
      </c>
      <c r="O156" s="42" t="s">
        <v>78</v>
      </c>
    </row>
    <row r="157" spans="1:15">
      <c r="A157" s="9" t="s">
        <v>44</v>
      </c>
      <c r="B157" s="9" t="s">
        <v>107</v>
      </c>
      <c r="C157" s="9" t="s">
        <v>108</v>
      </c>
      <c r="D157" s="9" t="s">
        <v>92</v>
      </c>
      <c r="E157" s="9" t="s">
        <v>77</v>
      </c>
      <c r="F157" s="42" t="s">
        <v>78</v>
      </c>
      <c r="G157" s="42" t="s">
        <v>78</v>
      </c>
      <c r="H157" s="43">
        <v>724.11099999999999</v>
      </c>
      <c r="I157" s="43">
        <v>726.80700000000002</v>
      </c>
      <c r="J157" s="43">
        <v>731.05200000000002</v>
      </c>
      <c r="K157" s="43">
        <v>731.20100000000002</v>
      </c>
      <c r="L157" s="43">
        <v>732.86199999999997</v>
      </c>
      <c r="M157" s="43">
        <v>736.08999999999992</v>
      </c>
      <c r="N157" s="43">
        <v>739.63</v>
      </c>
      <c r="O157" s="43">
        <v>748.60800000000006</v>
      </c>
    </row>
    <row r="158" spans="1:15">
      <c r="A158" s="9" t="s">
        <v>44</v>
      </c>
      <c r="B158" s="9" t="s">
        <v>109</v>
      </c>
      <c r="C158" s="9" t="s">
        <v>110</v>
      </c>
      <c r="D158" s="9" t="s">
        <v>102</v>
      </c>
      <c r="E158" s="9" t="s">
        <v>77</v>
      </c>
      <c r="F158" s="47">
        <v>3306.8</v>
      </c>
      <c r="G158" s="47">
        <v>3324</v>
      </c>
      <c r="H158" s="47">
        <v>3337</v>
      </c>
      <c r="I158" s="47">
        <v>3348.6</v>
      </c>
      <c r="J158" s="47">
        <v>3358.6</v>
      </c>
      <c r="K158" s="47">
        <v>3369.6</v>
      </c>
      <c r="L158" s="47">
        <v>3378.8</v>
      </c>
      <c r="M158" s="47">
        <v>3386.5</v>
      </c>
      <c r="N158" s="47">
        <v>3409</v>
      </c>
      <c r="O158" s="47">
        <v>3402.5</v>
      </c>
    </row>
    <row r="159" spans="1:15">
      <c r="A159" s="9" t="s">
        <v>44</v>
      </c>
      <c r="B159" s="9" t="s">
        <v>111</v>
      </c>
      <c r="C159" s="9" t="s">
        <v>112</v>
      </c>
      <c r="D159" s="9" t="s">
        <v>113</v>
      </c>
      <c r="E159" s="9" t="s">
        <v>77</v>
      </c>
      <c r="F159" s="42" t="s">
        <v>78</v>
      </c>
      <c r="G159" s="42" t="s">
        <v>78</v>
      </c>
      <c r="H159" s="46">
        <v>286.18</v>
      </c>
      <c r="I159" s="46">
        <v>292.7</v>
      </c>
      <c r="J159" s="46">
        <v>259.19</v>
      </c>
      <c r="K159" s="46">
        <v>256.39</v>
      </c>
      <c r="L159" s="46">
        <v>280.3</v>
      </c>
      <c r="M159" s="46">
        <v>290.52</v>
      </c>
      <c r="N159" s="46">
        <v>296.58</v>
      </c>
      <c r="O159" s="46">
        <v>290.52</v>
      </c>
    </row>
    <row r="160" spans="1:15">
      <c r="A160" s="9" t="s">
        <v>44</v>
      </c>
      <c r="B160" s="9" t="s">
        <v>114</v>
      </c>
      <c r="C160" s="9" t="s">
        <v>115</v>
      </c>
      <c r="D160" s="9" t="s">
        <v>116</v>
      </c>
      <c r="E160" s="9" t="s">
        <v>77</v>
      </c>
      <c r="F160" s="43">
        <v>864</v>
      </c>
      <c r="G160" s="43">
        <v>864</v>
      </c>
      <c r="H160" s="43">
        <v>864</v>
      </c>
      <c r="I160" s="43">
        <v>864</v>
      </c>
      <c r="J160" s="43">
        <v>864</v>
      </c>
      <c r="K160" s="43">
        <v>864</v>
      </c>
      <c r="L160" s="43">
        <v>864</v>
      </c>
      <c r="M160" s="43">
        <v>864</v>
      </c>
      <c r="N160" s="43">
        <v>864</v>
      </c>
      <c r="O160" s="43">
        <v>864</v>
      </c>
    </row>
    <row r="161" spans="1:15">
      <c r="A161" s="9" t="s">
        <v>46</v>
      </c>
      <c r="B161" s="9" t="s">
        <v>90</v>
      </c>
      <c r="C161" s="9" t="s">
        <v>91</v>
      </c>
      <c r="D161" s="9" t="s">
        <v>92</v>
      </c>
      <c r="E161" s="9" t="s">
        <v>77</v>
      </c>
      <c r="F161" s="42" t="s">
        <v>78</v>
      </c>
      <c r="G161" s="42" t="s">
        <v>78</v>
      </c>
      <c r="H161" s="42" t="s">
        <v>78</v>
      </c>
      <c r="I161" s="42" t="s">
        <v>78</v>
      </c>
      <c r="J161" s="42" t="s">
        <v>78</v>
      </c>
      <c r="K161" s="42" t="s">
        <v>78</v>
      </c>
      <c r="L161" s="42" t="s">
        <v>78</v>
      </c>
      <c r="M161" s="43">
        <v>0</v>
      </c>
      <c r="N161" s="43">
        <v>0</v>
      </c>
      <c r="O161" s="43">
        <v>0</v>
      </c>
    </row>
    <row r="162" spans="1:15">
      <c r="A162" s="9" t="s">
        <v>46</v>
      </c>
      <c r="B162" s="9" t="s">
        <v>93</v>
      </c>
      <c r="C162" s="9" t="s">
        <v>94</v>
      </c>
      <c r="D162" s="9" t="s">
        <v>92</v>
      </c>
      <c r="E162" s="9" t="s">
        <v>77</v>
      </c>
      <c r="F162" s="43">
        <v>2116.1439999999998</v>
      </c>
      <c r="G162" s="43">
        <v>2151.0569999999998</v>
      </c>
      <c r="H162" s="43">
        <v>2166.962</v>
      </c>
      <c r="I162" s="43">
        <v>2183.5509999999999</v>
      </c>
      <c r="J162" s="43">
        <v>2236.44</v>
      </c>
      <c r="K162" s="43">
        <v>2258.9470000000001</v>
      </c>
      <c r="L162" s="43">
        <v>2281.1039999999998</v>
      </c>
      <c r="M162" s="43">
        <v>2302.8519999999999</v>
      </c>
      <c r="N162" s="43">
        <v>2323.7269999999999</v>
      </c>
      <c r="O162" s="43">
        <v>2346.69</v>
      </c>
    </row>
    <row r="163" spans="1:15">
      <c r="A163" s="9" t="s">
        <v>46</v>
      </c>
      <c r="B163" s="9" t="s">
        <v>95</v>
      </c>
      <c r="C163" s="9" t="s">
        <v>96</v>
      </c>
      <c r="D163" s="9" t="s">
        <v>92</v>
      </c>
      <c r="E163" s="9" t="s">
        <v>77</v>
      </c>
      <c r="F163" s="43">
        <v>992.423</v>
      </c>
      <c r="G163" s="43">
        <v>1004.622</v>
      </c>
      <c r="H163" s="42" t="s">
        <v>78</v>
      </c>
      <c r="I163" s="42" t="s">
        <v>78</v>
      </c>
      <c r="J163" s="42" t="s">
        <v>78</v>
      </c>
      <c r="K163" s="42" t="s">
        <v>78</v>
      </c>
      <c r="L163" s="42" t="s">
        <v>78</v>
      </c>
      <c r="M163" s="43">
        <v>971.14050000000009</v>
      </c>
      <c r="N163" s="43">
        <v>979.3125</v>
      </c>
      <c r="O163" s="43">
        <v>987.31569435712049</v>
      </c>
    </row>
    <row r="164" spans="1:15">
      <c r="A164" s="9" t="s">
        <v>46</v>
      </c>
      <c r="B164" s="9" t="s">
        <v>97</v>
      </c>
      <c r="C164" s="9" t="s">
        <v>98</v>
      </c>
      <c r="D164" s="9" t="s">
        <v>99</v>
      </c>
      <c r="E164" s="9" t="s">
        <v>77</v>
      </c>
      <c r="F164" s="45">
        <v>0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</row>
    <row r="165" spans="1:15">
      <c r="A165" s="9" t="s">
        <v>46</v>
      </c>
      <c r="B165" s="9" t="s">
        <v>100</v>
      </c>
      <c r="C165" s="9" t="s">
        <v>101</v>
      </c>
      <c r="D165" s="9" t="s">
        <v>102</v>
      </c>
      <c r="E165" s="9" t="s">
        <v>77</v>
      </c>
      <c r="F165" s="42" t="s">
        <v>78</v>
      </c>
      <c r="G165" s="42" t="s">
        <v>78</v>
      </c>
      <c r="H165" s="42" t="s">
        <v>78</v>
      </c>
      <c r="I165" s="42" t="s">
        <v>78</v>
      </c>
      <c r="J165" s="42" t="s">
        <v>78</v>
      </c>
      <c r="K165" s="42" t="s">
        <v>78</v>
      </c>
      <c r="L165" s="42" t="s">
        <v>78</v>
      </c>
      <c r="M165" s="42" t="s">
        <v>78</v>
      </c>
      <c r="N165" s="42" t="s">
        <v>78</v>
      </c>
      <c r="O165" s="42" t="s">
        <v>78</v>
      </c>
    </row>
    <row r="166" spans="1:15">
      <c r="A166" s="9" t="s">
        <v>46</v>
      </c>
      <c r="B166" s="9" t="s">
        <v>103</v>
      </c>
      <c r="C166" s="9" t="s">
        <v>104</v>
      </c>
      <c r="D166" s="9" t="s">
        <v>99</v>
      </c>
      <c r="E166" s="9" t="s">
        <v>77</v>
      </c>
      <c r="F166" s="46">
        <v>76</v>
      </c>
      <c r="G166" s="46">
        <v>76</v>
      </c>
      <c r="H166" s="46">
        <v>76</v>
      </c>
      <c r="I166" s="46">
        <v>76</v>
      </c>
      <c r="J166" s="46">
        <v>76</v>
      </c>
      <c r="K166" s="46">
        <v>76</v>
      </c>
      <c r="L166" s="46">
        <v>76</v>
      </c>
      <c r="M166" s="46">
        <v>76</v>
      </c>
      <c r="N166" s="46">
        <v>76</v>
      </c>
      <c r="O166" s="46">
        <v>76</v>
      </c>
    </row>
    <row r="167" spans="1:15">
      <c r="A167" s="9" t="s">
        <v>46</v>
      </c>
      <c r="B167" s="9" t="s">
        <v>105</v>
      </c>
      <c r="C167" s="9" t="s">
        <v>106</v>
      </c>
      <c r="D167" s="9" t="s">
        <v>99</v>
      </c>
      <c r="E167" s="9" t="s">
        <v>77</v>
      </c>
      <c r="F167" s="42" t="s">
        <v>78</v>
      </c>
      <c r="G167" s="42" t="s">
        <v>78</v>
      </c>
      <c r="H167" s="42" t="s">
        <v>78</v>
      </c>
      <c r="I167" s="42" t="s">
        <v>78</v>
      </c>
      <c r="J167" s="42" t="s">
        <v>78</v>
      </c>
      <c r="K167" s="42" t="s">
        <v>78</v>
      </c>
      <c r="L167" s="42" t="s">
        <v>78</v>
      </c>
      <c r="M167" s="42" t="s">
        <v>78</v>
      </c>
      <c r="N167" s="42" t="s">
        <v>78</v>
      </c>
      <c r="O167" s="42" t="s">
        <v>78</v>
      </c>
    </row>
    <row r="168" spans="1:15">
      <c r="A168" s="9" t="s">
        <v>46</v>
      </c>
      <c r="B168" s="9" t="s">
        <v>107</v>
      </c>
      <c r="C168" s="9" t="s">
        <v>108</v>
      </c>
      <c r="D168" s="9" t="s">
        <v>92</v>
      </c>
      <c r="E168" s="9" t="s">
        <v>77</v>
      </c>
      <c r="F168" s="42" t="s">
        <v>78</v>
      </c>
      <c r="G168" s="42" t="s">
        <v>78</v>
      </c>
      <c r="H168" s="43">
        <v>2167.9206038546381</v>
      </c>
      <c r="I168" s="43">
        <v>2191.900000000001</v>
      </c>
      <c r="J168" s="43">
        <v>2214.9989240740442</v>
      </c>
      <c r="K168" s="43">
        <v>2219.3314357709351</v>
      </c>
      <c r="L168" s="43">
        <v>2233.1082373306831</v>
      </c>
      <c r="M168" s="43">
        <v>2250.8957763767871</v>
      </c>
      <c r="N168" s="43">
        <v>2265.1529999999998</v>
      </c>
      <c r="O168" s="43">
        <v>2308.042783744238</v>
      </c>
    </row>
    <row r="169" spans="1:15">
      <c r="A169" s="9" t="s">
        <v>46</v>
      </c>
      <c r="B169" s="9" t="s">
        <v>109</v>
      </c>
      <c r="C169" s="9" t="s">
        <v>110</v>
      </c>
      <c r="D169" s="9" t="s">
        <v>102</v>
      </c>
      <c r="E169" s="9" t="s">
        <v>77</v>
      </c>
      <c r="F169" s="47">
        <v>14499.5</v>
      </c>
      <c r="G169" s="47">
        <v>14557.1</v>
      </c>
      <c r="H169" s="47">
        <v>14620.7</v>
      </c>
      <c r="I169" s="47">
        <v>14652.4</v>
      </c>
      <c r="J169" s="47">
        <v>14752.8</v>
      </c>
      <c r="K169" s="47">
        <v>14842.566694568101</v>
      </c>
      <c r="L169" s="47">
        <v>14929</v>
      </c>
      <c r="M169" s="47">
        <v>15045.5</v>
      </c>
      <c r="N169" s="47">
        <v>15098.518876292001</v>
      </c>
      <c r="O169" s="47">
        <v>15161.623583929841</v>
      </c>
    </row>
    <row r="170" spans="1:15">
      <c r="A170" s="9" t="s">
        <v>46</v>
      </c>
      <c r="B170" s="9" t="s">
        <v>111</v>
      </c>
      <c r="C170" s="9" t="s">
        <v>112</v>
      </c>
      <c r="D170" s="9" t="s">
        <v>113</v>
      </c>
      <c r="E170" s="9" t="s">
        <v>77</v>
      </c>
      <c r="F170" s="46">
        <v>0</v>
      </c>
      <c r="G170" s="46">
        <v>0</v>
      </c>
      <c r="H170" s="46">
        <v>0</v>
      </c>
      <c r="I170" s="46">
        <v>716.42</v>
      </c>
      <c r="J170" s="46">
        <v>724.33</v>
      </c>
      <c r="K170" s="46">
        <v>723.46</v>
      </c>
      <c r="L170" s="46">
        <v>723.46</v>
      </c>
      <c r="M170" s="46">
        <v>745.57</v>
      </c>
      <c r="N170" s="46">
        <v>745.57</v>
      </c>
      <c r="O170" s="46">
        <v>745.57</v>
      </c>
    </row>
    <row r="171" spans="1:15">
      <c r="A171" s="9" t="s">
        <v>46</v>
      </c>
      <c r="B171" s="9" t="s">
        <v>114</v>
      </c>
      <c r="C171" s="9" t="s">
        <v>115</v>
      </c>
      <c r="D171" s="9" t="s">
        <v>116</v>
      </c>
      <c r="E171" s="9" t="s">
        <v>77</v>
      </c>
      <c r="F171" s="43">
        <v>5576.8336479052596</v>
      </c>
      <c r="G171" s="43">
        <v>5576.8336479052596</v>
      </c>
      <c r="H171" s="43">
        <v>5576.8336479052596</v>
      </c>
      <c r="I171" s="43">
        <v>5576.8336479052596</v>
      </c>
      <c r="J171" s="43">
        <v>5576.8336479052596</v>
      </c>
      <c r="K171" s="43">
        <v>5576.8336479052596</v>
      </c>
      <c r="L171" s="43">
        <v>5576.8336479052596</v>
      </c>
      <c r="M171" s="43">
        <v>5576.8336479052596</v>
      </c>
      <c r="N171" s="43">
        <v>5576.8336479052596</v>
      </c>
      <c r="O171" s="43">
        <v>5576.8336479052596</v>
      </c>
    </row>
    <row r="172" spans="1:15">
      <c r="A172" s="9" t="s">
        <v>47</v>
      </c>
      <c r="B172" s="9" t="s">
        <v>90</v>
      </c>
      <c r="C172" s="9" t="s">
        <v>91</v>
      </c>
      <c r="D172" s="9" t="s">
        <v>92</v>
      </c>
      <c r="E172" s="9" t="s">
        <v>77</v>
      </c>
      <c r="F172" s="42" t="s">
        <v>78</v>
      </c>
      <c r="G172" s="42" t="s">
        <v>78</v>
      </c>
      <c r="H172" s="42" t="s">
        <v>78</v>
      </c>
      <c r="I172" s="42" t="s">
        <v>78</v>
      </c>
      <c r="J172" s="42" t="s">
        <v>78</v>
      </c>
      <c r="K172" s="42" t="s">
        <v>78</v>
      </c>
      <c r="L172" s="42" t="s">
        <v>78</v>
      </c>
      <c r="M172" s="43">
        <v>0</v>
      </c>
      <c r="N172" s="43">
        <v>0</v>
      </c>
      <c r="O172" s="43">
        <v>0</v>
      </c>
    </row>
    <row r="173" spans="1:15">
      <c r="A173" s="9" t="s">
        <v>47</v>
      </c>
      <c r="B173" s="9" t="s">
        <v>93</v>
      </c>
      <c r="C173" s="9" t="s">
        <v>94</v>
      </c>
      <c r="D173" s="9" t="s">
        <v>92</v>
      </c>
      <c r="E173" s="9" t="s">
        <v>77</v>
      </c>
      <c r="F173" s="42" t="s">
        <v>78</v>
      </c>
      <c r="G173" s="42" t="s">
        <v>78</v>
      </c>
      <c r="H173" s="42" t="s">
        <v>78</v>
      </c>
      <c r="I173" s="42" t="s">
        <v>78</v>
      </c>
      <c r="J173" s="42" t="s">
        <v>78</v>
      </c>
      <c r="K173" s="43">
        <v>1717.796</v>
      </c>
      <c r="L173" s="43">
        <v>1738.194</v>
      </c>
      <c r="M173" s="43">
        <v>1726.6969999999999</v>
      </c>
      <c r="N173" s="43">
        <v>1735.8934999999999</v>
      </c>
      <c r="O173" s="43">
        <v>1742.595</v>
      </c>
    </row>
    <row r="174" spans="1:15">
      <c r="A174" s="9" t="s">
        <v>47</v>
      </c>
      <c r="B174" s="9" t="s">
        <v>95</v>
      </c>
      <c r="C174" s="9" t="s">
        <v>96</v>
      </c>
      <c r="D174" s="9" t="s">
        <v>92</v>
      </c>
      <c r="E174" s="9" t="s">
        <v>77</v>
      </c>
      <c r="F174" s="43">
        <v>724.928</v>
      </c>
      <c r="G174" s="43">
        <v>728.84799999999996</v>
      </c>
      <c r="H174" s="42" t="s">
        <v>78</v>
      </c>
      <c r="I174" s="42" t="s">
        <v>78</v>
      </c>
      <c r="J174" s="42" t="s">
        <v>78</v>
      </c>
      <c r="K174" s="42" t="s">
        <v>78</v>
      </c>
      <c r="L174" s="42" t="s">
        <v>78</v>
      </c>
      <c r="M174" s="43">
        <v>752.88041666666663</v>
      </c>
      <c r="N174" s="43">
        <v>717.64570000000003</v>
      </c>
      <c r="O174" s="43">
        <v>763.22645</v>
      </c>
    </row>
    <row r="175" spans="1:15">
      <c r="A175" s="9" t="s">
        <v>47</v>
      </c>
      <c r="B175" s="9" t="s">
        <v>97</v>
      </c>
      <c r="C175" s="9" t="s">
        <v>98</v>
      </c>
      <c r="D175" s="9" t="s">
        <v>99</v>
      </c>
      <c r="E175" s="9" t="s">
        <v>77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</row>
    <row r="176" spans="1:15">
      <c r="A176" s="9" t="s">
        <v>47</v>
      </c>
      <c r="B176" s="9" t="s">
        <v>100</v>
      </c>
      <c r="C176" s="9" t="s">
        <v>101</v>
      </c>
      <c r="D176" s="9" t="s">
        <v>102</v>
      </c>
      <c r="E176" s="9" t="s">
        <v>77</v>
      </c>
      <c r="F176" s="42" t="s">
        <v>78</v>
      </c>
      <c r="G176" s="42" t="s">
        <v>78</v>
      </c>
      <c r="H176" s="42" t="s">
        <v>78</v>
      </c>
      <c r="I176" s="42" t="s">
        <v>78</v>
      </c>
      <c r="J176" s="42" t="s">
        <v>78</v>
      </c>
      <c r="K176" s="42" t="s">
        <v>78</v>
      </c>
      <c r="L176" s="42" t="s">
        <v>78</v>
      </c>
      <c r="M176" s="42" t="s">
        <v>78</v>
      </c>
      <c r="N176" s="42" t="s">
        <v>78</v>
      </c>
      <c r="O176" s="42" t="s">
        <v>78</v>
      </c>
    </row>
    <row r="177" spans="1:15">
      <c r="A177" s="9" t="s">
        <v>47</v>
      </c>
      <c r="B177" s="9" t="s">
        <v>103</v>
      </c>
      <c r="C177" s="9" t="s">
        <v>104</v>
      </c>
      <c r="D177" s="9" t="s">
        <v>99</v>
      </c>
      <c r="E177" s="9" t="s">
        <v>77</v>
      </c>
      <c r="F177" s="46">
        <v>0</v>
      </c>
      <c r="G177" s="46">
        <v>0</v>
      </c>
      <c r="H177" s="46">
        <v>0</v>
      </c>
      <c r="I177" s="46">
        <v>0</v>
      </c>
      <c r="J177" s="46">
        <v>29</v>
      </c>
      <c r="K177" s="46">
        <v>29</v>
      </c>
      <c r="L177" s="46">
        <v>29</v>
      </c>
      <c r="M177" s="46">
        <v>29</v>
      </c>
      <c r="N177" s="46">
        <v>29</v>
      </c>
      <c r="O177" s="46">
        <v>29</v>
      </c>
    </row>
    <row r="178" spans="1:15">
      <c r="A178" s="9" t="s">
        <v>47</v>
      </c>
      <c r="B178" s="9" t="s">
        <v>105</v>
      </c>
      <c r="C178" s="9" t="s">
        <v>106</v>
      </c>
      <c r="D178" s="9" t="s">
        <v>99</v>
      </c>
      <c r="E178" s="9" t="s">
        <v>77</v>
      </c>
      <c r="F178" s="42" t="s">
        <v>78</v>
      </c>
      <c r="G178" s="42" t="s">
        <v>78</v>
      </c>
      <c r="H178" s="42" t="s">
        <v>78</v>
      </c>
      <c r="I178" s="42" t="s">
        <v>78</v>
      </c>
      <c r="J178" s="42" t="s">
        <v>78</v>
      </c>
      <c r="K178" s="42" t="s">
        <v>78</v>
      </c>
      <c r="L178" s="42" t="s">
        <v>78</v>
      </c>
      <c r="M178" s="42" t="s">
        <v>78</v>
      </c>
      <c r="N178" s="42" t="s">
        <v>78</v>
      </c>
      <c r="O178" s="42" t="s">
        <v>78</v>
      </c>
    </row>
    <row r="179" spans="1:15">
      <c r="A179" s="9" t="s">
        <v>47</v>
      </c>
      <c r="B179" s="9" t="s">
        <v>107</v>
      </c>
      <c r="C179" s="9" t="s">
        <v>108</v>
      </c>
      <c r="D179" s="9" t="s">
        <v>92</v>
      </c>
      <c r="E179" s="9" t="s">
        <v>77</v>
      </c>
      <c r="F179" s="42" t="s">
        <v>78</v>
      </c>
      <c r="G179" s="42" t="s">
        <v>78</v>
      </c>
      <c r="H179" s="43">
        <v>1640.2670000000001</v>
      </c>
      <c r="I179" s="43">
        <v>1664.99</v>
      </c>
      <c r="J179" s="43">
        <v>1685.71</v>
      </c>
      <c r="K179" s="43">
        <v>1677.2190000000001</v>
      </c>
      <c r="L179" s="43">
        <v>1716.183</v>
      </c>
      <c r="M179" s="43">
        <v>1732.8329999999999</v>
      </c>
      <c r="N179" s="43">
        <v>1738.954</v>
      </c>
      <c r="O179" s="43">
        <v>1746.2360000000001</v>
      </c>
    </row>
    <row r="180" spans="1:15">
      <c r="A180" s="9" t="s">
        <v>47</v>
      </c>
      <c r="B180" s="9" t="s">
        <v>109</v>
      </c>
      <c r="C180" s="9" t="s">
        <v>110</v>
      </c>
      <c r="D180" s="9" t="s">
        <v>102</v>
      </c>
      <c r="E180" s="9" t="s">
        <v>77</v>
      </c>
      <c r="F180" s="42" t="s">
        <v>78</v>
      </c>
      <c r="G180" s="42" t="s">
        <v>78</v>
      </c>
      <c r="H180" s="42" t="s">
        <v>78</v>
      </c>
      <c r="I180" s="42" t="s">
        <v>78</v>
      </c>
      <c r="J180" s="42" t="s">
        <v>78</v>
      </c>
      <c r="K180" s="47">
        <v>8622.1</v>
      </c>
      <c r="L180" s="47">
        <v>8675.4</v>
      </c>
      <c r="M180" s="47">
        <v>8702.244999999999</v>
      </c>
      <c r="N180" s="47">
        <v>8745.3449999999993</v>
      </c>
      <c r="O180" s="47">
        <v>8788.4449999999997</v>
      </c>
    </row>
    <row r="181" spans="1:15">
      <c r="A181" s="9" t="s">
        <v>47</v>
      </c>
      <c r="B181" s="9" t="s">
        <v>111</v>
      </c>
      <c r="C181" s="9" t="s">
        <v>112</v>
      </c>
      <c r="D181" s="9" t="s">
        <v>113</v>
      </c>
      <c r="E181" s="9" t="s">
        <v>77</v>
      </c>
      <c r="F181" s="42" t="s">
        <v>78</v>
      </c>
      <c r="G181" s="42" t="s">
        <v>78</v>
      </c>
      <c r="H181" s="42" t="s">
        <v>78</v>
      </c>
      <c r="I181" s="42" t="s">
        <v>78</v>
      </c>
      <c r="J181" s="42" t="s">
        <v>78</v>
      </c>
      <c r="K181" s="46">
        <v>592.25</v>
      </c>
      <c r="L181" s="46">
        <v>597.54</v>
      </c>
      <c r="M181" s="46">
        <v>597.28</v>
      </c>
      <c r="N181" s="46">
        <v>597.28</v>
      </c>
      <c r="O181" s="46">
        <v>601.24</v>
      </c>
    </row>
    <row r="182" spans="1:15">
      <c r="A182" s="9" t="s">
        <v>47</v>
      </c>
      <c r="B182" s="9" t="s">
        <v>114</v>
      </c>
      <c r="C182" s="9" t="s">
        <v>115</v>
      </c>
      <c r="D182" s="9" t="s">
        <v>116</v>
      </c>
      <c r="E182" s="9" t="s">
        <v>77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2672</v>
      </c>
      <c r="N182" s="43">
        <v>2672</v>
      </c>
      <c r="O182" s="43">
        <v>2672</v>
      </c>
    </row>
    <row r="183" spans="1:15">
      <c r="A183" s="9" t="s">
        <v>45</v>
      </c>
      <c r="B183" s="9" t="s">
        <v>90</v>
      </c>
      <c r="C183" s="9" t="s">
        <v>91</v>
      </c>
      <c r="D183" s="9" t="s">
        <v>92</v>
      </c>
      <c r="E183" s="9" t="s">
        <v>77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0</v>
      </c>
    </row>
    <row r="184" spans="1:15">
      <c r="A184" s="9" t="s">
        <v>45</v>
      </c>
      <c r="B184" s="9" t="s">
        <v>93</v>
      </c>
      <c r="C184" s="9" t="s">
        <v>94</v>
      </c>
      <c r="D184" s="9" t="s">
        <v>92</v>
      </c>
      <c r="E184" s="9" t="s">
        <v>77</v>
      </c>
      <c r="F184" s="43">
        <v>670.43799999999999</v>
      </c>
      <c r="G184" s="43">
        <v>685.07799999999997</v>
      </c>
      <c r="H184" s="43">
        <v>687.19899999999996</v>
      </c>
      <c r="I184" s="43">
        <v>687.64499999999998</v>
      </c>
      <c r="J184" s="43">
        <v>706.78899999999999</v>
      </c>
      <c r="K184" s="43">
        <v>712.03099999999995</v>
      </c>
      <c r="L184" s="43">
        <v>735.45</v>
      </c>
      <c r="M184" s="43">
        <v>738.30799999999999</v>
      </c>
      <c r="N184" s="43">
        <v>745.89400000000001</v>
      </c>
      <c r="O184" s="43">
        <v>749.81600000000003</v>
      </c>
    </row>
    <row r="185" spans="1:15">
      <c r="A185" s="9" t="s">
        <v>45</v>
      </c>
      <c r="B185" s="9" t="s">
        <v>95</v>
      </c>
      <c r="C185" s="9" t="s">
        <v>96</v>
      </c>
      <c r="D185" s="9" t="s">
        <v>92</v>
      </c>
      <c r="E185" s="9" t="s">
        <v>77</v>
      </c>
      <c r="F185" s="42" t="s">
        <v>78</v>
      </c>
      <c r="G185" s="42" t="s">
        <v>78</v>
      </c>
      <c r="H185" s="42" t="s">
        <v>78</v>
      </c>
      <c r="I185" s="42" t="s">
        <v>78</v>
      </c>
      <c r="J185" s="42" t="s">
        <v>78</v>
      </c>
      <c r="K185" s="42" t="s">
        <v>78</v>
      </c>
      <c r="L185" s="42" t="s">
        <v>78</v>
      </c>
      <c r="M185" s="43">
        <v>309.10000000000002</v>
      </c>
      <c r="N185" s="43">
        <v>304.74099999999999</v>
      </c>
      <c r="O185" s="43">
        <v>314.21800000000002</v>
      </c>
    </row>
    <row r="186" spans="1:15">
      <c r="A186" s="9" t="s">
        <v>45</v>
      </c>
      <c r="B186" s="9" t="s">
        <v>97</v>
      </c>
      <c r="C186" s="9" t="s">
        <v>98</v>
      </c>
      <c r="D186" s="9" t="s">
        <v>99</v>
      </c>
      <c r="E186" s="9" t="s">
        <v>77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</row>
    <row r="187" spans="1:15">
      <c r="A187" s="9" t="s">
        <v>45</v>
      </c>
      <c r="B187" s="9" t="s">
        <v>100</v>
      </c>
      <c r="C187" s="9" t="s">
        <v>101</v>
      </c>
      <c r="D187" s="9" t="s">
        <v>102</v>
      </c>
      <c r="E187" s="9" t="s">
        <v>77</v>
      </c>
      <c r="F187" s="45">
        <v>0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</row>
    <row r="188" spans="1:15">
      <c r="A188" s="9" t="s">
        <v>45</v>
      </c>
      <c r="B188" s="9" t="s">
        <v>103</v>
      </c>
      <c r="C188" s="9" t="s">
        <v>104</v>
      </c>
      <c r="D188" s="9" t="s">
        <v>99</v>
      </c>
      <c r="E188" s="9" t="s">
        <v>77</v>
      </c>
      <c r="F188" s="46">
        <v>5</v>
      </c>
      <c r="G188" s="46">
        <v>5</v>
      </c>
      <c r="H188" s="46">
        <v>5</v>
      </c>
      <c r="I188" s="46">
        <v>4</v>
      </c>
      <c r="J188" s="46">
        <v>4</v>
      </c>
      <c r="K188" s="46">
        <v>4</v>
      </c>
      <c r="L188" s="46">
        <v>4</v>
      </c>
      <c r="M188" s="46">
        <v>4</v>
      </c>
      <c r="N188" s="46">
        <v>4</v>
      </c>
      <c r="O188" s="46">
        <v>4</v>
      </c>
    </row>
    <row r="189" spans="1:15">
      <c r="A189" s="9" t="s">
        <v>45</v>
      </c>
      <c r="B189" s="9" t="s">
        <v>105</v>
      </c>
      <c r="C189" s="9" t="s">
        <v>106</v>
      </c>
      <c r="D189" s="9" t="s">
        <v>99</v>
      </c>
      <c r="E189" s="9" t="s">
        <v>77</v>
      </c>
      <c r="F189" s="45">
        <v>0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</row>
    <row r="190" spans="1:15">
      <c r="A190" s="9" t="s">
        <v>45</v>
      </c>
      <c r="B190" s="9" t="s">
        <v>107</v>
      </c>
      <c r="C190" s="9" t="s">
        <v>108</v>
      </c>
      <c r="D190" s="9" t="s">
        <v>92</v>
      </c>
      <c r="E190" s="9" t="s">
        <v>77</v>
      </c>
      <c r="F190" s="42" t="s">
        <v>78</v>
      </c>
      <c r="G190" s="42" t="s">
        <v>78</v>
      </c>
      <c r="H190" s="43">
        <v>690.70699999999999</v>
      </c>
      <c r="I190" s="43">
        <v>700.43799999999999</v>
      </c>
      <c r="J190" s="43">
        <v>727.03399999999999</v>
      </c>
      <c r="K190" s="43">
        <v>729.88800000000003</v>
      </c>
      <c r="L190" s="43">
        <v>737.56100000000004</v>
      </c>
      <c r="M190" s="43">
        <v>741.404</v>
      </c>
      <c r="N190" s="43">
        <v>743.50300000000004</v>
      </c>
      <c r="O190" s="43">
        <v>746.75800000000004</v>
      </c>
    </row>
    <row r="191" spans="1:15">
      <c r="A191" s="9" t="s">
        <v>45</v>
      </c>
      <c r="B191" s="9" t="s">
        <v>109</v>
      </c>
      <c r="C191" s="9" t="s">
        <v>110</v>
      </c>
      <c r="D191" s="9" t="s">
        <v>102</v>
      </c>
      <c r="E191" s="9" t="s">
        <v>77</v>
      </c>
      <c r="F191" s="47">
        <v>3484.3</v>
      </c>
      <c r="G191" s="47">
        <v>3474.8</v>
      </c>
      <c r="H191" s="47">
        <v>3481</v>
      </c>
      <c r="I191" s="47">
        <v>3497</v>
      </c>
      <c r="J191" s="47">
        <v>3519.5</v>
      </c>
      <c r="K191" s="47">
        <v>3524.2</v>
      </c>
      <c r="L191" s="47">
        <v>3521.7</v>
      </c>
      <c r="M191" s="47">
        <v>3527.87</v>
      </c>
      <c r="N191" s="47">
        <v>3526.8</v>
      </c>
      <c r="O191" s="47">
        <v>3538.5932808299999</v>
      </c>
    </row>
    <row r="192" spans="1:15">
      <c r="A192" s="9" t="s">
        <v>45</v>
      </c>
      <c r="B192" s="9" t="s">
        <v>111</v>
      </c>
      <c r="C192" s="9" t="s">
        <v>112</v>
      </c>
      <c r="D192" s="9" t="s">
        <v>113</v>
      </c>
      <c r="E192" s="9" t="s">
        <v>77</v>
      </c>
      <c r="F192" s="42" t="s">
        <v>78</v>
      </c>
      <c r="G192" s="42" t="s">
        <v>78</v>
      </c>
      <c r="H192" s="46">
        <v>241.4</v>
      </c>
      <c r="I192" s="46">
        <v>241.4</v>
      </c>
      <c r="J192" s="46">
        <v>241.4</v>
      </c>
      <c r="K192" s="46">
        <v>241.4</v>
      </c>
      <c r="L192" s="46">
        <v>241.4</v>
      </c>
      <c r="M192" s="46">
        <v>242.9</v>
      </c>
      <c r="N192" s="46">
        <v>242.9</v>
      </c>
      <c r="O192" s="46">
        <v>242.9</v>
      </c>
    </row>
    <row r="193" spans="1:15">
      <c r="A193" s="9" t="s">
        <v>45</v>
      </c>
      <c r="B193" s="9" t="s">
        <v>114</v>
      </c>
      <c r="C193" s="9" t="s">
        <v>115</v>
      </c>
      <c r="D193" s="9" t="s">
        <v>116</v>
      </c>
      <c r="E193" s="9" t="s">
        <v>77</v>
      </c>
      <c r="F193" s="43">
        <v>835</v>
      </c>
      <c r="G193" s="43">
        <v>835</v>
      </c>
      <c r="H193" s="43">
        <v>835</v>
      </c>
      <c r="I193" s="43">
        <v>835</v>
      </c>
      <c r="J193" s="43">
        <v>835</v>
      </c>
      <c r="K193" s="43">
        <v>835</v>
      </c>
      <c r="L193" s="43">
        <v>835</v>
      </c>
      <c r="M193" s="43">
        <v>835</v>
      </c>
      <c r="N193" s="43">
        <v>835</v>
      </c>
      <c r="O193" s="43">
        <v>835</v>
      </c>
    </row>
  </sheetData>
  <sheetProtection sheet="1" objects="1" scenarios="1"/>
  <pageMargins left="0.7" right="0.7" top="0.75" bottom="0.75" header="0.3" footer="0.3"/>
  <pageSetup paperSize="9" scale="89" fitToHeight="0" orientation="landscape" r:id="rId1"/>
  <headerFooter>
    <oddHeader>&amp;L&amp;F&amp;C&amp;A&amp;ROFFICIAL</oddHeader>
    <oddFooter>&amp;LPrinted on &amp;D at &amp;T&amp;CPage &amp;P of &amp;N&amp;ROfwat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0107-E694-43F1-AAD3-5C7D9F452101}">
  <sheetPr>
    <tabColor rgb="FFFFE1A4"/>
    <pageSetUpPr fitToPage="1"/>
  </sheetPr>
  <dimension ref="A1:R193"/>
  <sheetViews>
    <sheetView zoomScale="80" zoomScaleNormal="80" workbookViewId="0"/>
  </sheetViews>
  <sheetFormatPr defaultRowHeight="12.75"/>
  <cols>
    <col min="1" max="1" width="7" style="17" customWidth="1"/>
    <col min="2" max="2" width="14.875" style="17" bestFit="1" customWidth="1"/>
    <col min="3" max="3" width="9" style="17"/>
    <col min="4" max="4" width="6.25" style="17" bestFit="1" customWidth="1"/>
    <col min="5" max="5" width="13.5" style="17" bestFit="1" customWidth="1"/>
    <col min="6" max="15" width="8.375" style="17" customWidth="1"/>
    <col min="16" max="16" width="12.25" style="17" bestFit="1" customWidth="1"/>
    <col min="17" max="17" width="15.625" style="17" bestFit="1" customWidth="1"/>
    <col min="18" max="18" width="24.5" style="17" bestFit="1" customWidth="1"/>
    <col min="19" max="16384" width="9" style="17"/>
  </cols>
  <sheetData>
    <row r="1" spans="1:18" s="19" customFormat="1" ht="31.5">
      <c r="A1" s="19" t="e">
        <f ca="1" xml:space="preserve"> RIGHT(CELL("filename", A1), LEN(CELL("filename", A1)) - SEARCH("]", CELL("filename", A1)))</f>
        <v>#VALUE!</v>
      </c>
    </row>
    <row r="2" spans="1:18">
      <c r="A2" s="38" t="s">
        <v>72</v>
      </c>
      <c r="B2" s="39" t="s">
        <v>73</v>
      </c>
      <c r="C2" s="39" t="s">
        <v>74</v>
      </c>
      <c r="D2" s="38" t="s">
        <v>75</v>
      </c>
      <c r="E2" s="39" t="s">
        <v>76</v>
      </c>
      <c r="F2" s="39" t="s">
        <v>77</v>
      </c>
      <c r="G2" s="39" t="s">
        <v>78</v>
      </c>
      <c r="H2" s="39" t="s">
        <v>78</v>
      </c>
      <c r="I2" s="39" t="s">
        <v>78</v>
      </c>
      <c r="J2" s="39" t="s">
        <v>78</v>
      </c>
      <c r="K2" s="39" t="s">
        <v>78</v>
      </c>
      <c r="L2" s="39" t="s">
        <v>78</v>
      </c>
      <c r="M2" s="39" t="s">
        <v>78</v>
      </c>
      <c r="N2" s="39" t="s">
        <v>78</v>
      </c>
      <c r="O2" s="39" t="s">
        <v>78</v>
      </c>
    </row>
    <row r="4" spans="1:18">
      <c r="A4" s="37"/>
      <c r="B4" s="37"/>
      <c r="C4" s="37"/>
      <c r="D4" s="37"/>
      <c r="E4" s="37"/>
      <c r="F4" s="18" t="s">
        <v>79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>
      <c r="A5" s="37"/>
      <c r="B5" s="37"/>
      <c r="C5" s="37"/>
      <c r="D5" s="37"/>
      <c r="E5" s="37"/>
      <c r="F5" s="18" t="s">
        <v>80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37"/>
      <c r="B6" s="37"/>
      <c r="C6" s="37"/>
      <c r="D6" s="37"/>
      <c r="E6" s="37"/>
      <c r="F6" s="18" t="s">
        <v>81</v>
      </c>
      <c r="G6" s="18" t="s">
        <v>82</v>
      </c>
      <c r="H6" s="18" t="s">
        <v>83</v>
      </c>
      <c r="I6" s="18" t="s">
        <v>84</v>
      </c>
      <c r="J6" s="18" t="s">
        <v>85</v>
      </c>
      <c r="K6" s="18" t="s">
        <v>86</v>
      </c>
      <c r="L6" s="18" t="s">
        <v>24</v>
      </c>
      <c r="M6" s="18" t="s">
        <v>87</v>
      </c>
      <c r="N6" s="18" t="s">
        <v>88</v>
      </c>
      <c r="O6" s="18" t="s">
        <v>89</v>
      </c>
      <c r="P6" s="36" t="s">
        <v>117</v>
      </c>
      <c r="Q6" s="36" t="s">
        <v>118</v>
      </c>
      <c r="R6" s="36" t="s">
        <v>119</v>
      </c>
    </row>
    <row r="7" spans="1:18">
      <c r="A7" s="17" t="s">
        <v>19</v>
      </c>
      <c r="B7" s="17" t="s">
        <v>90</v>
      </c>
      <c r="C7" s="17" t="s">
        <v>91</v>
      </c>
      <c r="D7" s="17" t="s">
        <v>92</v>
      </c>
      <c r="E7" s="17" t="s">
        <v>77</v>
      </c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8">
      <c r="A8" s="17" t="s">
        <v>19</v>
      </c>
      <c r="B8" s="17" t="s">
        <v>93</v>
      </c>
      <c r="C8" s="17" t="s">
        <v>94</v>
      </c>
      <c r="D8" s="17" t="s">
        <v>92</v>
      </c>
      <c r="E8" s="17" t="s">
        <v>77</v>
      </c>
      <c r="F8" s="33"/>
      <c r="G8" s="33"/>
      <c r="H8" s="34">
        <v>4600.0540000000001</v>
      </c>
      <c r="I8" s="33"/>
      <c r="J8" s="33"/>
      <c r="K8" s="33"/>
      <c r="L8" s="33"/>
      <c r="M8" s="33"/>
      <c r="N8" s="33"/>
      <c r="O8" s="33"/>
      <c r="P8" s="17" t="s">
        <v>120</v>
      </c>
      <c r="Q8" s="17" t="s">
        <v>121</v>
      </c>
      <c r="R8" s="17" t="s">
        <v>122</v>
      </c>
    </row>
    <row r="9" spans="1:18">
      <c r="A9" s="17" t="s">
        <v>19</v>
      </c>
      <c r="B9" s="17" t="s">
        <v>95</v>
      </c>
      <c r="C9" s="17" t="s">
        <v>96</v>
      </c>
      <c r="D9" s="17" t="s">
        <v>92</v>
      </c>
      <c r="E9" s="17" t="s">
        <v>77</v>
      </c>
      <c r="F9" s="33"/>
      <c r="G9" s="33"/>
      <c r="H9" s="34">
        <v>2196</v>
      </c>
      <c r="I9" s="34">
        <v>2219</v>
      </c>
      <c r="J9" s="34">
        <v>2244</v>
      </c>
      <c r="K9" s="34">
        <v>2235</v>
      </c>
      <c r="L9" s="34">
        <v>2274</v>
      </c>
      <c r="M9" s="33"/>
      <c r="N9" s="33"/>
      <c r="O9" s="33"/>
      <c r="P9" s="31" t="s">
        <v>120</v>
      </c>
      <c r="Q9" s="35" t="s">
        <v>123</v>
      </c>
      <c r="R9" s="31" t="s">
        <v>124</v>
      </c>
    </row>
    <row r="10" spans="1:18">
      <c r="A10" s="17" t="s">
        <v>19</v>
      </c>
      <c r="B10" s="17" t="s">
        <v>97</v>
      </c>
      <c r="C10" s="17" t="s">
        <v>98</v>
      </c>
      <c r="D10" s="17" t="s">
        <v>99</v>
      </c>
      <c r="E10" s="17" t="s">
        <v>77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8">
      <c r="A11" s="17" t="s">
        <v>19</v>
      </c>
      <c r="B11" s="17" t="s">
        <v>100</v>
      </c>
      <c r="C11" s="17" t="s">
        <v>101</v>
      </c>
      <c r="D11" s="17" t="s">
        <v>102</v>
      </c>
      <c r="E11" s="17" t="s">
        <v>77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8">
      <c r="A12" s="17" t="s">
        <v>19</v>
      </c>
      <c r="B12" s="17" t="s">
        <v>103</v>
      </c>
      <c r="C12" s="17" t="s">
        <v>104</v>
      </c>
      <c r="D12" s="17" t="s">
        <v>99</v>
      </c>
      <c r="E12" s="17" t="s">
        <v>77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8">
      <c r="A13" s="17" t="s">
        <v>19</v>
      </c>
      <c r="B13" s="17" t="s">
        <v>105</v>
      </c>
      <c r="C13" s="17" t="s">
        <v>106</v>
      </c>
      <c r="D13" s="17" t="s">
        <v>99</v>
      </c>
      <c r="E13" s="17" t="s">
        <v>77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8">
      <c r="A14" s="17" t="s">
        <v>19</v>
      </c>
      <c r="B14" s="17" t="s">
        <v>107</v>
      </c>
      <c r="C14" s="17" t="s">
        <v>108</v>
      </c>
      <c r="D14" s="17" t="s">
        <v>92</v>
      </c>
      <c r="E14" s="17" t="s">
        <v>77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8">
      <c r="A15" s="17" t="s">
        <v>19</v>
      </c>
      <c r="B15" s="17" t="s">
        <v>109</v>
      </c>
      <c r="C15" s="17" t="s">
        <v>110</v>
      </c>
      <c r="D15" s="17" t="s">
        <v>102</v>
      </c>
      <c r="E15" s="17" t="s">
        <v>77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8">
      <c r="A16" s="17" t="s">
        <v>19</v>
      </c>
      <c r="B16" s="17" t="s">
        <v>111</v>
      </c>
      <c r="C16" s="17" t="s">
        <v>112</v>
      </c>
      <c r="D16" s="17" t="s">
        <v>113</v>
      </c>
      <c r="E16" s="17" t="s">
        <v>77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8">
      <c r="A17" s="17" t="s">
        <v>19</v>
      </c>
      <c r="B17" s="17" t="s">
        <v>114</v>
      </c>
      <c r="C17" s="17" t="s">
        <v>115</v>
      </c>
      <c r="D17" s="17" t="s">
        <v>116</v>
      </c>
      <c r="E17" s="17" t="s">
        <v>77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1:18">
      <c r="A18" s="17" t="s">
        <v>32</v>
      </c>
      <c r="B18" s="17" t="s">
        <v>90</v>
      </c>
      <c r="C18" s="17" t="s">
        <v>91</v>
      </c>
      <c r="D18" s="17" t="s">
        <v>92</v>
      </c>
      <c r="E18" s="17" t="s">
        <v>77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8">
      <c r="A19" s="17" t="s">
        <v>32</v>
      </c>
      <c r="B19" s="17" t="s">
        <v>93</v>
      </c>
      <c r="C19" s="17" t="s">
        <v>94</v>
      </c>
      <c r="D19" s="17" t="s">
        <v>92</v>
      </c>
      <c r="E19" s="17" t="s">
        <v>77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18">
      <c r="A20" s="17" t="s">
        <v>32</v>
      </c>
      <c r="B20" s="17" t="s">
        <v>95</v>
      </c>
      <c r="C20" s="17" t="s">
        <v>96</v>
      </c>
      <c r="D20" s="17" t="s">
        <v>92</v>
      </c>
      <c r="E20" s="17" t="s">
        <v>77</v>
      </c>
      <c r="F20" s="33"/>
      <c r="G20" s="33"/>
      <c r="H20" s="34">
        <v>1442</v>
      </c>
      <c r="I20" s="34">
        <v>1442</v>
      </c>
      <c r="J20" s="34">
        <v>1451</v>
      </c>
      <c r="K20" s="34">
        <v>1452</v>
      </c>
      <c r="L20" s="34">
        <v>1459</v>
      </c>
      <c r="M20" s="33"/>
      <c r="N20" s="33"/>
      <c r="O20" s="33"/>
      <c r="P20" s="31"/>
      <c r="Q20" s="35"/>
      <c r="R20" s="31"/>
    </row>
    <row r="21" spans="1:18">
      <c r="A21" s="17" t="s">
        <v>32</v>
      </c>
      <c r="B21" s="17" t="s">
        <v>97</v>
      </c>
      <c r="C21" s="17" t="s">
        <v>98</v>
      </c>
      <c r="D21" s="17" t="s">
        <v>99</v>
      </c>
      <c r="E21" s="17" t="s">
        <v>77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8">
      <c r="A22" s="17" t="s">
        <v>32</v>
      </c>
      <c r="B22" s="17" t="s">
        <v>100</v>
      </c>
      <c r="C22" s="17" t="s">
        <v>101</v>
      </c>
      <c r="D22" s="17" t="s">
        <v>102</v>
      </c>
      <c r="E22" s="17" t="s">
        <v>77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8">
      <c r="A23" s="17" t="s">
        <v>32</v>
      </c>
      <c r="B23" s="17" t="s">
        <v>103</v>
      </c>
      <c r="C23" s="17" t="s">
        <v>104</v>
      </c>
      <c r="D23" s="17" t="s">
        <v>99</v>
      </c>
      <c r="E23" s="17" t="s">
        <v>77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8">
      <c r="A24" s="17" t="s">
        <v>32</v>
      </c>
      <c r="B24" s="17" t="s">
        <v>105</v>
      </c>
      <c r="C24" s="17" t="s">
        <v>106</v>
      </c>
      <c r="D24" s="17" t="s">
        <v>99</v>
      </c>
      <c r="E24" s="17" t="s">
        <v>77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8">
      <c r="A25" s="17" t="s">
        <v>32</v>
      </c>
      <c r="B25" s="17" t="s">
        <v>107</v>
      </c>
      <c r="C25" s="17" t="s">
        <v>108</v>
      </c>
      <c r="D25" s="17" t="s">
        <v>92</v>
      </c>
      <c r="E25" s="17" t="s">
        <v>77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8">
      <c r="A26" s="17" t="s">
        <v>32</v>
      </c>
      <c r="B26" s="17" t="s">
        <v>109</v>
      </c>
      <c r="C26" s="17" t="s">
        <v>110</v>
      </c>
      <c r="D26" s="17" t="s">
        <v>102</v>
      </c>
      <c r="E26" s="17" t="s">
        <v>77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8">
      <c r="A27" s="17" t="s">
        <v>32</v>
      </c>
      <c r="B27" s="17" t="s">
        <v>111</v>
      </c>
      <c r="C27" s="17" t="s">
        <v>112</v>
      </c>
      <c r="D27" s="17" t="s">
        <v>113</v>
      </c>
      <c r="E27" s="17" t="s">
        <v>77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8">
      <c r="A28" s="17" t="s">
        <v>32</v>
      </c>
      <c r="B28" s="17" t="s">
        <v>114</v>
      </c>
      <c r="C28" s="17" t="s">
        <v>115</v>
      </c>
      <c r="D28" s="17" t="s">
        <v>116</v>
      </c>
      <c r="E28" s="17" t="s">
        <v>77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8">
      <c r="A29" s="17" t="s">
        <v>25</v>
      </c>
      <c r="B29" s="17" t="s">
        <v>90</v>
      </c>
      <c r="C29" s="17" t="s">
        <v>91</v>
      </c>
      <c r="D29" s="17" t="s">
        <v>92</v>
      </c>
      <c r="E29" s="17" t="s">
        <v>77</v>
      </c>
      <c r="F29" s="33"/>
      <c r="G29" s="33"/>
      <c r="H29" s="34">
        <v>21.071000000000002</v>
      </c>
      <c r="I29" s="33"/>
      <c r="J29" s="33"/>
      <c r="K29" s="33"/>
      <c r="L29" s="33"/>
      <c r="M29" s="33"/>
      <c r="N29" s="33"/>
      <c r="O29" s="33"/>
      <c r="P29" s="17" t="s">
        <v>120</v>
      </c>
      <c r="Q29" s="17" t="s">
        <v>121</v>
      </c>
      <c r="R29" s="17" t="s">
        <v>122</v>
      </c>
    </row>
    <row r="30" spans="1:18">
      <c r="A30" s="17" t="s">
        <v>25</v>
      </c>
      <c r="B30" s="17" t="s">
        <v>93</v>
      </c>
      <c r="C30" s="17" t="s">
        <v>94</v>
      </c>
      <c r="D30" s="17" t="s">
        <v>92</v>
      </c>
      <c r="E30" s="17" t="s">
        <v>77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8">
      <c r="A31" s="17" t="s">
        <v>25</v>
      </c>
      <c r="B31" s="17" t="s">
        <v>95</v>
      </c>
      <c r="C31" s="17" t="s">
        <v>96</v>
      </c>
      <c r="D31" s="17" t="s">
        <v>92</v>
      </c>
      <c r="E31" s="17" t="s">
        <v>77</v>
      </c>
      <c r="F31" s="33"/>
      <c r="G31" s="33"/>
      <c r="H31" s="34">
        <v>128</v>
      </c>
      <c r="I31" s="34">
        <v>105</v>
      </c>
      <c r="J31" s="34">
        <v>105</v>
      </c>
      <c r="K31" s="34">
        <v>105</v>
      </c>
      <c r="L31" s="34">
        <v>105</v>
      </c>
      <c r="M31" s="33"/>
      <c r="N31" s="33"/>
      <c r="O31" s="33"/>
      <c r="P31" s="31"/>
      <c r="Q31" s="35"/>
      <c r="R31" s="31"/>
    </row>
    <row r="32" spans="1:18">
      <c r="A32" s="17" t="s">
        <v>25</v>
      </c>
      <c r="B32" s="17" t="s">
        <v>97</v>
      </c>
      <c r="C32" s="17" t="s">
        <v>98</v>
      </c>
      <c r="D32" s="17" t="s">
        <v>99</v>
      </c>
      <c r="E32" s="17" t="s">
        <v>77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8">
      <c r="A33" s="17" t="s">
        <v>25</v>
      </c>
      <c r="B33" s="17" t="s">
        <v>100</v>
      </c>
      <c r="C33" s="17" t="s">
        <v>101</v>
      </c>
      <c r="D33" s="17" t="s">
        <v>102</v>
      </c>
      <c r="E33" s="17" t="s">
        <v>77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1:18">
      <c r="A34" s="17" t="s">
        <v>25</v>
      </c>
      <c r="B34" s="17" t="s">
        <v>103</v>
      </c>
      <c r="C34" s="17" t="s">
        <v>104</v>
      </c>
      <c r="D34" s="17" t="s">
        <v>99</v>
      </c>
      <c r="E34" s="17" t="s">
        <v>77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8">
      <c r="A35" s="17" t="s">
        <v>25</v>
      </c>
      <c r="B35" s="17" t="s">
        <v>105</v>
      </c>
      <c r="C35" s="17" t="s">
        <v>106</v>
      </c>
      <c r="D35" s="17" t="s">
        <v>99</v>
      </c>
      <c r="E35" s="17" t="s">
        <v>77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8">
      <c r="A36" s="17" t="s">
        <v>25</v>
      </c>
      <c r="B36" s="17" t="s">
        <v>107</v>
      </c>
      <c r="C36" s="17" t="s">
        <v>108</v>
      </c>
      <c r="D36" s="17" t="s">
        <v>92</v>
      </c>
      <c r="E36" s="17" t="s">
        <v>77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8">
      <c r="A37" s="17" t="s">
        <v>25</v>
      </c>
      <c r="B37" s="17" t="s">
        <v>109</v>
      </c>
      <c r="C37" s="17" t="s">
        <v>110</v>
      </c>
      <c r="D37" s="17" t="s">
        <v>102</v>
      </c>
      <c r="E37" s="17" t="s">
        <v>77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8">
      <c r="A38" s="17" t="s">
        <v>25</v>
      </c>
      <c r="B38" s="17" t="s">
        <v>111</v>
      </c>
      <c r="C38" s="17" t="s">
        <v>112</v>
      </c>
      <c r="D38" s="17" t="s">
        <v>113</v>
      </c>
      <c r="E38" s="17" t="s">
        <v>77</v>
      </c>
      <c r="F38" s="33"/>
      <c r="G38" s="33"/>
      <c r="H38" s="34">
        <v>73.760000000000005</v>
      </c>
      <c r="I38" s="33"/>
      <c r="J38" s="33"/>
      <c r="K38" s="33"/>
      <c r="L38" s="33"/>
      <c r="M38" s="33"/>
      <c r="N38" s="33"/>
      <c r="O38" s="33"/>
      <c r="P38" s="17" t="s">
        <v>120</v>
      </c>
      <c r="Q38" s="17" t="s">
        <v>121</v>
      </c>
      <c r="R38" s="17" t="s">
        <v>122</v>
      </c>
    </row>
    <row r="39" spans="1:18">
      <c r="A39" s="17" t="s">
        <v>25</v>
      </c>
      <c r="B39" s="17" t="s">
        <v>114</v>
      </c>
      <c r="C39" s="17" t="s">
        <v>115</v>
      </c>
      <c r="D39" s="17" t="s">
        <v>116</v>
      </c>
      <c r="E39" s="17" t="s">
        <v>77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8">
      <c r="A40" s="17" t="s">
        <v>26</v>
      </c>
      <c r="B40" s="17" t="s">
        <v>90</v>
      </c>
      <c r="C40" s="17" t="s">
        <v>91</v>
      </c>
      <c r="D40" s="17" t="s">
        <v>92</v>
      </c>
      <c r="E40" s="17" t="s">
        <v>77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8" ht="12.75" customHeight="1">
      <c r="A41" s="17" t="s">
        <v>26</v>
      </c>
      <c r="B41" s="17" t="s">
        <v>93</v>
      </c>
      <c r="C41" s="17" t="s">
        <v>94</v>
      </c>
      <c r="D41" s="17" t="s">
        <v>92</v>
      </c>
      <c r="E41" s="17" t="s">
        <v>77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8">
      <c r="A42" s="17" t="s">
        <v>26</v>
      </c>
      <c r="B42" s="17" t="s">
        <v>95</v>
      </c>
      <c r="C42" s="17" t="s">
        <v>96</v>
      </c>
      <c r="D42" s="17" t="s">
        <v>92</v>
      </c>
      <c r="E42" s="17" t="s">
        <v>77</v>
      </c>
      <c r="F42" s="33"/>
      <c r="G42" s="33"/>
      <c r="H42" s="34">
        <v>2019</v>
      </c>
      <c r="I42" s="34">
        <v>2030</v>
      </c>
      <c r="J42" s="34">
        <v>2048</v>
      </c>
      <c r="K42" s="34">
        <v>2058</v>
      </c>
      <c r="L42" s="34">
        <v>2070</v>
      </c>
      <c r="M42" s="33"/>
      <c r="N42" s="33"/>
      <c r="O42" s="33"/>
      <c r="P42" s="31"/>
      <c r="Q42" s="35"/>
      <c r="R42" s="31"/>
    </row>
    <row r="43" spans="1:18">
      <c r="A43" s="17" t="s">
        <v>26</v>
      </c>
      <c r="B43" s="17" t="s">
        <v>97</v>
      </c>
      <c r="C43" s="17" t="s">
        <v>98</v>
      </c>
      <c r="D43" s="17" t="s">
        <v>99</v>
      </c>
      <c r="E43" s="17" t="s">
        <v>77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8">
      <c r="A44" s="17" t="s">
        <v>26</v>
      </c>
      <c r="B44" s="17" t="s">
        <v>100</v>
      </c>
      <c r="C44" s="17" t="s">
        <v>101</v>
      </c>
      <c r="D44" s="17" t="s">
        <v>102</v>
      </c>
      <c r="E44" s="17" t="s">
        <v>77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8">
      <c r="A45" s="17" t="s">
        <v>26</v>
      </c>
      <c r="B45" s="17" t="s">
        <v>103</v>
      </c>
      <c r="C45" s="17" t="s">
        <v>104</v>
      </c>
      <c r="D45" s="17" t="s">
        <v>99</v>
      </c>
      <c r="E45" s="17" t="s">
        <v>77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8">
      <c r="A46" s="17" t="s">
        <v>26</v>
      </c>
      <c r="B46" s="17" t="s">
        <v>105</v>
      </c>
      <c r="C46" s="17" t="s">
        <v>106</v>
      </c>
      <c r="D46" s="17" t="s">
        <v>99</v>
      </c>
      <c r="E46" s="17" t="s">
        <v>77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8">
      <c r="A47" s="17" t="s">
        <v>26</v>
      </c>
      <c r="B47" s="17" t="s">
        <v>107</v>
      </c>
      <c r="C47" s="17" t="s">
        <v>108</v>
      </c>
      <c r="D47" s="17" t="s">
        <v>92</v>
      </c>
      <c r="E47" s="17" t="s">
        <v>77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8">
      <c r="A48" s="17" t="s">
        <v>26</v>
      </c>
      <c r="B48" s="17" t="s">
        <v>109</v>
      </c>
      <c r="C48" s="17" t="s">
        <v>110</v>
      </c>
      <c r="D48" s="17" t="s">
        <v>102</v>
      </c>
      <c r="E48" s="17" t="s">
        <v>77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8">
      <c r="A49" s="17" t="s">
        <v>26</v>
      </c>
      <c r="B49" s="17" t="s">
        <v>111</v>
      </c>
      <c r="C49" s="17" t="s">
        <v>112</v>
      </c>
      <c r="D49" s="17" t="s">
        <v>113</v>
      </c>
      <c r="E49" s="17" t="s">
        <v>77</v>
      </c>
      <c r="F49" s="33"/>
      <c r="G49" s="33"/>
      <c r="H49" s="34">
        <v>1534.02</v>
      </c>
      <c r="I49" s="34">
        <v>1534.02</v>
      </c>
      <c r="J49" s="33"/>
      <c r="K49" s="33"/>
      <c r="L49" s="33"/>
      <c r="M49" s="33"/>
      <c r="N49" s="33"/>
      <c r="O49" s="33"/>
      <c r="P49" s="17" t="s">
        <v>120</v>
      </c>
      <c r="Q49" s="17" t="s">
        <v>121</v>
      </c>
      <c r="R49" s="17" t="s">
        <v>122</v>
      </c>
    </row>
    <row r="50" spans="1:18">
      <c r="A50" s="17" t="s">
        <v>26</v>
      </c>
      <c r="B50" s="17" t="s">
        <v>114</v>
      </c>
      <c r="C50" s="17" t="s">
        <v>115</v>
      </c>
      <c r="D50" s="17" t="s">
        <v>116</v>
      </c>
      <c r="E50" s="17" t="s">
        <v>77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8">
      <c r="A51" s="17" t="s">
        <v>28</v>
      </c>
      <c r="B51" s="17" t="s">
        <v>90</v>
      </c>
      <c r="C51" s="17" t="s">
        <v>91</v>
      </c>
      <c r="D51" s="17" t="s">
        <v>92</v>
      </c>
      <c r="E51" s="17" t="s">
        <v>77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8">
      <c r="A52" s="17" t="s">
        <v>28</v>
      </c>
      <c r="B52" s="17" t="s">
        <v>93</v>
      </c>
      <c r="C52" s="17" t="s">
        <v>94</v>
      </c>
      <c r="D52" s="17" t="s">
        <v>92</v>
      </c>
      <c r="E52" s="17" t="s">
        <v>77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8">
      <c r="A53" s="17" t="s">
        <v>28</v>
      </c>
      <c r="B53" s="17" t="s">
        <v>95</v>
      </c>
      <c r="C53" s="17" t="s">
        <v>96</v>
      </c>
      <c r="D53" s="17" t="s">
        <v>92</v>
      </c>
      <c r="E53" s="17" t="s">
        <v>77</v>
      </c>
      <c r="F53" s="33"/>
      <c r="G53" s="33"/>
      <c r="H53" s="34">
        <v>3589</v>
      </c>
      <c r="I53" s="34">
        <v>3637</v>
      </c>
      <c r="J53" s="34">
        <v>3670</v>
      </c>
      <c r="K53" s="34">
        <v>3698</v>
      </c>
      <c r="L53" s="34">
        <v>3724</v>
      </c>
      <c r="M53" s="33"/>
      <c r="N53" s="33"/>
      <c r="O53" s="33"/>
      <c r="P53" s="31"/>
      <c r="Q53" s="35"/>
      <c r="R53" s="31"/>
    </row>
    <row r="54" spans="1:18">
      <c r="A54" s="17" t="s">
        <v>28</v>
      </c>
      <c r="B54" s="17" t="s">
        <v>97</v>
      </c>
      <c r="C54" s="17" t="s">
        <v>98</v>
      </c>
      <c r="D54" s="17" t="s">
        <v>99</v>
      </c>
      <c r="E54" s="17" t="s">
        <v>77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8">
      <c r="A55" s="17" t="s">
        <v>28</v>
      </c>
      <c r="B55" s="17" t="s">
        <v>100</v>
      </c>
      <c r="C55" s="17" t="s">
        <v>101</v>
      </c>
      <c r="D55" s="17" t="s">
        <v>102</v>
      </c>
      <c r="E55" s="17" t="s">
        <v>77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8">
      <c r="A56" s="17" t="s">
        <v>28</v>
      </c>
      <c r="B56" s="17" t="s">
        <v>103</v>
      </c>
      <c r="C56" s="17" t="s">
        <v>104</v>
      </c>
      <c r="D56" s="17" t="s">
        <v>99</v>
      </c>
      <c r="E56" s="17" t="s">
        <v>77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8">
      <c r="A57" s="17" t="s">
        <v>28</v>
      </c>
      <c r="B57" s="17" t="s">
        <v>105</v>
      </c>
      <c r="C57" s="17" t="s">
        <v>106</v>
      </c>
      <c r="D57" s="17" t="s">
        <v>99</v>
      </c>
      <c r="E57" s="17" t="s">
        <v>77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8">
      <c r="A58" s="17" t="s">
        <v>28</v>
      </c>
      <c r="B58" s="17" t="s">
        <v>107</v>
      </c>
      <c r="C58" s="17" t="s">
        <v>108</v>
      </c>
      <c r="D58" s="17" t="s">
        <v>92</v>
      </c>
      <c r="E58" s="17" t="s">
        <v>77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1:18">
      <c r="A59" s="17" t="s">
        <v>28</v>
      </c>
      <c r="B59" s="17" t="s">
        <v>109</v>
      </c>
      <c r="C59" s="17" t="s">
        <v>110</v>
      </c>
      <c r="D59" s="17" t="s">
        <v>102</v>
      </c>
      <c r="E59" s="17" t="s">
        <v>77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1:18">
      <c r="A60" s="17" t="s">
        <v>28</v>
      </c>
      <c r="B60" s="17" t="s">
        <v>111</v>
      </c>
      <c r="C60" s="17" t="s">
        <v>112</v>
      </c>
      <c r="D60" s="17" t="s">
        <v>113</v>
      </c>
      <c r="E60" s="17" t="s">
        <v>77</v>
      </c>
      <c r="F60" s="33"/>
      <c r="G60" s="33"/>
      <c r="H60" s="34">
        <v>2493</v>
      </c>
      <c r="I60" s="33"/>
      <c r="J60" s="33"/>
      <c r="K60" s="33"/>
      <c r="L60" s="33"/>
      <c r="M60" s="33"/>
      <c r="N60" s="33"/>
      <c r="O60" s="33"/>
      <c r="P60" s="17" t="s">
        <v>120</v>
      </c>
      <c r="Q60" s="17" t="s">
        <v>121</v>
      </c>
      <c r="R60" s="17" t="s">
        <v>122</v>
      </c>
    </row>
    <row r="61" spans="1:18">
      <c r="A61" s="17" t="s">
        <v>28</v>
      </c>
      <c r="B61" s="17" t="s">
        <v>114</v>
      </c>
      <c r="C61" s="17" t="s">
        <v>115</v>
      </c>
      <c r="D61" s="17" t="s">
        <v>116</v>
      </c>
      <c r="E61" s="17" t="s">
        <v>77</v>
      </c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8">
      <c r="A62" s="17" t="s">
        <v>29</v>
      </c>
      <c r="B62" s="17" t="s">
        <v>90</v>
      </c>
      <c r="C62" s="17" t="s">
        <v>91</v>
      </c>
      <c r="D62" s="17" t="s">
        <v>92</v>
      </c>
      <c r="E62" s="17" t="s">
        <v>77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8">
      <c r="A63" s="17" t="s">
        <v>29</v>
      </c>
      <c r="B63" s="17" t="s">
        <v>93</v>
      </c>
      <c r="C63" s="17" t="s">
        <v>94</v>
      </c>
      <c r="D63" s="17" t="s">
        <v>92</v>
      </c>
      <c r="E63" s="17" t="s">
        <v>77</v>
      </c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8">
      <c r="A64" s="17" t="s">
        <v>29</v>
      </c>
      <c r="B64" s="17" t="s">
        <v>95</v>
      </c>
      <c r="C64" s="17" t="s">
        <v>96</v>
      </c>
      <c r="D64" s="17" t="s">
        <v>92</v>
      </c>
      <c r="E64" s="17" t="s">
        <v>77</v>
      </c>
      <c r="F64" s="33"/>
      <c r="G64" s="33"/>
      <c r="H64" s="34">
        <v>1044</v>
      </c>
      <c r="I64" s="34">
        <v>1054</v>
      </c>
      <c r="J64" s="34">
        <v>1063</v>
      </c>
      <c r="K64" s="34">
        <v>1074</v>
      </c>
      <c r="L64" s="34">
        <v>1083</v>
      </c>
      <c r="M64" s="33"/>
      <c r="N64" s="33"/>
      <c r="O64" s="33"/>
      <c r="P64" s="31"/>
      <c r="Q64" s="35"/>
      <c r="R64" s="31"/>
    </row>
    <row r="65" spans="1:18">
      <c r="A65" s="17" t="s">
        <v>29</v>
      </c>
      <c r="B65" s="17" t="s">
        <v>97</v>
      </c>
      <c r="C65" s="17" t="s">
        <v>98</v>
      </c>
      <c r="D65" s="17" t="s">
        <v>99</v>
      </c>
      <c r="E65" s="17" t="s">
        <v>77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8">
      <c r="A66" s="17" t="s">
        <v>29</v>
      </c>
      <c r="B66" s="17" t="s">
        <v>100</v>
      </c>
      <c r="C66" s="17" t="s">
        <v>101</v>
      </c>
      <c r="D66" s="17" t="s">
        <v>102</v>
      </c>
      <c r="E66" s="17" t="s">
        <v>77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8">
      <c r="A67" s="17" t="s">
        <v>29</v>
      </c>
      <c r="B67" s="17" t="s">
        <v>103</v>
      </c>
      <c r="C67" s="17" t="s">
        <v>104</v>
      </c>
      <c r="D67" s="17" t="s">
        <v>99</v>
      </c>
      <c r="E67" s="17" t="s">
        <v>77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8">
      <c r="A68" s="17" t="s">
        <v>29</v>
      </c>
      <c r="B68" s="17" t="s">
        <v>105</v>
      </c>
      <c r="C68" s="17" t="s">
        <v>106</v>
      </c>
      <c r="D68" s="17" t="s">
        <v>99</v>
      </c>
      <c r="E68" s="17" t="s">
        <v>77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8">
      <c r="A69" s="17" t="s">
        <v>29</v>
      </c>
      <c r="B69" s="17" t="s">
        <v>107</v>
      </c>
      <c r="C69" s="17" t="s">
        <v>108</v>
      </c>
      <c r="D69" s="17" t="s">
        <v>92</v>
      </c>
      <c r="E69" s="17" t="s">
        <v>77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8">
      <c r="A70" s="17" t="s">
        <v>29</v>
      </c>
      <c r="B70" s="17" t="s">
        <v>109</v>
      </c>
      <c r="C70" s="17" t="s">
        <v>110</v>
      </c>
      <c r="D70" s="17" t="s">
        <v>102</v>
      </c>
      <c r="E70" s="17" t="s">
        <v>77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8">
      <c r="A71" s="17" t="s">
        <v>29</v>
      </c>
      <c r="B71" s="17" t="s">
        <v>111</v>
      </c>
      <c r="C71" s="17" t="s">
        <v>112</v>
      </c>
      <c r="D71" s="17" t="s">
        <v>113</v>
      </c>
      <c r="E71" s="17" t="s">
        <v>77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8">
      <c r="A72" s="17" t="s">
        <v>29</v>
      </c>
      <c r="B72" s="17" t="s">
        <v>114</v>
      </c>
      <c r="C72" s="17" t="s">
        <v>115</v>
      </c>
      <c r="D72" s="17" t="s">
        <v>116</v>
      </c>
      <c r="E72" s="17" t="s">
        <v>77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8">
      <c r="A73" s="17" t="s">
        <v>27</v>
      </c>
      <c r="B73" s="17" t="s">
        <v>90</v>
      </c>
      <c r="C73" s="17" t="s">
        <v>91</v>
      </c>
      <c r="D73" s="17" t="s">
        <v>92</v>
      </c>
      <c r="E73" s="17" t="s">
        <v>77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8">
      <c r="A74" s="17" t="s">
        <v>27</v>
      </c>
      <c r="B74" s="17" t="s">
        <v>93</v>
      </c>
      <c r="C74" s="17" t="s">
        <v>94</v>
      </c>
      <c r="D74" s="17" t="s">
        <v>92</v>
      </c>
      <c r="E74" s="17" t="s">
        <v>77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1:18">
      <c r="A75" s="17" t="s">
        <v>27</v>
      </c>
      <c r="B75" s="17" t="s">
        <v>95</v>
      </c>
      <c r="C75" s="17" t="s">
        <v>96</v>
      </c>
      <c r="D75" s="17" t="s">
        <v>92</v>
      </c>
      <c r="E75" s="17" t="s">
        <v>77</v>
      </c>
      <c r="F75" s="33"/>
      <c r="G75" s="33"/>
      <c r="H75" s="34">
        <v>1114</v>
      </c>
      <c r="I75" s="34">
        <v>1123</v>
      </c>
      <c r="J75" s="34">
        <v>1131</v>
      </c>
      <c r="K75" s="34">
        <v>1135</v>
      </c>
      <c r="L75" s="34">
        <v>1138</v>
      </c>
      <c r="M75" s="33"/>
      <c r="N75" s="33"/>
      <c r="O75" s="33"/>
      <c r="P75" s="31"/>
      <c r="Q75" s="35"/>
      <c r="R75" s="31"/>
    </row>
    <row r="76" spans="1:18">
      <c r="A76" s="17" t="s">
        <v>27</v>
      </c>
      <c r="B76" s="17" t="s">
        <v>97</v>
      </c>
      <c r="C76" s="17" t="s">
        <v>98</v>
      </c>
      <c r="D76" s="17" t="s">
        <v>99</v>
      </c>
      <c r="E76" s="17" t="s">
        <v>77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8">
      <c r="A77" s="17" t="s">
        <v>27</v>
      </c>
      <c r="B77" s="17" t="s">
        <v>100</v>
      </c>
      <c r="C77" s="17" t="s">
        <v>101</v>
      </c>
      <c r="D77" s="17" t="s">
        <v>102</v>
      </c>
      <c r="E77" s="17" t="s">
        <v>77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1:18">
      <c r="A78" s="17" t="s">
        <v>27</v>
      </c>
      <c r="B78" s="17" t="s">
        <v>103</v>
      </c>
      <c r="C78" s="17" t="s">
        <v>104</v>
      </c>
      <c r="D78" s="17" t="s">
        <v>99</v>
      </c>
      <c r="E78" s="17" t="s">
        <v>77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1:18">
      <c r="A79" s="17" t="s">
        <v>27</v>
      </c>
      <c r="B79" s="17" t="s">
        <v>105</v>
      </c>
      <c r="C79" s="17" t="s">
        <v>106</v>
      </c>
      <c r="D79" s="17" t="s">
        <v>99</v>
      </c>
      <c r="E79" s="17" t="s">
        <v>77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1:18">
      <c r="A80" s="17" t="s">
        <v>27</v>
      </c>
      <c r="B80" s="17" t="s">
        <v>107</v>
      </c>
      <c r="C80" s="17" t="s">
        <v>108</v>
      </c>
      <c r="D80" s="17" t="s">
        <v>92</v>
      </c>
      <c r="E80" s="17" t="s">
        <v>77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</row>
    <row r="81" spans="1:18">
      <c r="A81" s="17" t="s">
        <v>27</v>
      </c>
      <c r="B81" s="17" t="s">
        <v>109</v>
      </c>
      <c r="C81" s="17" t="s">
        <v>110</v>
      </c>
      <c r="D81" s="17" t="s">
        <v>102</v>
      </c>
      <c r="E81" s="17" t="s">
        <v>77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</row>
    <row r="82" spans="1:18">
      <c r="A82" s="17" t="s">
        <v>27</v>
      </c>
      <c r="B82" s="17" t="s">
        <v>111</v>
      </c>
      <c r="C82" s="17" t="s">
        <v>112</v>
      </c>
      <c r="D82" s="17" t="s">
        <v>113</v>
      </c>
      <c r="E82" s="17" t="s">
        <v>77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</row>
    <row r="83" spans="1:18">
      <c r="A83" s="17" t="s">
        <v>27</v>
      </c>
      <c r="B83" s="17" t="s">
        <v>114</v>
      </c>
      <c r="C83" s="17" t="s">
        <v>115</v>
      </c>
      <c r="D83" s="17" t="s">
        <v>116</v>
      </c>
      <c r="E83" s="17" t="s">
        <v>77</v>
      </c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8">
      <c r="A84" s="17" t="s">
        <v>30</v>
      </c>
      <c r="B84" s="17" t="s">
        <v>90</v>
      </c>
      <c r="C84" s="17" t="s">
        <v>91</v>
      </c>
      <c r="D84" s="17" t="s">
        <v>92</v>
      </c>
      <c r="E84" s="17" t="s">
        <v>77</v>
      </c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8">
      <c r="A85" s="17" t="s">
        <v>30</v>
      </c>
      <c r="B85" s="17" t="s">
        <v>93</v>
      </c>
      <c r="C85" s="17" t="s">
        <v>94</v>
      </c>
      <c r="D85" s="17" t="s">
        <v>92</v>
      </c>
      <c r="E85" s="17" t="s">
        <v>77</v>
      </c>
      <c r="F85" s="33"/>
      <c r="G85" s="33"/>
      <c r="H85" s="34">
        <v>10117.576999999999</v>
      </c>
      <c r="I85" s="34">
        <v>10117.576999999999</v>
      </c>
      <c r="J85" s="34">
        <v>10117.576999999999</v>
      </c>
      <c r="K85" s="34">
        <v>10117.576999999999</v>
      </c>
      <c r="L85" s="34">
        <v>10117.576999999999</v>
      </c>
      <c r="M85" s="33"/>
      <c r="N85" s="33"/>
      <c r="O85" s="33"/>
      <c r="P85" s="17" t="s">
        <v>120</v>
      </c>
      <c r="Q85" s="17" t="s">
        <v>121</v>
      </c>
      <c r="R85" s="17" t="s">
        <v>122</v>
      </c>
    </row>
    <row r="86" spans="1:18">
      <c r="A86" s="17" t="s">
        <v>30</v>
      </c>
      <c r="B86" s="17" t="s">
        <v>95</v>
      </c>
      <c r="C86" s="17" t="s">
        <v>96</v>
      </c>
      <c r="D86" s="17" t="s">
        <v>92</v>
      </c>
      <c r="E86" s="17" t="s">
        <v>77</v>
      </c>
      <c r="F86" s="33"/>
      <c r="G86" s="33"/>
      <c r="H86" s="34">
        <v>3826</v>
      </c>
      <c r="I86" s="34">
        <v>3880</v>
      </c>
      <c r="J86" s="34">
        <v>3919</v>
      </c>
      <c r="K86" s="34">
        <v>3956</v>
      </c>
      <c r="L86" s="34">
        <v>3997</v>
      </c>
      <c r="M86" s="33"/>
      <c r="N86" s="33"/>
      <c r="O86" s="33"/>
      <c r="P86" s="31"/>
      <c r="Q86" s="35"/>
      <c r="R86" s="31"/>
    </row>
    <row r="87" spans="1:18">
      <c r="A87" s="17" t="s">
        <v>30</v>
      </c>
      <c r="B87" s="17" t="s">
        <v>97</v>
      </c>
      <c r="C87" s="17" t="s">
        <v>98</v>
      </c>
      <c r="D87" s="17" t="s">
        <v>99</v>
      </c>
      <c r="E87" s="17" t="s">
        <v>77</v>
      </c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8">
      <c r="A88" s="17" t="s">
        <v>30</v>
      </c>
      <c r="B88" s="17" t="s">
        <v>100</v>
      </c>
      <c r="C88" s="17" t="s">
        <v>101</v>
      </c>
      <c r="D88" s="17" t="s">
        <v>102</v>
      </c>
      <c r="E88" s="17" t="s">
        <v>77</v>
      </c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8">
      <c r="A89" s="17" t="s">
        <v>30</v>
      </c>
      <c r="B89" s="17" t="s">
        <v>103</v>
      </c>
      <c r="C89" s="17" t="s">
        <v>104</v>
      </c>
      <c r="D89" s="17" t="s">
        <v>99</v>
      </c>
      <c r="E89" s="17" t="s">
        <v>77</v>
      </c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8">
      <c r="A90" s="17" t="s">
        <v>30</v>
      </c>
      <c r="B90" s="17" t="s">
        <v>105</v>
      </c>
      <c r="C90" s="17" t="s">
        <v>106</v>
      </c>
      <c r="D90" s="17" t="s">
        <v>99</v>
      </c>
      <c r="E90" s="17" t="s">
        <v>77</v>
      </c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8">
      <c r="A91" s="17" t="s">
        <v>30</v>
      </c>
      <c r="B91" s="17" t="s">
        <v>107</v>
      </c>
      <c r="C91" s="17" t="s">
        <v>108</v>
      </c>
      <c r="D91" s="17" t="s">
        <v>92</v>
      </c>
      <c r="E91" s="17" t="s">
        <v>77</v>
      </c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8">
      <c r="A92" s="17" t="s">
        <v>30</v>
      </c>
      <c r="B92" s="17" t="s">
        <v>109</v>
      </c>
      <c r="C92" s="17" t="s">
        <v>110</v>
      </c>
      <c r="D92" s="17" t="s">
        <v>102</v>
      </c>
      <c r="E92" s="17" t="s">
        <v>77</v>
      </c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8">
      <c r="A93" s="17" t="s">
        <v>30</v>
      </c>
      <c r="B93" s="17" t="s">
        <v>111</v>
      </c>
      <c r="C93" s="17" t="s">
        <v>112</v>
      </c>
      <c r="D93" s="17" t="s">
        <v>113</v>
      </c>
      <c r="E93" s="17" t="s">
        <v>77</v>
      </c>
      <c r="F93" s="33"/>
      <c r="G93" s="33"/>
      <c r="H93" s="34">
        <v>3609.24</v>
      </c>
      <c r="I93" s="34">
        <v>3609.24</v>
      </c>
      <c r="J93" s="33"/>
      <c r="K93" s="33"/>
      <c r="L93" s="33"/>
      <c r="M93" s="33"/>
      <c r="N93" s="33"/>
      <c r="O93" s="33"/>
      <c r="P93" s="17" t="s">
        <v>120</v>
      </c>
      <c r="Q93" s="17" t="s">
        <v>121</v>
      </c>
      <c r="R93" s="17" t="s">
        <v>122</v>
      </c>
    </row>
    <row r="94" spans="1:18">
      <c r="A94" s="17" t="s">
        <v>30</v>
      </c>
      <c r="B94" s="17" t="s">
        <v>114</v>
      </c>
      <c r="C94" s="17" t="s">
        <v>115</v>
      </c>
      <c r="D94" s="17" t="s">
        <v>116</v>
      </c>
      <c r="E94" s="17" t="s">
        <v>77</v>
      </c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8">
      <c r="A95" s="17" t="s">
        <v>31</v>
      </c>
      <c r="B95" s="17" t="s">
        <v>90</v>
      </c>
      <c r="C95" s="17" t="s">
        <v>91</v>
      </c>
      <c r="D95" s="17" t="s">
        <v>92</v>
      </c>
      <c r="E95" s="17" t="s">
        <v>77</v>
      </c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1:18">
      <c r="A96" s="17" t="s">
        <v>31</v>
      </c>
      <c r="B96" s="17" t="s">
        <v>93</v>
      </c>
      <c r="C96" s="17" t="s">
        <v>94</v>
      </c>
      <c r="D96" s="17" t="s">
        <v>92</v>
      </c>
      <c r="E96" s="17" t="s">
        <v>77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8">
      <c r="A97" s="17" t="s">
        <v>31</v>
      </c>
      <c r="B97" s="17" t="s">
        <v>95</v>
      </c>
      <c r="C97" s="17" t="s">
        <v>96</v>
      </c>
      <c r="D97" s="17" t="s">
        <v>92</v>
      </c>
      <c r="E97" s="17" t="s">
        <v>77</v>
      </c>
      <c r="F97" s="33"/>
      <c r="G97" s="33"/>
      <c r="H97" s="34">
        <v>3313</v>
      </c>
      <c r="I97" s="34">
        <v>3344</v>
      </c>
      <c r="J97" s="34">
        <v>3379</v>
      </c>
      <c r="K97" s="34">
        <v>3406</v>
      </c>
      <c r="L97" s="34">
        <v>3430</v>
      </c>
      <c r="M97" s="33"/>
      <c r="N97" s="33"/>
      <c r="O97" s="33"/>
      <c r="P97" s="31"/>
      <c r="Q97" s="35"/>
      <c r="R97" s="31"/>
    </row>
    <row r="98" spans="1:18">
      <c r="A98" s="17" t="s">
        <v>31</v>
      </c>
      <c r="B98" s="17" t="s">
        <v>97</v>
      </c>
      <c r="C98" s="17" t="s">
        <v>98</v>
      </c>
      <c r="D98" s="17" t="s">
        <v>99</v>
      </c>
      <c r="E98" s="17" t="s">
        <v>77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8">
      <c r="A99" s="17" t="s">
        <v>31</v>
      </c>
      <c r="B99" s="17" t="s">
        <v>100</v>
      </c>
      <c r="C99" s="17" t="s">
        <v>101</v>
      </c>
      <c r="D99" s="17" t="s">
        <v>102</v>
      </c>
      <c r="E99" s="17" t="s">
        <v>77</v>
      </c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1:18">
      <c r="A100" s="17" t="s">
        <v>31</v>
      </c>
      <c r="B100" s="17" t="s">
        <v>103</v>
      </c>
      <c r="C100" s="17" t="s">
        <v>104</v>
      </c>
      <c r="D100" s="17" t="s">
        <v>99</v>
      </c>
      <c r="E100" s="17" t="s">
        <v>77</v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8">
      <c r="A101" s="17" t="s">
        <v>31</v>
      </c>
      <c r="B101" s="17" t="s">
        <v>105</v>
      </c>
      <c r="C101" s="17" t="s">
        <v>106</v>
      </c>
      <c r="D101" s="17" t="s">
        <v>99</v>
      </c>
      <c r="E101" s="17" t="s">
        <v>77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8">
      <c r="A102" s="17" t="s">
        <v>31</v>
      </c>
      <c r="B102" s="17" t="s">
        <v>107</v>
      </c>
      <c r="C102" s="17" t="s">
        <v>108</v>
      </c>
      <c r="D102" s="17" t="s">
        <v>92</v>
      </c>
      <c r="E102" s="17" t="s">
        <v>77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8">
      <c r="A103" s="17" t="s">
        <v>31</v>
      </c>
      <c r="B103" s="17" t="s">
        <v>109</v>
      </c>
      <c r="C103" s="17" t="s">
        <v>110</v>
      </c>
      <c r="D103" s="17" t="s">
        <v>102</v>
      </c>
      <c r="E103" s="17" t="s">
        <v>77</v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8">
      <c r="A104" s="17" t="s">
        <v>31</v>
      </c>
      <c r="B104" s="17" t="s">
        <v>111</v>
      </c>
      <c r="C104" s="17" t="s">
        <v>112</v>
      </c>
      <c r="D104" s="17" t="s">
        <v>113</v>
      </c>
      <c r="E104" s="17" t="s">
        <v>77</v>
      </c>
      <c r="F104" s="33"/>
      <c r="G104" s="33"/>
      <c r="H104" s="34">
        <v>3399.18</v>
      </c>
      <c r="I104" s="34">
        <v>3399.18</v>
      </c>
      <c r="J104" s="34">
        <v>3399.18</v>
      </c>
      <c r="K104" s="33"/>
      <c r="L104" s="33"/>
      <c r="M104" s="33"/>
      <c r="N104" s="33"/>
      <c r="O104" s="33"/>
      <c r="P104" s="17" t="s">
        <v>120</v>
      </c>
      <c r="Q104" s="17" t="s">
        <v>121</v>
      </c>
      <c r="R104" s="17" t="s">
        <v>122</v>
      </c>
    </row>
    <row r="105" spans="1:18">
      <c r="A105" s="17" t="s">
        <v>31</v>
      </c>
      <c r="B105" s="17" t="s">
        <v>114</v>
      </c>
      <c r="C105" s="17" t="s">
        <v>115</v>
      </c>
      <c r="D105" s="17" t="s">
        <v>116</v>
      </c>
      <c r="E105" s="17" t="s">
        <v>77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8">
      <c r="A106" s="17" t="s">
        <v>33</v>
      </c>
      <c r="B106" s="17" t="s">
        <v>90</v>
      </c>
      <c r="C106" s="17" t="s">
        <v>91</v>
      </c>
      <c r="D106" s="17" t="s">
        <v>92</v>
      </c>
      <c r="E106" s="17" t="s">
        <v>77</v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8">
      <c r="A107" s="17" t="s">
        <v>33</v>
      </c>
      <c r="B107" s="17" t="s">
        <v>93</v>
      </c>
      <c r="C107" s="17" t="s">
        <v>94</v>
      </c>
      <c r="D107" s="17" t="s">
        <v>92</v>
      </c>
      <c r="E107" s="17" t="s">
        <v>77</v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8">
      <c r="A108" s="17" t="s">
        <v>33</v>
      </c>
      <c r="B108" s="17" t="s">
        <v>95</v>
      </c>
      <c r="C108" s="17" t="s">
        <v>96</v>
      </c>
      <c r="D108" s="17" t="s">
        <v>92</v>
      </c>
      <c r="E108" s="17" t="s">
        <v>77</v>
      </c>
      <c r="F108" s="33"/>
      <c r="G108" s="33"/>
      <c r="H108" s="34">
        <v>615</v>
      </c>
      <c r="I108" s="34">
        <v>621</v>
      </c>
      <c r="J108" s="34">
        <v>626</v>
      </c>
      <c r="K108" s="34">
        <v>628</v>
      </c>
      <c r="L108" s="34">
        <v>633</v>
      </c>
      <c r="M108" s="33"/>
      <c r="N108" s="33"/>
      <c r="O108" s="33"/>
      <c r="P108" s="31"/>
      <c r="Q108" s="35"/>
      <c r="R108" s="31"/>
    </row>
    <row r="109" spans="1:18">
      <c r="A109" s="17" t="s">
        <v>33</v>
      </c>
      <c r="B109" s="17" t="s">
        <v>97</v>
      </c>
      <c r="C109" s="17" t="s">
        <v>98</v>
      </c>
      <c r="D109" s="17" t="s">
        <v>99</v>
      </c>
      <c r="E109" s="17" t="s">
        <v>77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8">
      <c r="A110" s="17" t="s">
        <v>33</v>
      </c>
      <c r="B110" s="17" t="s">
        <v>100</v>
      </c>
      <c r="C110" s="17" t="s">
        <v>101</v>
      </c>
      <c r="D110" s="17" t="s">
        <v>102</v>
      </c>
      <c r="E110" s="17" t="s">
        <v>77</v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8">
      <c r="A111" s="17" t="s">
        <v>33</v>
      </c>
      <c r="B111" s="17" t="s">
        <v>103</v>
      </c>
      <c r="C111" s="17" t="s">
        <v>104</v>
      </c>
      <c r="D111" s="17" t="s">
        <v>99</v>
      </c>
      <c r="E111" s="17" t="s">
        <v>77</v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8">
      <c r="A112" s="17" t="s">
        <v>33</v>
      </c>
      <c r="B112" s="17" t="s">
        <v>105</v>
      </c>
      <c r="C112" s="17" t="s">
        <v>106</v>
      </c>
      <c r="D112" s="17" t="s">
        <v>99</v>
      </c>
      <c r="E112" s="17" t="s">
        <v>77</v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8">
      <c r="A113" s="17" t="s">
        <v>33</v>
      </c>
      <c r="B113" s="17" t="s">
        <v>107</v>
      </c>
      <c r="C113" s="17" t="s">
        <v>108</v>
      </c>
      <c r="D113" s="17" t="s">
        <v>92</v>
      </c>
      <c r="E113" s="17" t="s">
        <v>77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8">
      <c r="A114" s="17" t="s">
        <v>33</v>
      </c>
      <c r="B114" s="17" t="s">
        <v>109</v>
      </c>
      <c r="C114" s="17" t="s">
        <v>110</v>
      </c>
      <c r="D114" s="17" t="s">
        <v>102</v>
      </c>
      <c r="E114" s="17" t="s">
        <v>77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8">
      <c r="A115" s="17" t="s">
        <v>33</v>
      </c>
      <c r="B115" s="17" t="s">
        <v>111</v>
      </c>
      <c r="C115" s="17" t="s">
        <v>112</v>
      </c>
      <c r="D115" s="17" t="s">
        <v>113</v>
      </c>
      <c r="E115" s="17" t="s">
        <v>77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8">
      <c r="A116" s="17" t="s">
        <v>33</v>
      </c>
      <c r="B116" s="17" t="s">
        <v>114</v>
      </c>
      <c r="C116" s="17" t="s">
        <v>115</v>
      </c>
      <c r="D116" s="17" t="s">
        <v>116</v>
      </c>
      <c r="E116" s="17" t="s">
        <v>77</v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8">
      <c r="A117" s="17" t="s">
        <v>34</v>
      </c>
      <c r="B117" s="17" t="s">
        <v>90</v>
      </c>
      <c r="C117" s="17" t="s">
        <v>91</v>
      </c>
      <c r="D117" s="17" t="s">
        <v>92</v>
      </c>
      <c r="E117" s="17" t="s">
        <v>77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8">
      <c r="A118" s="17" t="s">
        <v>34</v>
      </c>
      <c r="B118" s="17" t="s">
        <v>93</v>
      </c>
      <c r="C118" s="17" t="s">
        <v>94</v>
      </c>
      <c r="D118" s="17" t="s">
        <v>92</v>
      </c>
      <c r="E118" s="17" t="s">
        <v>77</v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8">
      <c r="A119" s="17" t="s">
        <v>34</v>
      </c>
      <c r="B119" s="17" t="s">
        <v>95</v>
      </c>
      <c r="C119" s="17" t="s">
        <v>96</v>
      </c>
      <c r="D119" s="17" t="s">
        <v>92</v>
      </c>
      <c r="E119" s="17" t="s">
        <v>77</v>
      </c>
      <c r="F119" s="33"/>
      <c r="G119" s="33"/>
      <c r="H119" s="34">
        <v>2305</v>
      </c>
      <c r="I119" s="34">
        <v>2319</v>
      </c>
      <c r="J119" s="34">
        <v>2337</v>
      </c>
      <c r="K119" s="34">
        <v>2348</v>
      </c>
      <c r="L119" s="34">
        <v>2356</v>
      </c>
      <c r="M119" s="33"/>
      <c r="N119" s="33"/>
      <c r="O119" s="33"/>
      <c r="P119" s="31"/>
      <c r="Q119" s="35"/>
      <c r="R119" s="31"/>
    </row>
    <row r="120" spans="1:18">
      <c r="A120" s="17" t="s">
        <v>34</v>
      </c>
      <c r="B120" s="17" t="s">
        <v>97</v>
      </c>
      <c r="C120" s="17" t="s">
        <v>98</v>
      </c>
      <c r="D120" s="17" t="s">
        <v>99</v>
      </c>
      <c r="E120" s="17" t="s">
        <v>77</v>
      </c>
      <c r="F120" s="33"/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8">
      <c r="A121" s="17" t="s">
        <v>34</v>
      </c>
      <c r="B121" s="17" t="s">
        <v>100</v>
      </c>
      <c r="C121" s="17" t="s">
        <v>101</v>
      </c>
      <c r="D121" s="17" t="s">
        <v>102</v>
      </c>
      <c r="E121" s="17" t="s">
        <v>77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8">
      <c r="A122" s="17" t="s">
        <v>34</v>
      </c>
      <c r="B122" s="17" t="s">
        <v>103</v>
      </c>
      <c r="C122" s="17" t="s">
        <v>104</v>
      </c>
      <c r="D122" s="17" t="s">
        <v>99</v>
      </c>
      <c r="E122" s="17" t="s">
        <v>77</v>
      </c>
      <c r="F122" s="33"/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8">
      <c r="A123" s="17" t="s">
        <v>34</v>
      </c>
      <c r="B123" s="17" t="s">
        <v>105</v>
      </c>
      <c r="C123" s="17" t="s">
        <v>106</v>
      </c>
      <c r="D123" s="17" t="s">
        <v>99</v>
      </c>
      <c r="E123" s="17" t="s">
        <v>77</v>
      </c>
      <c r="F123" s="33"/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8">
      <c r="A124" s="17" t="s">
        <v>34</v>
      </c>
      <c r="B124" s="17" t="s">
        <v>107</v>
      </c>
      <c r="C124" s="17" t="s">
        <v>108</v>
      </c>
      <c r="D124" s="17" t="s">
        <v>92</v>
      </c>
      <c r="E124" s="17" t="s">
        <v>77</v>
      </c>
      <c r="F124" s="33"/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8">
      <c r="A125" s="17" t="s">
        <v>34</v>
      </c>
      <c r="B125" s="17" t="s">
        <v>109</v>
      </c>
      <c r="C125" s="17" t="s">
        <v>110</v>
      </c>
      <c r="D125" s="17" t="s">
        <v>102</v>
      </c>
      <c r="E125" s="17" t="s">
        <v>77</v>
      </c>
      <c r="F125" s="33"/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8">
      <c r="A126" s="17" t="s">
        <v>34</v>
      </c>
      <c r="B126" s="17" t="s">
        <v>111</v>
      </c>
      <c r="C126" s="17" t="s">
        <v>112</v>
      </c>
      <c r="D126" s="17" t="s">
        <v>113</v>
      </c>
      <c r="E126" s="17" t="s">
        <v>77</v>
      </c>
      <c r="F126" s="33"/>
      <c r="G126" s="33"/>
      <c r="H126" s="34">
        <v>1649.67</v>
      </c>
      <c r="I126" s="33"/>
      <c r="J126" s="33"/>
      <c r="K126" s="33"/>
      <c r="L126" s="33"/>
      <c r="M126" s="33"/>
      <c r="N126" s="33"/>
      <c r="O126" s="33"/>
      <c r="P126" s="17" t="s">
        <v>120</v>
      </c>
      <c r="Q126" s="17" t="s">
        <v>121</v>
      </c>
      <c r="R126" s="17" t="s">
        <v>122</v>
      </c>
    </row>
    <row r="127" spans="1:18">
      <c r="A127" s="17" t="s">
        <v>34</v>
      </c>
      <c r="B127" s="17" t="s">
        <v>114</v>
      </c>
      <c r="C127" s="17" t="s">
        <v>115</v>
      </c>
      <c r="D127" s="17" t="s">
        <v>116</v>
      </c>
      <c r="E127" s="17" t="s">
        <v>77</v>
      </c>
      <c r="F127" s="33"/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8">
      <c r="A128" s="17" t="s">
        <v>37</v>
      </c>
      <c r="B128" s="17" t="s">
        <v>90</v>
      </c>
      <c r="C128" s="17" t="s">
        <v>91</v>
      </c>
      <c r="D128" s="17" t="s">
        <v>92</v>
      </c>
      <c r="E128" s="17" t="s">
        <v>77</v>
      </c>
      <c r="F128" s="33"/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8">
      <c r="A129" s="17" t="s">
        <v>37</v>
      </c>
      <c r="B129" s="17" t="s">
        <v>93</v>
      </c>
      <c r="C129" s="17" t="s">
        <v>94</v>
      </c>
      <c r="D129" s="17" t="s">
        <v>92</v>
      </c>
      <c r="E129" s="17" t="s">
        <v>77</v>
      </c>
      <c r="F129" s="33"/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8">
      <c r="A130" s="17" t="s">
        <v>37</v>
      </c>
      <c r="B130" s="17" t="s">
        <v>95</v>
      </c>
      <c r="C130" s="17" t="s">
        <v>96</v>
      </c>
      <c r="D130" s="17" t="s">
        <v>92</v>
      </c>
      <c r="E130" s="17" t="s">
        <v>77</v>
      </c>
      <c r="F130" s="33"/>
      <c r="G130" s="33"/>
      <c r="H130" s="34">
        <v>1500</v>
      </c>
      <c r="I130" s="34">
        <v>1513</v>
      </c>
      <c r="J130" s="34">
        <v>1525</v>
      </c>
      <c r="K130" s="34">
        <v>1540</v>
      </c>
      <c r="L130" s="34">
        <v>1554</v>
      </c>
      <c r="M130" s="33"/>
      <c r="N130" s="33"/>
      <c r="O130" s="33"/>
      <c r="P130" s="31"/>
      <c r="Q130" s="35"/>
      <c r="R130" s="31"/>
    </row>
    <row r="131" spans="1:18">
      <c r="A131" s="17" t="s">
        <v>37</v>
      </c>
      <c r="B131" s="17" t="s">
        <v>97</v>
      </c>
      <c r="C131" s="17" t="s">
        <v>98</v>
      </c>
      <c r="D131" s="17" t="s">
        <v>99</v>
      </c>
      <c r="E131" s="17" t="s">
        <v>77</v>
      </c>
      <c r="F131" s="33"/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8">
      <c r="A132" s="17" t="s">
        <v>37</v>
      </c>
      <c r="B132" s="17" t="s">
        <v>100</v>
      </c>
      <c r="C132" s="17" t="s">
        <v>101</v>
      </c>
      <c r="D132" s="17" t="s">
        <v>102</v>
      </c>
      <c r="E132" s="17" t="s">
        <v>77</v>
      </c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8">
      <c r="A133" s="17" t="s">
        <v>37</v>
      </c>
      <c r="B133" s="17" t="s">
        <v>103</v>
      </c>
      <c r="C133" s="17" t="s">
        <v>104</v>
      </c>
      <c r="D133" s="17" t="s">
        <v>99</v>
      </c>
      <c r="E133" s="17" t="s">
        <v>77</v>
      </c>
      <c r="F133" s="33"/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8">
      <c r="A134" s="17" t="s">
        <v>37</v>
      </c>
      <c r="B134" s="17" t="s">
        <v>105</v>
      </c>
      <c r="C134" s="17" t="s">
        <v>106</v>
      </c>
      <c r="D134" s="17" t="s">
        <v>99</v>
      </c>
      <c r="E134" s="17" t="s">
        <v>77</v>
      </c>
      <c r="F134" s="33"/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8">
      <c r="A135" s="17" t="s">
        <v>37</v>
      </c>
      <c r="B135" s="17" t="s">
        <v>107</v>
      </c>
      <c r="C135" s="17" t="s">
        <v>108</v>
      </c>
      <c r="D135" s="17" t="s">
        <v>92</v>
      </c>
      <c r="E135" s="17" t="s">
        <v>77</v>
      </c>
      <c r="F135" s="33"/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8">
      <c r="A136" s="17" t="s">
        <v>37</v>
      </c>
      <c r="B136" s="17" t="s">
        <v>109</v>
      </c>
      <c r="C136" s="17" t="s">
        <v>110</v>
      </c>
      <c r="D136" s="17" t="s">
        <v>102</v>
      </c>
      <c r="E136" s="17" t="s">
        <v>77</v>
      </c>
      <c r="F136" s="33"/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8">
      <c r="A137" s="17" t="s">
        <v>37</v>
      </c>
      <c r="B137" s="17" t="s">
        <v>111</v>
      </c>
      <c r="C137" s="17" t="s">
        <v>112</v>
      </c>
      <c r="D137" s="17" t="s">
        <v>113</v>
      </c>
      <c r="E137" s="17" t="s">
        <v>77</v>
      </c>
      <c r="F137" s="33"/>
      <c r="G137" s="33"/>
      <c r="H137" s="34">
        <v>1224.3699999999999</v>
      </c>
      <c r="I137" s="34">
        <v>1224.3699999999999</v>
      </c>
      <c r="J137" s="34">
        <v>1224.3699999999999</v>
      </c>
      <c r="K137" s="33"/>
      <c r="L137" s="33"/>
      <c r="M137" s="33"/>
      <c r="N137" s="33"/>
      <c r="O137" s="33"/>
      <c r="P137" s="17" t="s">
        <v>120</v>
      </c>
      <c r="Q137" s="17" t="s">
        <v>121</v>
      </c>
      <c r="R137" s="17" t="s">
        <v>122</v>
      </c>
    </row>
    <row r="138" spans="1:18">
      <c r="A138" s="17" t="s">
        <v>37</v>
      </c>
      <c r="B138" s="17" t="s">
        <v>114</v>
      </c>
      <c r="C138" s="17" t="s">
        <v>115</v>
      </c>
      <c r="D138" s="17" t="s">
        <v>116</v>
      </c>
      <c r="E138" s="17" t="s">
        <v>77</v>
      </c>
      <c r="F138" s="33"/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8">
      <c r="A139" s="17" t="s">
        <v>41</v>
      </c>
      <c r="B139" s="17" t="s">
        <v>90</v>
      </c>
      <c r="C139" s="17" t="s">
        <v>91</v>
      </c>
      <c r="D139" s="17" t="s">
        <v>92</v>
      </c>
      <c r="E139" s="17" t="s">
        <v>77</v>
      </c>
      <c r="F139" s="33"/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8">
      <c r="A140" s="17" t="s">
        <v>41</v>
      </c>
      <c r="B140" s="17" t="s">
        <v>93</v>
      </c>
      <c r="C140" s="17" t="s">
        <v>94</v>
      </c>
      <c r="D140" s="17" t="s">
        <v>92</v>
      </c>
      <c r="E140" s="17" t="s">
        <v>77</v>
      </c>
      <c r="F140" s="33"/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8">
      <c r="A141" s="17" t="s">
        <v>41</v>
      </c>
      <c r="B141" s="17" t="s">
        <v>95</v>
      </c>
      <c r="C141" s="17" t="s">
        <v>96</v>
      </c>
      <c r="D141" s="17" t="s">
        <v>92</v>
      </c>
      <c r="E141" s="17" t="s">
        <v>77</v>
      </c>
      <c r="F141" s="33"/>
      <c r="G141" s="33"/>
      <c r="H141" s="34">
        <v>536</v>
      </c>
      <c r="I141" s="34">
        <v>541</v>
      </c>
      <c r="J141" s="34">
        <v>546</v>
      </c>
      <c r="K141" s="34">
        <v>548</v>
      </c>
      <c r="L141" s="34">
        <v>553</v>
      </c>
      <c r="M141" s="33"/>
      <c r="N141" s="33"/>
      <c r="O141" s="33"/>
      <c r="P141" s="31"/>
      <c r="Q141" s="35"/>
      <c r="R141" s="31"/>
    </row>
    <row r="142" spans="1:18">
      <c r="A142" s="17" t="s">
        <v>41</v>
      </c>
      <c r="B142" s="17" t="s">
        <v>97</v>
      </c>
      <c r="C142" s="17" t="s">
        <v>98</v>
      </c>
      <c r="D142" s="17" t="s">
        <v>99</v>
      </c>
      <c r="E142" s="17" t="s">
        <v>77</v>
      </c>
      <c r="F142" s="33"/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8">
      <c r="A143" s="17" t="s">
        <v>41</v>
      </c>
      <c r="B143" s="17" t="s">
        <v>100</v>
      </c>
      <c r="C143" s="17" t="s">
        <v>101</v>
      </c>
      <c r="D143" s="17" t="s">
        <v>102</v>
      </c>
      <c r="E143" s="17" t="s">
        <v>77</v>
      </c>
      <c r="F143" s="33"/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8">
      <c r="A144" s="17" t="s">
        <v>41</v>
      </c>
      <c r="B144" s="17" t="s">
        <v>103</v>
      </c>
      <c r="C144" s="17" t="s">
        <v>104</v>
      </c>
      <c r="D144" s="17" t="s">
        <v>99</v>
      </c>
      <c r="E144" s="17" t="s">
        <v>77</v>
      </c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8">
      <c r="A145" s="17" t="s">
        <v>41</v>
      </c>
      <c r="B145" s="17" t="s">
        <v>105</v>
      </c>
      <c r="C145" s="17" t="s">
        <v>106</v>
      </c>
      <c r="D145" s="17" t="s">
        <v>99</v>
      </c>
      <c r="E145" s="17" t="s">
        <v>77</v>
      </c>
      <c r="F145" s="33"/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8">
      <c r="A146" s="17" t="s">
        <v>41</v>
      </c>
      <c r="B146" s="17" t="s">
        <v>107</v>
      </c>
      <c r="C146" s="17" t="s">
        <v>108</v>
      </c>
      <c r="D146" s="17" t="s">
        <v>92</v>
      </c>
      <c r="E146" s="17" t="s">
        <v>77</v>
      </c>
      <c r="F146" s="33"/>
      <c r="G146" s="33"/>
      <c r="H146" s="33"/>
      <c r="I146" s="33"/>
      <c r="J146" s="33"/>
      <c r="K146" s="33"/>
      <c r="L146" s="33"/>
      <c r="M146" s="33"/>
      <c r="N146" s="33"/>
      <c r="O146" s="33"/>
    </row>
    <row r="147" spans="1:18">
      <c r="A147" s="17" t="s">
        <v>41</v>
      </c>
      <c r="B147" s="17" t="s">
        <v>109</v>
      </c>
      <c r="C147" s="17" t="s">
        <v>110</v>
      </c>
      <c r="D147" s="17" t="s">
        <v>102</v>
      </c>
      <c r="E147" s="17" t="s">
        <v>77</v>
      </c>
      <c r="F147" s="33"/>
      <c r="G147" s="33"/>
      <c r="H147" s="33"/>
      <c r="I147" s="33"/>
      <c r="J147" s="33"/>
      <c r="K147" s="33"/>
      <c r="L147" s="33"/>
      <c r="M147" s="33"/>
      <c r="N147" s="33"/>
      <c r="O147" s="33"/>
    </row>
    <row r="148" spans="1:18">
      <c r="A148" s="17" t="s">
        <v>41</v>
      </c>
      <c r="B148" s="17" t="s">
        <v>111</v>
      </c>
      <c r="C148" s="17" t="s">
        <v>112</v>
      </c>
      <c r="D148" s="17" t="s">
        <v>113</v>
      </c>
      <c r="E148" s="17" t="s">
        <v>77</v>
      </c>
      <c r="F148" s="33"/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8">
      <c r="A149" s="17" t="s">
        <v>41</v>
      </c>
      <c r="B149" s="17" t="s">
        <v>114</v>
      </c>
      <c r="C149" s="17" t="s">
        <v>115</v>
      </c>
      <c r="D149" s="17" t="s">
        <v>116</v>
      </c>
      <c r="E149" s="17" t="s">
        <v>77</v>
      </c>
      <c r="F149" s="33"/>
      <c r="G149" s="33"/>
      <c r="H149" s="33"/>
      <c r="I149" s="33"/>
      <c r="J149" s="33"/>
      <c r="K149" s="33"/>
      <c r="L149" s="33"/>
      <c r="M149" s="33"/>
      <c r="N149" s="33"/>
      <c r="O149" s="33"/>
    </row>
    <row r="150" spans="1:18">
      <c r="A150" s="17" t="s">
        <v>44</v>
      </c>
      <c r="B150" s="17" t="s">
        <v>90</v>
      </c>
      <c r="C150" s="17" t="s">
        <v>91</v>
      </c>
      <c r="D150" s="17" t="s">
        <v>92</v>
      </c>
      <c r="E150" s="17" t="s">
        <v>77</v>
      </c>
      <c r="F150" s="33"/>
      <c r="G150" s="33"/>
      <c r="H150" s="33"/>
      <c r="I150" s="33"/>
      <c r="J150" s="33"/>
      <c r="K150" s="33"/>
      <c r="L150" s="33"/>
      <c r="M150" s="33"/>
      <c r="N150" s="33"/>
      <c r="O150" s="33"/>
    </row>
    <row r="151" spans="1:18">
      <c r="A151" s="17" t="s">
        <v>44</v>
      </c>
      <c r="B151" s="17" t="s">
        <v>93</v>
      </c>
      <c r="C151" s="17" t="s">
        <v>94</v>
      </c>
      <c r="D151" s="17" t="s">
        <v>92</v>
      </c>
      <c r="E151" s="17" t="s">
        <v>77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</row>
    <row r="152" spans="1:18">
      <c r="A152" s="17" t="s">
        <v>44</v>
      </c>
      <c r="B152" s="17" t="s">
        <v>95</v>
      </c>
      <c r="C152" s="17" t="s">
        <v>96</v>
      </c>
      <c r="D152" s="17" t="s">
        <v>92</v>
      </c>
      <c r="E152" s="17" t="s">
        <v>77</v>
      </c>
      <c r="F152" s="33"/>
      <c r="G152" s="33"/>
      <c r="H152" s="34">
        <v>320</v>
      </c>
      <c r="I152" s="34">
        <v>322</v>
      </c>
      <c r="J152" s="34">
        <v>322</v>
      </c>
      <c r="K152" s="34">
        <v>323</v>
      </c>
      <c r="L152" s="34">
        <v>325</v>
      </c>
      <c r="M152" s="33"/>
      <c r="N152" s="33"/>
      <c r="O152" s="33"/>
      <c r="P152" s="31"/>
      <c r="Q152" s="35"/>
      <c r="R152" s="31"/>
    </row>
    <row r="153" spans="1:18">
      <c r="A153" s="17" t="s">
        <v>44</v>
      </c>
      <c r="B153" s="17" t="s">
        <v>97</v>
      </c>
      <c r="C153" s="17" t="s">
        <v>98</v>
      </c>
      <c r="D153" s="17" t="s">
        <v>99</v>
      </c>
      <c r="E153" s="17" t="s">
        <v>77</v>
      </c>
      <c r="F153" s="33"/>
      <c r="G153" s="33"/>
      <c r="H153" s="33"/>
      <c r="I153" s="33"/>
      <c r="J153" s="33"/>
      <c r="K153" s="33"/>
      <c r="L153" s="33"/>
      <c r="M153" s="33"/>
      <c r="N153" s="33"/>
      <c r="O153" s="33"/>
    </row>
    <row r="154" spans="1:18">
      <c r="A154" s="17" t="s">
        <v>44</v>
      </c>
      <c r="B154" s="17" t="s">
        <v>100</v>
      </c>
      <c r="C154" s="17" t="s">
        <v>101</v>
      </c>
      <c r="D154" s="17" t="s">
        <v>102</v>
      </c>
      <c r="E154" s="17" t="s">
        <v>77</v>
      </c>
      <c r="F154" s="33"/>
      <c r="G154" s="33"/>
      <c r="H154" s="33"/>
      <c r="I154" s="33"/>
      <c r="J154" s="33"/>
      <c r="K154" s="33"/>
      <c r="L154" s="33"/>
      <c r="M154" s="33"/>
      <c r="N154" s="33"/>
      <c r="O154" s="33"/>
    </row>
    <row r="155" spans="1:18">
      <c r="A155" s="17" t="s">
        <v>44</v>
      </c>
      <c r="B155" s="17" t="s">
        <v>103</v>
      </c>
      <c r="C155" s="17" t="s">
        <v>104</v>
      </c>
      <c r="D155" s="17" t="s">
        <v>99</v>
      </c>
      <c r="E155" s="17" t="s">
        <v>77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</row>
    <row r="156" spans="1:18">
      <c r="A156" s="17" t="s">
        <v>44</v>
      </c>
      <c r="B156" s="17" t="s">
        <v>105</v>
      </c>
      <c r="C156" s="17" t="s">
        <v>106</v>
      </c>
      <c r="D156" s="17" t="s">
        <v>99</v>
      </c>
      <c r="E156" s="17" t="s">
        <v>77</v>
      </c>
      <c r="F156" s="33"/>
      <c r="G156" s="33"/>
      <c r="H156" s="33"/>
      <c r="I156" s="33"/>
      <c r="J156" s="33"/>
      <c r="K156" s="33"/>
      <c r="L156" s="33"/>
      <c r="M156" s="33"/>
      <c r="N156" s="33"/>
      <c r="O156" s="33"/>
    </row>
    <row r="157" spans="1:18">
      <c r="A157" s="17" t="s">
        <v>44</v>
      </c>
      <c r="B157" s="17" t="s">
        <v>107</v>
      </c>
      <c r="C157" s="17" t="s">
        <v>108</v>
      </c>
      <c r="D157" s="17" t="s">
        <v>92</v>
      </c>
      <c r="E157" s="17" t="s">
        <v>77</v>
      </c>
      <c r="F157" s="33"/>
      <c r="G157" s="33"/>
      <c r="H157" s="33"/>
      <c r="I157" s="33"/>
      <c r="J157" s="33"/>
      <c r="K157" s="33"/>
      <c r="L157" s="33"/>
      <c r="M157" s="33"/>
      <c r="N157" s="33"/>
      <c r="O157" s="33"/>
    </row>
    <row r="158" spans="1:18">
      <c r="A158" s="17" t="s">
        <v>44</v>
      </c>
      <c r="B158" s="17" t="s">
        <v>109</v>
      </c>
      <c r="C158" s="17" t="s">
        <v>110</v>
      </c>
      <c r="D158" s="17" t="s">
        <v>102</v>
      </c>
      <c r="E158" s="17" t="s">
        <v>77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</row>
    <row r="159" spans="1:18">
      <c r="A159" s="17" t="s">
        <v>44</v>
      </c>
      <c r="B159" s="17" t="s">
        <v>111</v>
      </c>
      <c r="C159" s="17" t="s">
        <v>112</v>
      </c>
      <c r="D159" s="17" t="s">
        <v>113</v>
      </c>
      <c r="E159" s="17" t="s">
        <v>77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</row>
    <row r="160" spans="1:18">
      <c r="A160" s="17" t="s">
        <v>44</v>
      </c>
      <c r="B160" s="17" t="s">
        <v>114</v>
      </c>
      <c r="C160" s="17" t="s">
        <v>115</v>
      </c>
      <c r="D160" s="17" t="s">
        <v>116</v>
      </c>
      <c r="E160" s="17" t="s">
        <v>77</v>
      </c>
      <c r="F160" s="33"/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8">
      <c r="A161" s="17" t="s">
        <v>46</v>
      </c>
      <c r="B161" s="17" t="s">
        <v>90</v>
      </c>
      <c r="C161" s="17" t="s">
        <v>91</v>
      </c>
      <c r="D161" s="17" t="s">
        <v>92</v>
      </c>
      <c r="E161" s="17" t="s">
        <v>77</v>
      </c>
      <c r="F161" s="33"/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8">
      <c r="A162" s="17" t="s">
        <v>46</v>
      </c>
      <c r="B162" s="17" t="s">
        <v>93</v>
      </c>
      <c r="C162" s="17" t="s">
        <v>94</v>
      </c>
      <c r="D162" s="17" t="s">
        <v>92</v>
      </c>
      <c r="E162" s="17" t="s">
        <v>77</v>
      </c>
      <c r="F162" s="33"/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8">
      <c r="A163" s="17" t="s">
        <v>46</v>
      </c>
      <c r="B163" s="17" t="s">
        <v>95</v>
      </c>
      <c r="C163" s="17" t="s">
        <v>96</v>
      </c>
      <c r="D163" s="17" t="s">
        <v>92</v>
      </c>
      <c r="E163" s="17" t="s">
        <v>77</v>
      </c>
      <c r="F163" s="33"/>
      <c r="G163" s="33"/>
      <c r="H163" s="34">
        <v>1013</v>
      </c>
      <c r="I163" s="34">
        <v>1021</v>
      </c>
      <c r="J163" s="34">
        <v>1030</v>
      </c>
      <c r="K163" s="34">
        <v>955</v>
      </c>
      <c r="L163" s="34">
        <v>959</v>
      </c>
      <c r="M163" s="33"/>
      <c r="N163" s="33"/>
      <c r="O163" s="33"/>
      <c r="P163" s="31"/>
      <c r="Q163" s="35"/>
      <c r="R163" s="31"/>
    </row>
    <row r="164" spans="1:18">
      <c r="A164" s="17" t="s">
        <v>46</v>
      </c>
      <c r="B164" s="17" t="s">
        <v>97</v>
      </c>
      <c r="C164" s="17" t="s">
        <v>98</v>
      </c>
      <c r="D164" s="17" t="s">
        <v>99</v>
      </c>
      <c r="E164" s="17" t="s">
        <v>77</v>
      </c>
      <c r="F164" s="33"/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8">
      <c r="A165" s="17" t="s">
        <v>46</v>
      </c>
      <c r="B165" s="17" t="s">
        <v>100</v>
      </c>
      <c r="C165" s="17" t="s">
        <v>101</v>
      </c>
      <c r="D165" s="17" t="s">
        <v>102</v>
      </c>
      <c r="E165" s="17" t="s">
        <v>77</v>
      </c>
      <c r="F165" s="33"/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8">
      <c r="A166" s="17" t="s">
        <v>46</v>
      </c>
      <c r="B166" s="17" t="s">
        <v>103</v>
      </c>
      <c r="C166" s="17" t="s">
        <v>104</v>
      </c>
      <c r="D166" s="17" t="s">
        <v>99</v>
      </c>
      <c r="E166" s="17" t="s">
        <v>77</v>
      </c>
      <c r="F166" s="33"/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8">
      <c r="A167" s="17" t="s">
        <v>46</v>
      </c>
      <c r="B167" s="17" t="s">
        <v>105</v>
      </c>
      <c r="C167" s="17" t="s">
        <v>106</v>
      </c>
      <c r="D167" s="17" t="s">
        <v>99</v>
      </c>
      <c r="E167" s="17" t="s">
        <v>77</v>
      </c>
      <c r="F167" s="33"/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8">
      <c r="A168" s="17" t="s">
        <v>46</v>
      </c>
      <c r="B168" s="17" t="s">
        <v>107</v>
      </c>
      <c r="C168" s="17" t="s">
        <v>108</v>
      </c>
      <c r="D168" s="17" t="s">
        <v>92</v>
      </c>
      <c r="E168" s="17" t="s">
        <v>77</v>
      </c>
      <c r="F168" s="33"/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8">
      <c r="A169" s="17" t="s">
        <v>46</v>
      </c>
      <c r="B169" s="17" t="s">
        <v>109</v>
      </c>
      <c r="C169" s="17" t="s">
        <v>110</v>
      </c>
      <c r="D169" s="17" t="s">
        <v>102</v>
      </c>
      <c r="E169" s="17" t="s">
        <v>77</v>
      </c>
      <c r="F169" s="33"/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8">
      <c r="A170" s="17" t="s">
        <v>46</v>
      </c>
      <c r="B170" s="17" t="s">
        <v>111</v>
      </c>
      <c r="C170" s="17" t="s">
        <v>112</v>
      </c>
      <c r="D170" s="17" t="s">
        <v>113</v>
      </c>
      <c r="E170" s="17" t="s">
        <v>77</v>
      </c>
      <c r="F170" s="33"/>
      <c r="G170" s="33"/>
      <c r="H170" s="34">
        <v>716.42</v>
      </c>
      <c r="I170" s="33"/>
      <c r="J170" s="33"/>
      <c r="K170" s="33"/>
      <c r="L170" s="33"/>
      <c r="M170" s="33"/>
      <c r="N170" s="33"/>
      <c r="O170" s="33"/>
      <c r="P170" s="17" t="s">
        <v>120</v>
      </c>
      <c r="Q170" s="17" t="s">
        <v>121</v>
      </c>
      <c r="R170" s="17" t="s">
        <v>122</v>
      </c>
    </row>
    <row r="171" spans="1:18">
      <c r="A171" s="17" t="s">
        <v>46</v>
      </c>
      <c r="B171" s="17" t="s">
        <v>114</v>
      </c>
      <c r="C171" s="17" t="s">
        <v>115</v>
      </c>
      <c r="D171" s="17" t="s">
        <v>116</v>
      </c>
      <c r="E171" s="17" t="s">
        <v>77</v>
      </c>
      <c r="F171" s="33"/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8">
      <c r="A172" s="17" t="s">
        <v>47</v>
      </c>
      <c r="B172" s="17" t="s">
        <v>90</v>
      </c>
      <c r="C172" s="17" t="s">
        <v>91</v>
      </c>
      <c r="D172" s="17" t="s">
        <v>92</v>
      </c>
      <c r="E172" s="17" t="s">
        <v>77</v>
      </c>
      <c r="F172" s="33"/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8">
      <c r="A173" s="17" t="s">
        <v>47</v>
      </c>
      <c r="B173" s="17" t="s">
        <v>93</v>
      </c>
      <c r="C173" s="17" t="s">
        <v>94</v>
      </c>
      <c r="D173" s="17" t="s">
        <v>92</v>
      </c>
      <c r="E173" s="17" t="s">
        <v>77</v>
      </c>
      <c r="F173" s="33"/>
      <c r="G173" s="33"/>
      <c r="H173" s="34">
        <v>1717.796</v>
      </c>
      <c r="I173" s="34">
        <v>1717.796</v>
      </c>
      <c r="J173" s="34">
        <v>1717.796</v>
      </c>
      <c r="K173" s="33"/>
      <c r="L173" s="33"/>
      <c r="M173" s="33"/>
      <c r="N173" s="33"/>
      <c r="O173" s="33"/>
      <c r="P173" s="17" t="s">
        <v>120</v>
      </c>
      <c r="Q173" s="17" t="s">
        <v>121</v>
      </c>
      <c r="R173" s="17" t="s">
        <v>122</v>
      </c>
    </row>
    <row r="174" spans="1:18">
      <c r="A174" s="17" t="s">
        <v>47</v>
      </c>
      <c r="B174" s="17" t="s">
        <v>95</v>
      </c>
      <c r="C174" s="17" t="s">
        <v>96</v>
      </c>
      <c r="D174" s="17" t="s">
        <v>92</v>
      </c>
      <c r="E174" s="17" t="s">
        <v>77</v>
      </c>
      <c r="F174" s="33"/>
      <c r="G174" s="33"/>
      <c r="H174" s="34">
        <v>736</v>
      </c>
      <c r="I174" s="34">
        <v>737</v>
      </c>
      <c r="J174" s="34">
        <v>743</v>
      </c>
      <c r="K174" s="34">
        <v>747</v>
      </c>
      <c r="L174" s="34">
        <v>750</v>
      </c>
      <c r="M174" s="33"/>
      <c r="N174" s="33"/>
      <c r="O174" s="33"/>
      <c r="P174" s="31"/>
      <c r="Q174" s="35"/>
      <c r="R174" s="31"/>
    </row>
    <row r="175" spans="1:18">
      <c r="A175" s="17" t="s">
        <v>47</v>
      </c>
      <c r="B175" s="17" t="s">
        <v>97</v>
      </c>
      <c r="C175" s="17" t="s">
        <v>98</v>
      </c>
      <c r="D175" s="17" t="s">
        <v>99</v>
      </c>
      <c r="E175" s="17" t="s">
        <v>77</v>
      </c>
      <c r="F175" s="33"/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8">
      <c r="A176" s="17" t="s">
        <v>47</v>
      </c>
      <c r="B176" s="17" t="s">
        <v>100</v>
      </c>
      <c r="C176" s="17" t="s">
        <v>101</v>
      </c>
      <c r="D176" s="17" t="s">
        <v>102</v>
      </c>
      <c r="E176" s="17" t="s">
        <v>77</v>
      </c>
      <c r="F176" s="33"/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8">
      <c r="A177" s="17" t="s">
        <v>47</v>
      </c>
      <c r="B177" s="17" t="s">
        <v>103</v>
      </c>
      <c r="C177" s="17" t="s">
        <v>104</v>
      </c>
      <c r="D177" s="17" t="s">
        <v>99</v>
      </c>
      <c r="E177" s="17" t="s">
        <v>77</v>
      </c>
      <c r="F177" s="33"/>
      <c r="G177" s="33"/>
      <c r="H177" s="33"/>
      <c r="I177" s="33"/>
      <c r="J177" s="33"/>
      <c r="K177" s="33"/>
      <c r="L177" s="33"/>
      <c r="M177" s="33"/>
      <c r="N177" s="33"/>
      <c r="O177" s="33"/>
    </row>
    <row r="178" spans="1:18">
      <c r="A178" s="17" t="s">
        <v>47</v>
      </c>
      <c r="B178" s="17" t="s">
        <v>105</v>
      </c>
      <c r="C178" s="17" t="s">
        <v>106</v>
      </c>
      <c r="D178" s="17" t="s">
        <v>99</v>
      </c>
      <c r="E178" s="17" t="s">
        <v>77</v>
      </c>
      <c r="F178" s="33"/>
      <c r="G178" s="33"/>
      <c r="H178" s="33"/>
      <c r="I178" s="33"/>
      <c r="J178" s="33"/>
      <c r="K178" s="33"/>
      <c r="L178" s="33"/>
      <c r="M178" s="33"/>
      <c r="N178" s="33"/>
      <c r="O178" s="33"/>
    </row>
    <row r="179" spans="1:18">
      <c r="A179" s="17" t="s">
        <v>47</v>
      </c>
      <c r="B179" s="17" t="s">
        <v>107</v>
      </c>
      <c r="C179" s="17" t="s">
        <v>108</v>
      </c>
      <c r="D179" s="17" t="s">
        <v>92</v>
      </c>
      <c r="E179" s="17" t="s">
        <v>77</v>
      </c>
      <c r="F179" s="33"/>
      <c r="G179" s="33"/>
      <c r="H179" s="33"/>
      <c r="I179" s="33"/>
      <c r="J179" s="33"/>
      <c r="K179" s="33"/>
      <c r="L179" s="33"/>
      <c r="M179" s="33"/>
      <c r="N179" s="33"/>
      <c r="O179" s="33"/>
    </row>
    <row r="180" spans="1:18">
      <c r="A180" s="17" t="s">
        <v>47</v>
      </c>
      <c r="B180" s="17" t="s">
        <v>109</v>
      </c>
      <c r="C180" s="17" t="s">
        <v>110</v>
      </c>
      <c r="D180" s="17" t="s">
        <v>102</v>
      </c>
      <c r="E180" s="17" t="s">
        <v>77</v>
      </c>
      <c r="F180" s="33"/>
      <c r="G180" s="33"/>
      <c r="H180" s="34">
        <v>8622.1</v>
      </c>
      <c r="I180" s="33"/>
      <c r="J180" s="33"/>
      <c r="K180" s="33"/>
      <c r="L180" s="33"/>
      <c r="M180" s="33"/>
      <c r="N180" s="33"/>
      <c r="O180" s="33"/>
      <c r="P180" s="17" t="s">
        <v>120</v>
      </c>
      <c r="Q180" s="17" t="s">
        <v>121</v>
      </c>
      <c r="R180" s="17" t="s">
        <v>122</v>
      </c>
    </row>
    <row r="181" spans="1:18">
      <c r="A181" s="17" t="s">
        <v>47</v>
      </c>
      <c r="B181" s="17" t="s">
        <v>111</v>
      </c>
      <c r="C181" s="17" t="s">
        <v>112</v>
      </c>
      <c r="D181" s="17" t="s">
        <v>113</v>
      </c>
      <c r="E181" s="17" t="s">
        <v>77</v>
      </c>
      <c r="F181" s="33"/>
      <c r="G181" s="33"/>
      <c r="H181" s="34">
        <v>592.25</v>
      </c>
      <c r="I181" s="34">
        <v>592.25</v>
      </c>
      <c r="J181" s="34">
        <v>592.25</v>
      </c>
      <c r="K181" s="33"/>
      <c r="L181" s="33"/>
      <c r="M181" s="33"/>
      <c r="N181" s="33"/>
      <c r="O181" s="33"/>
      <c r="P181" s="17" t="s">
        <v>120</v>
      </c>
      <c r="Q181" s="17" t="s">
        <v>121</v>
      </c>
      <c r="R181" s="17" t="s">
        <v>122</v>
      </c>
    </row>
    <row r="182" spans="1:18">
      <c r="A182" s="17" t="s">
        <v>47</v>
      </c>
      <c r="B182" s="17" t="s">
        <v>114</v>
      </c>
      <c r="C182" s="17" t="s">
        <v>115</v>
      </c>
      <c r="D182" s="17" t="s">
        <v>116</v>
      </c>
      <c r="E182" s="17" t="s">
        <v>77</v>
      </c>
      <c r="F182" s="33"/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8">
      <c r="A183" s="17" t="s">
        <v>45</v>
      </c>
      <c r="B183" s="17" t="s">
        <v>90</v>
      </c>
      <c r="C183" s="17" t="s">
        <v>91</v>
      </c>
      <c r="D183" s="17" t="s">
        <v>92</v>
      </c>
      <c r="E183" s="17" t="s">
        <v>77</v>
      </c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8">
      <c r="A184" s="17" t="s">
        <v>45</v>
      </c>
      <c r="B184" s="17" t="s">
        <v>93</v>
      </c>
      <c r="C184" s="17" t="s">
        <v>94</v>
      </c>
      <c r="D184" s="17" t="s">
        <v>92</v>
      </c>
      <c r="E184" s="17" t="s">
        <v>77</v>
      </c>
      <c r="F184" s="33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8">
      <c r="A185" s="17" t="s">
        <v>45</v>
      </c>
      <c r="B185" s="17" t="s">
        <v>95</v>
      </c>
      <c r="C185" s="17" t="s">
        <v>96</v>
      </c>
      <c r="D185" s="17" t="s">
        <v>92</v>
      </c>
      <c r="E185" s="17" t="s">
        <v>77</v>
      </c>
      <c r="F185" s="33"/>
      <c r="G185" s="33"/>
      <c r="H185" s="34">
        <v>303</v>
      </c>
      <c r="I185" s="34">
        <v>303</v>
      </c>
      <c r="J185" s="34">
        <v>303</v>
      </c>
      <c r="K185" s="34">
        <v>303</v>
      </c>
      <c r="L185" s="34">
        <v>300</v>
      </c>
      <c r="M185" s="33"/>
      <c r="N185" s="33"/>
      <c r="O185" s="33"/>
      <c r="P185" s="31"/>
      <c r="Q185" s="35"/>
      <c r="R185" s="31"/>
    </row>
    <row r="186" spans="1:18">
      <c r="A186" s="17" t="s">
        <v>45</v>
      </c>
      <c r="B186" s="17" t="s">
        <v>97</v>
      </c>
      <c r="C186" s="17" t="s">
        <v>98</v>
      </c>
      <c r="D186" s="17" t="s">
        <v>99</v>
      </c>
      <c r="E186" s="17" t="s">
        <v>77</v>
      </c>
      <c r="F186" s="33"/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8">
      <c r="A187" s="17" t="s">
        <v>45</v>
      </c>
      <c r="B187" s="17" t="s">
        <v>100</v>
      </c>
      <c r="C187" s="17" t="s">
        <v>101</v>
      </c>
      <c r="D187" s="17" t="s">
        <v>102</v>
      </c>
      <c r="E187" s="17" t="s">
        <v>77</v>
      </c>
      <c r="F187" s="33"/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8">
      <c r="A188" s="17" t="s">
        <v>45</v>
      </c>
      <c r="B188" s="17" t="s">
        <v>103</v>
      </c>
      <c r="C188" s="17" t="s">
        <v>104</v>
      </c>
      <c r="D188" s="17" t="s">
        <v>99</v>
      </c>
      <c r="E188" s="17" t="s">
        <v>77</v>
      </c>
      <c r="F188" s="33"/>
      <c r="G188" s="33"/>
      <c r="H188" s="33"/>
      <c r="I188" s="33"/>
      <c r="J188" s="33"/>
      <c r="K188" s="33"/>
      <c r="L188" s="33"/>
      <c r="M188" s="33"/>
      <c r="N188" s="33"/>
      <c r="O188" s="33"/>
    </row>
    <row r="189" spans="1:18">
      <c r="A189" s="17" t="s">
        <v>45</v>
      </c>
      <c r="B189" s="17" t="s">
        <v>105</v>
      </c>
      <c r="C189" s="17" t="s">
        <v>106</v>
      </c>
      <c r="D189" s="17" t="s">
        <v>99</v>
      </c>
      <c r="E189" s="17" t="s">
        <v>77</v>
      </c>
      <c r="F189" s="33"/>
      <c r="G189" s="33"/>
      <c r="H189" s="33"/>
      <c r="I189" s="33"/>
      <c r="J189" s="33"/>
      <c r="K189" s="33"/>
      <c r="L189" s="33"/>
      <c r="M189" s="33"/>
      <c r="N189" s="33"/>
      <c r="O189" s="33"/>
    </row>
    <row r="190" spans="1:18">
      <c r="A190" s="17" t="s">
        <v>45</v>
      </c>
      <c r="B190" s="17" t="s">
        <v>107</v>
      </c>
      <c r="C190" s="17" t="s">
        <v>108</v>
      </c>
      <c r="D190" s="17" t="s">
        <v>92</v>
      </c>
      <c r="E190" s="17" t="s">
        <v>77</v>
      </c>
      <c r="F190" s="33"/>
      <c r="G190" s="33"/>
      <c r="H190" s="33"/>
      <c r="I190" s="33"/>
      <c r="J190" s="33"/>
      <c r="K190" s="33"/>
      <c r="L190" s="33"/>
      <c r="M190" s="33"/>
      <c r="N190" s="33"/>
      <c r="O190" s="33"/>
    </row>
    <row r="191" spans="1:18">
      <c r="A191" s="17" t="s">
        <v>45</v>
      </c>
      <c r="B191" s="17" t="s">
        <v>109</v>
      </c>
      <c r="C191" s="17" t="s">
        <v>110</v>
      </c>
      <c r="D191" s="17" t="s">
        <v>102</v>
      </c>
      <c r="E191" s="17" t="s">
        <v>77</v>
      </c>
      <c r="F191" s="33"/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8">
      <c r="A192" s="17" t="s">
        <v>45</v>
      </c>
      <c r="B192" s="17" t="s">
        <v>111</v>
      </c>
      <c r="C192" s="17" t="s">
        <v>112</v>
      </c>
      <c r="D192" s="17" t="s">
        <v>113</v>
      </c>
      <c r="E192" s="17" t="s">
        <v>77</v>
      </c>
      <c r="F192" s="33"/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>
      <c r="A193" s="17" t="s">
        <v>45</v>
      </c>
      <c r="B193" s="17" t="s">
        <v>114</v>
      </c>
      <c r="C193" s="17" t="s">
        <v>115</v>
      </c>
      <c r="D193" s="17" t="s">
        <v>116</v>
      </c>
      <c r="E193" s="17" t="s">
        <v>77</v>
      </c>
      <c r="F193" s="33"/>
      <c r="G193" s="33"/>
      <c r="H193" s="33"/>
      <c r="I193" s="33"/>
      <c r="J193" s="33"/>
      <c r="K193" s="33"/>
      <c r="L193" s="33"/>
      <c r="M193" s="33"/>
      <c r="N193" s="33"/>
      <c r="O193" s="33"/>
    </row>
  </sheetData>
  <sheetProtection sheet="1" objects="1" scenarios="1"/>
  <sortState xmlns:xlrd2="http://schemas.microsoft.com/office/spreadsheetml/2017/richdata2" ref="B7:T193">
    <sortCondition ref="T7:T193"/>
  </sortState>
  <hyperlinks>
    <hyperlink ref="Q9" r:id="rId1" xr:uid="{A4A06A98-003F-41D4-936A-54682FDD69E0}"/>
  </hyperlinks>
  <pageMargins left="0.7" right="0.7" top="0.75" bottom="0.75" header="0.3" footer="0.3"/>
  <pageSetup paperSize="9" scale="64" fitToHeight="0" orientation="landscape" r:id="rId2"/>
  <headerFooter>
    <oddHeader>&amp;L&amp;F&amp;C&amp;A&amp;ROFFICIAL</oddHeader>
    <oddFooter>&amp;LPrinted on &amp;D at &amp;T&amp;CPage &amp;P of &amp;N&amp;ROfwat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F51A-5E33-4512-824B-7754833BF43C}">
  <sheetPr>
    <tabColor theme="6" tint="0.59999389629810485"/>
    <pageSetUpPr fitToPage="1"/>
  </sheetPr>
  <dimension ref="A1:O193"/>
  <sheetViews>
    <sheetView zoomScale="80" zoomScaleNormal="80" workbookViewId="0"/>
  </sheetViews>
  <sheetFormatPr defaultRowHeight="12.75"/>
  <cols>
    <col min="1" max="1" width="7.125" style="17" customWidth="1"/>
    <col min="2" max="2" width="14.875" style="17" bestFit="1" customWidth="1"/>
    <col min="3" max="3" width="9" style="17"/>
    <col min="4" max="4" width="6.25" style="17" bestFit="1" customWidth="1"/>
    <col min="5" max="5" width="13.5" style="17" bestFit="1" customWidth="1"/>
    <col min="6" max="15" width="8.375" style="17" customWidth="1"/>
    <col min="16" max="16384" width="9" style="17"/>
  </cols>
  <sheetData>
    <row r="1" spans="1:15" s="19" customFormat="1" ht="31.5">
      <c r="A1" s="19" t="e">
        <f ca="1" xml:space="preserve"> RIGHT(CELL("filename", A1), LEN(CELL("filename", A1)) - SEARCH("]", CELL("filename", A1)))</f>
        <v>#VALUE!</v>
      </c>
    </row>
    <row r="2" spans="1:15">
      <c r="A2" s="38" t="s">
        <v>72</v>
      </c>
      <c r="B2" s="39" t="s">
        <v>73</v>
      </c>
      <c r="C2" s="39" t="s">
        <v>74</v>
      </c>
      <c r="D2" s="38" t="s">
        <v>75</v>
      </c>
      <c r="E2" s="39" t="s">
        <v>76</v>
      </c>
      <c r="F2" s="39" t="s">
        <v>77</v>
      </c>
      <c r="G2" s="39" t="s">
        <v>78</v>
      </c>
      <c r="H2" s="39" t="s">
        <v>78</v>
      </c>
      <c r="I2" s="39" t="s">
        <v>78</v>
      </c>
      <c r="J2" s="39" t="s">
        <v>78</v>
      </c>
      <c r="K2" s="39" t="s">
        <v>78</v>
      </c>
      <c r="L2" s="39" t="s">
        <v>78</v>
      </c>
      <c r="M2" s="39" t="s">
        <v>78</v>
      </c>
      <c r="N2" s="39" t="s">
        <v>78</v>
      </c>
      <c r="O2" s="39" t="s">
        <v>78</v>
      </c>
    </row>
    <row r="4" spans="1:15">
      <c r="A4" s="37"/>
      <c r="B4" s="37"/>
      <c r="C4" s="37"/>
      <c r="D4" s="37"/>
      <c r="E4" s="37"/>
      <c r="F4" s="18" t="s">
        <v>79</v>
      </c>
      <c r="G4" s="37"/>
      <c r="H4" s="37"/>
      <c r="I4" s="37"/>
      <c r="J4" s="37"/>
      <c r="K4" s="37"/>
      <c r="L4" s="37"/>
      <c r="M4" s="37"/>
      <c r="N4" s="37"/>
      <c r="O4" s="37"/>
    </row>
    <row r="5" spans="1:15">
      <c r="A5" s="37"/>
      <c r="B5" s="37"/>
      <c r="C5" s="37"/>
      <c r="D5" s="37"/>
      <c r="E5" s="37"/>
      <c r="F5" s="18" t="s">
        <v>80</v>
      </c>
      <c r="G5" s="37"/>
      <c r="H5" s="37"/>
      <c r="I5" s="37"/>
      <c r="J5" s="37"/>
      <c r="K5" s="37"/>
      <c r="L5" s="37"/>
      <c r="M5" s="37"/>
      <c r="N5" s="37"/>
      <c r="O5" s="37"/>
    </row>
    <row r="6" spans="1:15">
      <c r="A6" s="37"/>
      <c r="B6" s="37"/>
      <c r="C6" s="37"/>
      <c r="D6" s="37"/>
      <c r="E6" s="37"/>
      <c r="F6" s="18" t="s">
        <v>81</v>
      </c>
      <c r="G6" s="18" t="s">
        <v>82</v>
      </c>
      <c r="H6" s="18" t="s">
        <v>83</v>
      </c>
      <c r="I6" s="18" t="s">
        <v>84</v>
      </c>
      <c r="J6" s="18" t="s">
        <v>85</v>
      </c>
      <c r="K6" s="18" t="s">
        <v>86</v>
      </c>
      <c r="L6" s="18" t="s">
        <v>24</v>
      </c>
      <c r="M6" s="18" t="s">
        <v>87</v>
      </c>
      <c r="N6" s="18" t="s">
        <v>88</v>
      </c>
      <c r="O6" s="18" t="s">
        <v>89</v>
      </c>
    </row>
    <row r="7" spans="1:15">
      <c r="A7" s="17" t="s">
        <v>19</v>
      </c>
      <c r="B7" s="17" t="s">
        <v>90</v>
      </c>
      <c r="C7" s="17" t="s">
        <v>91</v>
      </c>
      <c r="D7" s="17" t="s">
        <v>92</v>
      </c>
      <c r="E7" s="17" t="s">
        <v>77</v>
      </c>
      <c r="F7" s="32" t="str">
        <f xml:space="preserve"> IF( 'F_Inputs Override'!F7 &lt;&gt; "", 'F_Inputs Override'!F7, F_Inputs!F7 )</f>
        <v/>
      </c>
      <c r="G7" s="32">
        <f xml:space="preserve"> IF( 'F_Inputs Override'!G7 &lt;&gt; "", 'F_Inputs Override'!G7, F_Inputs!G7 )</f>
        <v>2743.415</v>
      </c>
      <c r="H7" s="32">
        <f xml:space="preserve"> IF( 'F_Inputs Override'!H7 &lt;&gt; "", 'F_Inputs Override'!H7, F_Inputs!H7 )</f>
        <v>2756.2719999999999</v>
      </c>
      <c r="I7" s="32">
        <f xml:space="preserve"> IF( 'F_Inputs Override'!I7 &lt;&gt; "", 'F_Inputs Override'!I7, F_Inputs!I7 )</f>
        <v>2791.4789999999998</v>
      </c>
      <c r="J7" s="32">
        <f xml:space="preserve"> IF( 'F_Inputs Override'!J7 &lt;&gt; "", 'F_Inputs Override'!J7, F_Inputs!J7 )</f>
        <v>2811.4470000000001</v>
      </c>
      <c r="K7" s="32">
        <f xml:space="preserve"> IF( 'F_Inputs Override'!K7 &lt;&gt; "", 'F_Inputs Override'!K7, F_Inputs!K7 )</f>
        <v>2852.3690000000001</v>
      </c>
      <c r="L7" s="32">
        <f xml:space="preserve"> IF( 'F_Inputs Override'!L7 &lt;&gt; "", 'F_Inputs Override'!L7, F_Inputs!L7 )</f>
        <v>2872.6480000000001</v>
      </c>
      <c r="M7" s="32">
        <f xml:space="preserve"> IF( 'F_Inputs Override'!M7 &lt;&gt; "", 'F_Inputs Override'!M7, F_Inputs!M7 )</f>
        <v>2903.0499999999997</v>
      </c>
      <c r="N7" s="32">
        <f xml:space="preserve"> IF( 'F_Inputs Override'!N7 &lt;&gt; "", 'F_Inputs Override'!N7, F_Inputs!N7 )</f>
        <v>2922.6179999999999</v>
      </c>
      <c r="O7" s="32">
        <f xml:space="preserve"> IF( 'F_Inputs Override'!O7 &lt;&gt; "", 'F_Inputs Override'!O7, F_Inputs!O7 )</f>
        <v>2973.4349999999995</v>
      </c>
    </row>
    <row r="8" spans="1:15">
      <c r="A8" s="17" t="s">
        <v>19</v>
      </c>
      <c r="B8" s="17" t="s">
        <v>93</v>
      </c>
      <c r="C8" s="17" t="s">
        <v>94</v>
      </c>
      <c r="D8" s="17" t="s">
        <v>92</v>
      </c>
      <c r="E8" s="17" t="s">
        <v>77</v>
      </c>
      <c r="F8" s="32" t="str">
        <f xml:space="preserve"> IF( 'F_Inputs Override'!F8 &lt;&gt; "", 'F_Inputs Override'!F8, F_Inputs!F8 )</f>
        <v/>
      </c>
      <c r="G8" s="32" t="str">
        <f xml:space="preserve"> IF( 'F_Inputs Override'!G8 &lt;&gt; "", 'F_Inputs Override'!G8, F_Inputs!G8 )</f>
        <v/>
      </c>
      <c r="H8" s="32">
        <f xml:space="preserve"> IF( 'F_Inputs Override'!H8 &lt;&gt; "", 'F_Inputs Override'!H8, F_Inputs!H8 )</f>
        <v>4600.0540000000001</v>
      </c>
      <c r="I8" s="32">
        <f xml:space="preserve"> IF( 'F_Inputs Override'!I8 &lt;&gt; "", 'F_Inputs Override'!I8, F_Inputs!I8 )</f>
        <v>4600.0540000000001</v>
      </c>
      <c r="J8" s="32">
        <f xml:space="preserve"> IF( 'F_Inputs Override'!J8 &lt;&gt; "", 'F_Inputs Override'!J8, F_Inputs!J8 )</f>
        <v>4629.6400000000003</v>
      </c>
      <c r="K8" s="32">
        <f xml:space="preserve"> IF( 'F_Inputs Override'!K8 &lt;&gt; "", 'F_Inputs Override'!K8, F_Inputs!K8 )</f>
        <v>4734.3310000000001</v>
      </c>
      <c r="L8" s="32">
        <f xml:space="preserve"> IF( 'F_Inputs Override'!L8 &lt;&gt; "", 'F_Inputs Override'!L8, F_Inputs!L8 )</f>
        <v>4780.5410000000002</v>
      </c>
      <c r="M8" s="32">
        <f xml:space="preserve"> IF( 'F_Inputs Override'!M8 &lt;&gt; "", 'F_Inputs Override'!M8, F_Inputs!M8 )</f>
        <v>4832.6275139978397</v>
      </c>
      <c r="N8" s="32">
        <f xml:space="preserve"> IF( 'F_Inputs Override'!N8 &lt;&gt; "", 'F_Inputs Override'!N8, F_Inputs!N8 )</f>
        <v>4928.5751703509486</v>
      </c>
      <c r="O8" s="32">
        <f xml:space="preserve"> IF( 'F_Inputs Override'!O8 &lt;&gt; "", 'F_Inputs Override'!O8, F_Inputs!O8 )</f>
        <v>4928.5751703509486</v>
      </c>
    </row>
    <row r="9" spans="1:15">
      <c r="A9" s="17" t="s">
        <v>19</v>
      </c>
      <c r="B9" s="17" t="s">
        <v>95</v>
      </c>
      <c r="C9" s="17" t="s">
        <v>96</v>
      </c>
      <c r="D9" s="17" t="s">
        <v>92</v>
      </c>
      <c r="E9" s="17" t="s">
        <v>77</v>
      </c>
      <c r="F9" s="32">
        <f xml:space="preserve"> IF( 'F_Inputs Override'!F9 &lt;&gt; "", 'F_Inputs Override'!F9, F_Inputs!F9 )</f>
        <v>2154.5810000000001</v>
      </c>
      <c r="G9" s="32">
        <f xml:space="preserve"> IF( 'F_Inputs Override'!G9 &lt;&gt; "", 'F_Inputs Override'!G9, F_Inputs!G9 )</f>
        <v>2160.277</v>
      </c>
      <c r="H9" s="32">
        <f xml:space="preserve"> IF( 'F_Inputs Override'!H9 &lt;&gt; "", 'F_Inputs Override'!H9, F_Inputs!H9 )</f>
        <v>2196</v>
      </c>
      <c r="I9" s="32">
        <f xml:space="preserve"> IF( 'F_Inputs Override'!I9 &lt;&gt; "", 'F_Inputs Override'!I9, F_Inputs!I9 )</f>
        <v>2219</v>
      </c>
      <c r="J9" s="32">
        <f xml:space="preserve"> IF( 'F_Inputs Override'!J9 &lt;&gt; "", 'F_Inputs Override'!J9, F_Inputs!J9 )</f>
        <v>2244</v>
      </c>
      <c r="K9" s="32">
        <f xml:space="preserve"> IF( 'F_Inputs Override'!K9 &lt;&gt; "", 'F_Inputs Override'!K9, F_Inputs!K9 )</f>
        <v>2235</v>
      </c>
      <c r="L9" s="32">
        <f xml:space="preserve"> IF( 'F_Inputs Override'!L9 &lt;&gt; "", 'F_Inputs Override'!L9, F_Inputs!L9 )</f>
        <v>2274</v>
      </c>
      <c r="M9" s="32">
        <f xml:space="preserve"> IF( 'F_Inputs Override'!M9 &lt;&gt; "", 'F_Inputs Override'!M9, F_Inputs!M9 )</f>
        <v>2277.8319999999999</v>
      </c>
      <c r="N9" s="32">
        <f xml:space="preserve"> IF( 'F_Inputs Override'!N9 &lt;&gt; "", 'F_Inputs Override'!N9, F_Inputs!N9 )</f>
        <v>2287.5619999999999</v>
      </c>
      <c r="O9" s="32">
        <f xml:space="preserve"> IF( 'F_Inputs Override'!O9 &lt;&gt; "", 'F_Inputs Override'!O9, F_Inputs!O9 )</f>
        <v>2327.4470000000001</v>
      </c>
    </row>
    <row r="10" spans="1:15">
      <c r="A10" s="17" t="s">
        <v>19</v>
      </c>
      <c r="B10" s="17" t="s">
        <v>97</v>
      </c>
      <c r="C10" s="17" t="s">
        <v>98</v>
      </c>
      <c r="D10" s="17" t="s">
        <v>99</v>
      </c>
      <c r="E10" s="17" t="s">
        <v>77</v>
      </c>
      <c r="F10" s="32">
        <f xml:space="preserve"> IF( 'F_Inputs Override'!F10 &lt;&gt; "", 'F_Inputs Override'!F10, F_Inputs!F10 )</f>
        <v>48</v>
      </c>
      <c r="G10" s="32">
        <f xml:space="preserve"> IF( 'F_Inputs Override'!G10 &lt;&gt; "", 'F_Inputs Override'!G10, F_Inputs!G10 )</f>
        <v>49</v>
      </c>
      <c r="H10" s="32">
        <f xml:space="preserve"> IF( 'F_Inputs Override'!H10 &lt;&gt; "", 'F_Inputs Override'!H10, F_Inputs!H10 )</f>
        <v>49</v>
      </c>
      <c r="I10" s="32">
        <f xml:space="preserve"> IF( 'F_Inputs Override'!I10 &lt;&gt; "", 'F_Inputs Override'!I10, F_Inputs!I10 )</f>
        <v>49</v>
      </c>
      <c r="J10" s="32">
        <f xml:space="preserve"> IF( 'F_Inputs Override'!J10 &lt;&gt; "", 'F_Inputs Override'!J10, F_Inputs!J10 )</f>
        <v>49</v>
      </c>
      <c r="K10" s="32">
        <f xml:space="preserve"> IF( 'F_Inputs Override'!K10 &lt;&gt; "", 'F_Inputs Override'!K10, F_Inputs!K10 )</f>
        <v>49</v>
      </c>
      <c r="L10" s="32">
        <f xml:space="preserve"> IF( 'F_Inputs Override'!L10 &lt;&gt; "", 'F_Inputs Override'!L10, F_Inputs!L10 )</f>
        <v>48</v>
      </c>
      <c r="M10" s="32">
        <f xml:space="preserve"> IF( 'F_Inputs Override'!M10 &lt;&gt; "", 'F_Inputs Override'!M10, F_Inputs!M10 )</f>
        <v>48</v>
      </c>
      <c r="N10" s="32">
        <f xml:space="preserve"> IF( 'F_Inputs Override'!N10 &lt;&gt; "", 'F_Inputs Override'!N10, F_Inputs!N10 )</f>
        <v>51</v>
      </c>
      <c r="O10" s="32">
        <f xml:space="preserve"> IF( 'F_Inputs Override'!O10 &lt;&gt; "", 'F_Inputs Override'!O10, F_Inputs!O10 )</f>
        <v>54</v>
      </c>
    </row>
    <row r="11" spans="1:15">
      <c r="A11" s="17" t="s">
        <v>19</v>
      </c>
      <c r="B11" s="17" t="s">
        <v>100</v>
      </c>
      <c r="C11" s="17" t="s">
        <v>101</v>
      </c>
      <c r="D11" s="17" t="s">
        <v>102</v>
      </c>
      <c r="E11" s="17" t="s">
        <v>77</v>
      </c>
      <c r="F11" s="32">
        <f xml:space="preserve"> IF( 'F_Inputs Override'!F11 &lt;&gt; "", 'F_Inputs Override'!F11, F_Inputs!F11 )</f>
        <v>43767</v>
      </c>
      <c r="G11" s="32">
        <f xml:space="preserve"> IF( 'F_Inputs Override'!G11 &lt;&gt; "", 'F_Inputs Override'!G11, F_Inputs!G11 )</f>
        <v>75950</v>
      </c>
      <c r="H11" s="32">
        <f xml:space="preserve"> IF( 'F_Inputs Override'!H11 &lt;&gt; "", 'F_Inputs Override'!H11, F_Inputs!H11 )</f>
        <v>75950</v>
      </c>
      <c r="I11" s="32">
        <f xml:space="preserve"> IF( 'F_Inputs Override'!I11 &lt;&gt; "", 'F_Inputs Override'!I11, F_Inputs!I11 )</f>
        <v>75950</v>
      </c>
      <c r="J11" s="32">
        <f xml:space="preserve"> IF( 'F_Inputs Override'!J11 &lt;&gt; "", 'F_Inputs Override'!J11, F_Inputs!J11 )</f>
        <v>75950</v>
      </c>
      <c r="K11" s="32">
        <f xml:space="preserve"> IF( 'F_Inputs Override'!K11 &lt;&gt; "", 'F_Inputs Override'!K11, F_Inputs!K11 )</f>
        <v>75950</v>
      </c>
      <c r="L11" s="32">
        <f xml:space="preserve"> IF( 'F_Inputs Override'!L11 &lt;&gt; "", 'F_Inputs Override'!L11, F_Inputs!L11 )</f>
        <v>76437</v>
      </c>
      <c r="M11" s="32">
        <f xml:space="preserve"> IF( 'F_Inputs Override'!M11 &lt;&gt; "", 'F_Inputs Override'!M11, F_Inputs!M11 )</f>
        <v>76437</v>
      </c>
      <c r="N11" s="32">
        <f xml:space="preserve"> IF( 'F_Inputs Override'!N11 &lt;&gt; "", 'F_Inputs Override'!N11, F_Inputs!N11 )</f>
        <v>76437</v>
      </c>
      <c r="O11" s="32">
        <f xml:space="preserve"> IF( 'F_Inputs Override'!O11 &lt;&gt; "", 'F_Inputs Override'!O11, F_Inputs!O11 )</f>
        <v>76437</v>
      </c>
    </row>
    <row r="12" spans="1:15">
      <c r="A12" s="17" t="s">
        <v>19</v>
      </c>
      <c r="B12" s="17" t="s">
        <v>103</v>
      </c>
      <c r="C12" s="17" t="s">
        <v>104</v>
      </c>
      <c r="D12" s="17" t="s">
        <v>99</v>
      </c>
      <c r="E12" s="17" t="s">
        <v>77</v>
      </c>
      <c r="F12" s="32">
        <f xml:space="preserve"> IF( 'F_Inputs Override'!F12 &lt;&gt; "", 'F_Inputs Override'!F12, F_Inputs!F12 )</f>
        <v>805</v>
      </c>
      <c r="G12" s="32">
        <f xml:space="preserve"> IF( 'F_Inputs Override'!G12 &lt;&gt; "", 'F_Inputs Override'!G12, F_Inputs!G12 )</f>
        <v>795</v>
      </c>
      <c r="H12" s="32">
        <f xml:space="preserve"> IF( 'F_Inputs Override'!H12 &lt;&gt; "", 'F_Inputs Override'!H12, F_Inputs!H12 )</f>
        <v>793</v>
      </c>
      <c r="I12" s="32">
        <f xml:space="preserve"> IF( 'F_Inputs Override'!I12 &lt;&gt; "", 'F_Inputs Override'!I12, F_Inputs!I12 )</f>
        <v>839</v>
      </c>
      <c r="J12" s="32">
        <f xml:space="preserve"> IF( 'F_Inputs Override'!J12 &lt;&gt; "", 'F_Inputs Override'!J12, F_Inputs!J12 )</f>
        <v>846</v>
      </c>
      <c r="K12" s="32">
        <f xml:space="preserve"> IF( 'F_Inputs Override'!K12 &lt;&gt; "", 'F_Inputs Override'!K12, F_Inputs!K12 )</f>
        <v>848</v>
      </c>
      <c r="L12" s="32">
        <f xml:space="preserve"> IF( 'F_Inputs Override'!L12 &lt;&gt; "", 'F_Inputs Override'!L12, F_Inputs!L12 )</f>
        <v>843</v>
      </c>
      <c r="M12" s="32">
        <f xml:space="preserve"> IF( 'F_Inputs Override'!M12 &lt;&gt; "", 'F_Inputs Override'!M12, F_Inputs!M12 )</f>
        <v>837</v>
      </c>
      <c r="N12" s="32">
        <f xml:space="preserve"> IF( 'F_Inputs Override'!N12 &lt;&gt; "", 'F_Inputs Override'!N12, F_Inputs!N12 )</f>
        <v>836</v>
      </c>
      <c r="O12" s="32">
        <f xml:space="preserve"> IF( 'F_Inputs Override'!O12 &lt;&gt; "", 'F_Inputs Override'!O12, F_Inputs!O12 )</f>
        <v>836</v>
      </c>
    </row>
    <row r="13" spans="1:15">
      <c r="A13" s="17" t="s">
        <v>19</v>
      </c>
      <c r="B13" s="17" t="s">
        <v>105</v>
      </c>
      <c r="C13" s="17" t="s">
        <v>106</v>
      </c>
      <c r="D13" s="17" t="s">
        <v>99</v>
      </c>
      <c r="E13" s="17" t="s">
        <v>77</v>
      </c>
      <c r="F13" s="32" t="str">
        <f xml:space="preserve"> IF( 'F_Inputs Override'!F13 &lt;&gt; "", 'F_Inputs Override'!F13, F_Inputs!F13 )</f>
        <v/>
      </c>
      <c r="G13" s="32" t="str">
        <f xml:space="preserve"> IF( 'F_Inputs Override'!G13 &lt;&gt; "", 'F_Inputs Override'!G13, F_Inputs!G13 )</f>
        <v/>
      </c>
      <c r="H13" s="32" t="str">
        <f xml:space="preserve"> IF( 'F_Inputs Override'!H13 &lt;&gt; "", 'F_Inputs Override'!H13, F_Inputs!H13 )</f>
        <v/>
      </c>
      <c r="I13" s="32">
        <f xml:space="preserve"> IF( 'F_Inputs Override'!I13 &lt;&gt; "", 'F_Inputs Override'!I13, F_Inputs!I13 )</f>
        <v>1629</v>
      </c>
      <c r="J13" s="32">
        <f xml:space="preserve"> IF( 'F_Inputs Override'!J13 &lt;&gt; "", 'F_Inputs Override'!J13, F_Inputs!J13 )</f>
        <v>1646</v>
      </c>
      <c r="K13" s="32">
        <f xml:space="preserve"> IF( 'F_Inputs Override'!K13 &lt;&gt; "", 'F_Inputs Override'!K13, F_Inputs!K13 )</f>
        <v>1617</v>
      </c>
      <c r="L13" s="32">
        <f xml:space="preserve"> IF( 'F_Inputs Override'!L13 &lt;&gt; "", 'F_Inputs Override'!L13, F_Inputs!L13 )</f>
        <v>1622</v>
      </c>
      <c r="M13" s="32">
        <f xml:space="preserve"> IF( 'F_Inputs Override'!M13 &lt;&gt; "", 'F_Inputs Override'!M13, F_Inputs!M13 )</f>
        <v>1566</v>
      </c>
      <c r="N13" s="32">
        <f xml:space="preserve"> IF( 'F_Inputs Override'!N13 &lt;&gt; "", 'F_Inputs Override'!N13, F_Inputs!N13 )</f>
        <v>1476</v>
      </c>
      <c r="O13" s="32">
        <f xml:space="preserve"> IF( 'F_Inputs Override'!O13 &lt;&gt; "", 'F_Inputs Override'!O13, F_Inputs!O13 )</f>
        <v>1476</v>
      </c>
    </row>
    <row r="14" spans="1:15">
      <c r="A14" s="17" t="s">
        <v>19</v>
      </c>
      <c r="B14" s="17" t="s">
        <v>107</v>
      </c>
      <c r="C14" s="17" t="s">
        <v>108</v>
      </c>
      <c r="D14" s="17" t="s">
        <v>92</v>
      </c>
      <c r="E14" s="17" t="s">
        <v>77</v>
      </c>
      <c r="F14" s="32" t="str">
        <f xml:space="preserve"> IF( 'F_Inputs Override'!F14 &lt;&gt; "", 'F_Inputs Override'!F14, F_Inputs!F14 )</f>
        <v/>
      </c>
      <c r="G14" s="32" t="str">
        <f xml:space="preserve"> IF( 'F_Inputs Override'!G14 &lt;&gt; "", 'F_Inputs Override'!G14, F_Inputs!G14 )</f>
        <v/>
      </c>
      <c r="H14" s="32">
        <f xml:space="preserve"> IF( 'F_Inputs Override'!H14 &lt;&gt; "", 'F_Inputs Override'!H14, F_Inputs!H14 )</f>
        <v>4542.473</v>
      </c>
      <c r="I14" s="32">
        <f xml:space="preserve"> IF( 'F_Inputs Override'!I14 &lt;&gt; "", 'F_Inputs Override'!I14, F_Inputs!I14 )</f>
        <v>4651.9170000000004</v>
      </c>
      <c r="J14" s="32">
        <f xml:space="preserve"> IF( 'F_Inputs Override'!J14 &lt;&gt; "", 'F_Inputs Override'!J14, F_Inputs!J14 )</f>
        <v>4699.2629999999999</v>
      </c>
      <c r="K14" s="32">
        <f xml:space="preserve"> IF( 'F_Inputs Override'!K14 &lt;&gt; "", 'F_Inputs Override'!K14, F_Inputs!K14 )</f>
        <v>4767.1400000000003</v>
      </c>
      <c r="L14" s="32">
        <f xml:space="preserve"> IF( 'F_Inputs Override'!L14 &lt;&gt; "", 'F_Inputs Override'!L14, F_Inputs!L14 )</f>
        <v>4837.661350247201</v>
      </c>
      <c r="M14" s="32">
        <f xml:space="preserve"> IF( 'F_Inputs Override'!M14 &lt;&gt; "", 'F_Inputs Override'!M14, F_Inputs!M14 )</f>
        <v>5064.8959999999997</v>
      </c>
      <c r="N14" s="32">
        <f xml:space="preserve"> IF( 'F_Inputs Override'!N14 &lt;&gt; "", 'F_Inputs Override'!N14, F_Inputs!N14 )</f>
        <v>5153.6019999999999</v>
      </c>
      <c r="O14" s="32">
        <f xml:space="preserve"> IF( 'F_Inputs Override'!O14 &lt;&gt; "", 'F_Inputs Override'!O14, F_Inputs!O14 )</f>
        <v>5200.924</v>
      </c>
    </row>
    <row r="15" spans="1:15">
      <c r="A15" s="17" t="s">
        <v>19</v>
      </c>
      <c r="B15" s="17" t="s">
        <v>109</v>
      </c>
      <c r="C15" s="17" t="s">
        <v>110</v>
      </c>
      <c r="D15" s="17" t="s">
        <v>102</v>
      </c>
      <c r="E15" s="17" t="s">
        <v>77</v>
      </c>
      <c r="F15" s="32">
        <f xml:space="preserve"> IF( 'F_Inputs Override'!F15 &lt;&gt; "", 'F_Inputs Override'!F15, F_Inputs!F15 )</f>
        <v>38184.699999999997</v>
      </c>
      <c r="G15" s="32">
        <f xml:space="preserve"> IF( 'F_Inputs Override'!G15 &lt;&gt; "", 'F_Inputs Override'!G15, F_Inputs!G15 )</f>
        <v>38325.300000000003</v>
      </c>
      <c r="H15" s="32">
        <f xml:space="preserve"> IF( 'F_Inputs Override'!H15 &lt;&gt; "", 'F_Inputs Override'!H15, F_Inputs!H15 )</f>
        <v>38420</v>
      </c>
      <c r="I15" s="32">
        <f xml:space="preserve"> IF( 'F_Inputs Override'!I15 &lt;&gt; "", 'F_Inputs Override'!I15, F_Inputs!I15 )</f>
        <v>38584.400000000001</v>
      </c>
      <c r="J15" s="32">
        <f xml:space="preserve"> IF( 'F_Inputs Override'!J15 &lt;&gt; "", 'F_Inputs Override'!J15, F_Inputs!J15 )</f>
        <v>38709</v>
      </c>
      <c r="K15" s="32">
        <f xml:space="preserve"> IF( 'F_Inputs Override'!K15 &lt;&gt; "", 'F_Inputs Override'!K15, F_Inputs!K15 )</f>
        <v>38763.800000000003</v>
      </c>
      <c r="L15" s="32">
        <f xml:space="preserve"> IF( 'F_Inputs Override'!L15 &lt;&gt; "", 'F_Inputs Override'!L15, F_Inputs!L15 )</f>
        <v>38789.4</v>
      </c>
      <c r="M15" s="32">
        <f xml:space="preserve"> IF( 'F_Inputs Override'!M15 &lt;&gt; "", 'F_Inputs Override'!M15, F_Inputs!M15 )</f>
        <v>39248.1</v>
      </c>
      <c r="N15" s="32">
        <f xml:space="preserve"> IF( 'F_Inputs Override'!N15 &lt;&gt; "", 'F_Inputs Override'!N15, F_Inputs!N15 )</f>
        <v>39397</v>
      </c>
      <c r="O15" s="32">
        <f xml:space="preserve"> IF( 'F_Inputs Override'!O15 &lt;&gt; "", 'F_Inputs Override'!O15, F_Inputs!O15 )</f>
        <v>39873.1</v>
      </c>
    </row>
    <row r="16" spans="1:15">
      <c r="A16" s="17" t="s">
        <v>19</v>
      </c>
      <c r="B16" s="17" t="s">
        <v>111</v>
      </c>
      <c r="C16" s="17" t="s">
        <v>112</v>
      </c>
      <c r="D16" s="17" t="s">
        <v>113</v>
      </c>
      <c r="E16" s="17" t="s">
        <v>77</v>
      </c>
      <c r="F16" s="32" t="str">
        <f xml:space="preserve"> IF( 'F_Inputs Override'!F16 &lt;&gt; "", 'F_Inputs Override'!F16, F_Inputs!F16 )</f>
        <v/>
      </c>
      <c r="G16" s="32" t="str">
        <f xml:space="preserve"> IF( 'F_Inputs Override'!G16 &lt;&gt; "", 'F_Inputs Override'!G16, F_Inputs!G16 )</f>
        <v/>
      </c>
      <c r="H16" s="32">
        <f xml:space="preserve"> IF( 'F_Inputs Override'!H16 &lt;&gt; "", 'F_Inputs Override'!H16, F_Inputs!H16 )</f>
        <v>1836</v>
      </c>
      <c r="I16" s="32">
        <f xml:space="preserve"> IF( 'F_Inputs Override'!I16 &lt;&gt; "", 'F_Inputs Override'!I16, F_Inputs!I16 )</f>
        <v>1733.018</v>
      </c>
      <c r="J16" s="32">
        <f xml:space="preserve"> IF( 'F_Inputs Override'!J16 &lt;&gt; "", 'F_Inputs Override'!J16, F_Inputs!J16 )</f>
        <v>1730.86</v>
      </c>
      <c r="K16" s="32">
        <f xml:space="preserve"> IF( 'F_Inputs Override'!K16 &lt;&gt; "", 'F_Inputs Override'!K16, F_Inputs!K16 )</f>
        <v>1747.85</v>
      </c>
      <c r="L16" s="32">
        <f xml:space="preserve"> IF( 'F_Inputs Override'!L16 &lt;&gt; "", 'F_Inputs Override'!L16, F_Inputs!L16 )</f>
        <v>1777.83</v>
      </c>
      <c r="M16" s="32">
        <f xml:space="preserve"> IF( 'F_Inputs Override'!M16 &lt;&gt; "", 'F_Inputs Override'!M16, F_Inputs!M16 )</f>
        <v>1780.09</v>
      </c>
      <c r="N16" s="32">
        <f xml:space="preserve"> IF( 'F_Inputs Override'!N16 &lt;&gt; "", 'F_Inputs Override'!N16, F_Inputs!N16 )</f>
        <v>1797</v>
      </c>
      <c r="O16" s="32">
        <f xml:space="preserve"> IF( 'F_Inputs Override'!O16 &lt;&gt; "", 'F_Inputs Override'!O16, F_Inputs!O16 )</f>
        <v>1801.83</v>
      </c>
    </row>
    <row r="17" spans="1:15">
      <c r="A17" s="17" t="s">
        <v>19</v>
      </c>
      <c r="B17" s="17" t="s">
        <v>114</v>
      </c>
      <c r="C17" s="17" t="s">
        <v>115</v>
      </c>
      <c r="D17" s="17" t="s">
        <v>116</v>
      </c>
      <c r="E17" s="17" t="s">
        <v>77</v>
      </c>
      <c r="F17" s="32">
        <f xml:space="preserve"> IF( 'F_Inputs Override'!F17 &lt;&gt; "", 'F_Inputs Override'!F17, F_Inputs!F17 )</f>
        <v>0</v>
      </c>
      <c r="G17" s="32">
        <f xml:space="preserve"> IF( 'F_Inputs Override'!G17 &lt;&gt; "", 'F_Inputs Override'!G17, F_Inputs!G17 )</f>
        <v>0</v>
      </c>
      <c r="H17" s="32">
        <f xml:space="preserve"> IF( 'F_Inputs Override'!H17 &lt;&gt; "", 'F_Inputs Override'!H17, F_Inputs!H17 )</f>
        <v>0</v>
      </c>
      <c r="I17" s="32">
        <f xml:space="preserve"> IF( 'F_Inputs Override'!I17 &lt;&gt; "", 'F_Inputs Override'!I17, F_Inputs!I17 )</f>
        <v>0</v>
      </c>
      <c r="J17" s="32">
        <f xml:space="preserve"> IF( 'F_Inputs Override'!J17 &lt;&gt; "", 'F_Inputs Override'!J17, F_Inputs!J17 )</f>
        <v>0</v>
      </c>
      <c r="K17" s="32">
        <f xml:space="preserve"> IF( 'F_Inputs Override'!K17 &lt;&gt; "", 'F_Inputs Override'!K17, F_Inputs!K17 )</f>
        <v>0</v>
      </c>
      <c r="L17" s="32">
        <f xml:space="preserve"> IF( 'F_Inputs Override'!L17 &lt;&gt; "", 'F_Inputs Override'!L17, F_Inputs!L17 )</f>
        <v>0</v>
      </c>
      <c r="M17" s="32">
        <f xml:space="preserve"> IF( 'F_Inputs Override'!M17 &lt;&gt; "", 'F_Inputs Override'!M17, F_Inputs!M17 )</f>
        <v>26935</v>
      </c>
      <c r="N17" s="32">
        <f xml:space="preserve"> IF( 'F_Inputs Override'!N17 &lt;&gt; "", 'F_Inputs Override'!N17, F_Inputs!N17 )</f>
        <v>26935</v>
      </c>
      <c r="O17" s="32">
        <f xml:space="preserve"> IF( 'F_Inputs Override'!O17 &lt;&gt; "", 'F_Inputs Override'!O17, F_Inputs!O17 )</f>
        <v>26935</v>
      </c>
    </row>
    <row r="18" spans="1:15">
      <c r="A18" s="17" t="s">
        <v>32</v>
      </c>
      <c r="B18" s="17" t="s">
        <v>90</v>
      </c>
      <c r="C18" s="17" t="s">
        <v>91</v>
      </c>
      <c r="D18" s="17" t="s">
        <v>92</v>
      </c>
      <c r="E18" s="17" t="s">
        <v>77</v>
      </c>
      <c r="F18" s="32">
        <f xml:space="preserve"> IF( 'F_Inputs Override'!F18 &lt;&gt; "", 'F_Inputs Override'!F18, F_Inputs!F18 )</f>
        <v>1433</v>
      </c>
      <c r="G18" s="32">
        <f xml:space="preserve"> IF( 'F_Inputs Override'!G18 &lt;&gt; "", 'F_Inputs Override'!G18, F_Inputs!G18 )</f>
        <v>1438.2339999999999</v>
      </c>
      <c r="H18" s="32">
        <f xml:space="preserve"> IF( 'F_Inputs Override'!H18 &lt;&gt; "", 'F_Inputs Override'!H18, F_Inputs!H18 )</f>
        <v>1449.9090000000001</v>
      </c>
      <c r="I18" s="32">
        <f xml:space="preserve"> IF( 'F_Inputs Override'!I18 &lt;&gt; "", 'F_Inputs Override'!I18, F_Inputs!I18 )</f>
        <v>1458.152</v>
      </c>
      <c r="J18" s="32">
        <f xml:space="preserve"> IF( 'F_Inputs Override'!J18 &lt;&gt; "", 'F_Inputs Override'!J18, F_Inputs!J18 )</f>
        <v>1464.3320000000001</v>
      </c>
      <c r="K18" s="32">
        <f xml:space="preserve"> IF( 'F_Inputs Override'!K18 &lt;&gt; "", 'F_Inputs Override'!K18, F_Inputs!K18 )</f>
        <v>1473.875</v>
      </c>
      <c r="L18" s="32">
        <f xml:space="preserve"> IF( 'F_Inputs Override'!L18 &lt;&gt; "", 'F_Inputs Override'!L18, F_Inputs!L18 )</f>
        <v>1480.3340000000001</v>
      </c>
      <c r="M18" s="32">
        <f xml:space="preserve"> IF( 'F_Inputs Override'!M18 &lt;&gt; "", 'F_Inputs Override'!M18, F_Inputs!M18 )</f>
        <v>1488.2459999999999</v>
      </c>
      <c r="N18" s="32">
        <f xml:space="preserve"> IF( 'F_Inputs Override'!N18 &lt;&gt; "", 'F_Inputs Override'!N18, F_Inputs!N18 )</f>
        <v>1493.1910000000003</v>
      </c>
      <c r="O18" s="32">
        <f xml:space="preserve"> IF( 'F_Inputs Override'!O18 &lt;&gt; "", 'F_Inputs Override'!O18, F_Inputs!O18 )</f>
        <v>1499.7429999999999</v>
      </c>
    </row>
    <row r="19" spans="1:15">
      <c r="A19" s="17" t="s">
        <v>32</v>
      </c>
      <c r="B19" s="17" t="s">
        <v>93</v>
      </c>
      <c r="C19" s="17" t="s">
        <v>94</v>
      </c>
      <c r="D19" s="17" t="s">
        <v>92</v>
      </c>
      <c r="E19" s="17" t="s">
        <v>77</v>
      </c>
      <c r="F19" s="32">
        <f xml:space="preserve"> IF( 'F_Inputs Override'!F19 &lt;&gt; "", 'F_Inputs Override'!F19, F_Inputs!F19 )</f>
        <v>3102.6109999999999</v>
      </c>
      <c r="G19" s="32">
        <f xml:space="preserve"> IF( 'F_Inputs Override'!G19 &lt;&gt; "", 'F_Inputs Override'!G19, F_Inputs!G19 )</f>
        <v>3124.2429999999999</v>
      </c>
      <c r="H19" s="32">
        <f xml:space="preserve"> IF( 'F_Inputs Override'!H19 &lt;&gt; "", 'F_Inputs Override'!H19, F_Inputs!H19 )</f>
        <v>3089.723</v>
      </c>
      <c r="I19" s="32">
        <f xml:space="preserve"> IF( 'F_Inputs Override'!I19 &lt;&gt; "", 'F_Inputs Override'!I19, F_Inputs!I19 )</f>
        <v>3099.7570000000001</v>
      </c>
      <c r="J19" s="32">
        <f xml:space="preserve"> IF( 'F_Inputs Override'!J19 &lt;&gt; "", 'F_Inputs Override'!J19, F_Inputs!J19 )</f>
        <v>3130.3560000000002</v>
      </c>
      <c r="K19" s="32">
        <f xml:space="preserve"> IF( 'F_Inputs Override'!K19 &lt;&gt; "", 'F_Inputs Override'!K19, F_Inputs!K19 )</f>
        <v>3144.143</v>
      </c>
      <c r="L19" s="32">
        <f xml:space="preserve"> IF( 'F_Inputs Override'!L19 &lt;&gt; "", 'F_Inputs Override'!L19, F_Inputs!L19 )</f>
        <v>3155.96</v>
      </c>
      <c r="M19" s="32">
        <f xml:space="preserve"> IF( 'F_Inputs Override'!M19 &lt;&gt; "", 'F_Inputs Override'!M19, F_Inputs!M19 )</f>
        <v>3154.1329999999998</v>
      </c>
      <c r="N19" s="32">
        <f xml:space="preserve"> IF( 'F_Inputs Override'!N19 &lt;&gt; "", 'F_Inputs Override'!N19, F_Inputs!N19 )</f>
        <v>3087.556</v>
      </c>
      <c r="O19" s="32">
        <f xml:space="preserve"> IF( 'F_Inputs Override'!O19 &lt;&gt; "", 'F_Inputs Override'!O19, F_Inputs!O19 )</f>
        <v>3091.85933387265</v>
      </c>
    </row>
    <row r="20" spans="1:15">
      <c r="A20" s="17" t="s">
        <v>32</v>
      </c>
      <c r="B20" s="17" t="s">
        <v>95</v>
      </c>
      <c r="C20" s="17" t="s">
        <v>96</v>
      </c>
      <c r="D20" s="17" t="s">
        <v>92</v>
      </c>
      <c r="E20" s="17" t="s">
        <v>77</v>
      </c>
      <c r="F20" s="32" t="str">
        <f xml:space="preserve"> IF( 'F_Inputs Override'!F20 &lt;&gt; "", 'F_Inputs Override'!F20, F_Inputs!F20 )</f>
        <v/>
      </c>
      <c r="G20" s="32" t="str">
        <f xml:space="preserve"> IF( 'F_Inputs Override'!G20 &lt;&gt; "", 'F_Inputs Override'!G20, F_Inputs!G20 )</f>
        <v/>
      </c>
      <c r="H20" s="32">
        <f xml:space="preserve"> IF( 'F_Inputs Override'!H20 &lt;&gt; "", 'F_Inputs Override'!H20, F_Inputs!H20 )</f>
        <v>1442</v>
      </c>
      <c r="I20" s="32">
        <f xml:space="preserve"> IF( 'F_Inputs Override'!I20 &lt;&gt; "", 'F_Inputs Override'!I20, F_Inputs!I20 )</f>
        <v>1442</v>
      </c>
      <c r="J20" s="32">
        <f xml:space="preserve"> IF( 'F_Inputs Override'!J20 &lt;&gt; "", 'F_Inputs Override'!J20, F_Inputs!J20 )</f>
        <v>1451</v>
      </c>
      <c r="K20" s="32">
        <f xml:space="preserve"> IF( 'F_Inputs Override'!K20 &lt;&gt; "", 'F_Inputs Override'!K20, F_Inputs!K20 )</f>
        <v>1452</v>
      </c>
      <c r="L20" s="32">
        <f xml:space="preserve"> IF( 'F_Inputs Override'!L20 &lt;&gt; "", 'F_Inputs Override'!L20, F_Inputs!L20 )</f>
        <v>1459</v>
      </c>
      <c r="M20" s="32">
        <f xml:space="preserve"> IF( 'F_Inputs Override'!M20 &lt;&gt; "", 'F_Inputs Override'!M20, F_Inputs!M20 )</f>
        <v>1469.645</v>
      </c>
      <c r="N20" s="32">
        <f xml:space="preserve"> IF( 'F_Inputs Override'!N20 &lt;&gt; "", 'F_Inputs Override'!N20, F_Inputs!N20 )</f>
        <v>1476.0060000000001</v>
      </c>
      <c r="O20" s="32">
        <f xml:space="preserve"> IF( 'F_Inputs Override'!O20 &lt;&gt; "", 'F_Inputs Override'!O20, F_Inputs!O20 )</f>
        <v>1482.8019999999999</v>
      </c>
    </row>
    <row r="21" spans="1:15">
      <c r="A21" s="17" t="s">
        <v>32</v>
      </c>
      <c r="B21" s="17" t="s">
        <v>97</v>
      </c>
      <c r="C21" s="17" t="s">
        <v>98</v>
      </c>
      <c r="D21" s="17" t="s">
        <v>99</v>
      </c>
      <c r="E21" s="17" t="s">
        <v>77</v>
      </c>
      <c r="F21" s="32">
        <f xml:space="preserve"> IF( 'F_Inputs Override'!F21 &lt;&gt; "", 'F_Inputs Override'!F21, F_Inputs!F21 )</f>
        <v>102</v>
      </c>
      <c r="G21" s="32">
        <f xml:space="preserve"> IF( 'F_Inputs Override'!G21 &lt;&gt; "", 'F_Inputs Override'!G21, F_Inputs!G21 )</f>
        <v>103</v>
      </c>
      <c r="H21" s="32">
        <f xml:space="preserve"> IF( 'F_Inputs Override'!H21 &lt;&gt; "", 'F_Inputs Override'!H21, F_Inputs!H21 )</f>
        <v>104</v>
      </c>
      <c r="I21" s="32">
        <f xml:space="preserve"> IF( 'F_Inputs Override'!I21 &lt;&gt; "", 'F_Inputs Override'!I21, F_Inputs!I21 )</f>
        <v>104</v>
      </c>
      <c r="J21" s="32">
        <f xml:space="preserve"> IF( 'F_Inputs Override'!J21 &lt;&gt; "", 'F_Inputs Override'!J21, F_Inputs!J21 )</f>
        <v>105</v>
      </c>
      <c r="K21" s="32">
        <f xml:space="preserve"> IF( 'F_Inputs Override'!K21 &lt;&gt; "", 'F_Inputs Override'!K21, F_Inputs!K21 )</f>
        <v>105</v>
      </c>
      <c r="L21" s="32">
        <f xml:space="preserve"> IF( 'F_Inputs Override'!L21 &lt;&gt; "", 'F_Inputs Override'!L21, F_Inputs!L21 )</f>
        <v>105</v>
      </c>
      <c r="M21" s="32">
        <f xml:space="preserve"> IF( 'F_Inputs Override'!M21 &lt;&gt; "", 'F_Inputs Override'!M21, F_Inputs!M21 )</f>
        <v>107</v>
      </c>
      <c r="N21" s="32">
        <f xml:space="preserve"> IF( 'F_Inputs Override'!N21 &lt;&gt; "", 'F_Inputs Override'!N21, F_Inputs!N21 )</f>
        <v>109</v>
      </c>
      <c r="O21" s="32">
        <f xml:space="preserve"> IF( 'F_Inputs Override'!O21 &lt;&gt; "", 'F_Inputs Override'!O21, F_Inputs!O21 )</f>
        <v>110</v>
      </c>
    </row>
    <row r="22" spans="1:15">
      <c r="A22" s="17" t="s">
        <v>32</v>
      </c>
      <c r="B22" s="17" t="s">
        <v>100</v>
      </c>
      <c r="C22" s="17" t="s">
        <v>101</v>
      </c>
      <c r="D22" s="17" t="s">
        <v>102</v>
      </c>
      <c r="E22" s="17" t="s">
        <v>77</v>
      </c>
      <c r="F22" s="32">
        <f xml:space="preserve"> IF( 'F_Inputs Override'!F22 &lt;&gt; "", 'F_Inputs Override'!F22, F_Inputs!F22 )</f>
        <v>36249</v>
      </c>
      <c r="G22" s="32">
        <f xml:space="preserve"> IF( 'F_Inputs Override'!G22 &lt;&gt; "", 'F_Inputs Override'!G22, F_Inputs!G22 )</f>
        <v>36249</v>
      </c>
      <c r="H22" s="32">
        <f xml:space="preserve"> IF( 'F_Inputs Override'!H22 &lt;&gt; "", 'F_Inputs Override'!H22, F_Inputs!H22 )</f>
        <v>36249</v>
      </c>
      <c r="I22" s="32">
        <f xml:space="preserve"> IF( 'F_Inputs Override'!I22 &lt;&gt; "", 'F_Inputs Override'!I22, F_Inputs!I22 )</f>
        <v>36249</v>
      </c>
      <c r="J22" s="32">
        <f xml:space="preserve"> IF( 'F_Inputs Override'!J22 &lt;&gt; "", 'F_Inputs Override'!J22, F_Inputs!J22 )</f>
        <v>36249</v>
      </c>
      <c r="K22" s="32">
        <f xml:space="preserve"> IF( 'F_Inputs Override'!K22 &lt;&gt; "", 'F_Inputs Override'!K22, F_Inputs!K22 )</f>
        <v>36249</v>
      </c>
      <c r="L22" s="32">
        <f xml:space="preserve"> IF( 'F_Inputs Override'!L22 &lt;&gt; "", 'F_Inputs Override'!L22, F_Inputs!L22 )</f>
        <v>36249</v>
      </c>
      <c r="M22" s="32">
        <f xml:space="preserve"> IF( 'F_Inputs Override'!M22 &lt;&gt; "", 'F_Inputs Override'!M22, F_Inputs!M22 )</f>
        <v>36249</v>
      </c>
      <c r="N22" s="32">
        <f xml:space="preserve"> IF( 'F_Inputs Override'!N22 &lt;&gt; "", 'F_Inputs Override'!N22, F_Inputs!N22 )</f>
        <v>36249</v>
      </c>
      <c r="O22" s="32">
        <f xml:space="preserve"> IF( 'F_Inputs Override'!O22 &lt;&gt; "", 'F_Inputs Override'!O22, F_Inputs!O22 )</f>
        <v>36249</v>
      </c>
    </row>
    <row r="23" spans="1:15">
      <c r="A23" s="17" t="s">
        <v>32</v>
      </c>
      <c r="B23" s="17" t="s">
        <v>103</v>
      </c>
      <c r="C23" s="17" t="s">
        <v>104</v>
      </c>
      <c r="D23" s="17" t="s">
        <v>99</v>
      </c>
      <c r="E23" s="17" t="s">
        <v>77</v>
      </c>
      <c r="F23" s="32">
        <f xml:space="preserve"> IF( 'F_Inputs Override'!F23 &lt;&gt; "", 'F_Inputs Override'!F23, F_Inputs!F23 )</f>
        <v>618</v>
      </c>
      <c r="G23" s="32">
        <f xml:space="preserve"> IF( 'F_Inputs Override'!G23 &lt;&gt; "", 'F_Inputs Override'!G23, F_Inputs!G23 )</f>
        <v>618</v>
      </c>
      <c r="H23" s="32">
        <f xml:space="preserve"> IF( 'F_Inputs Override'!H23 &lt;&gt; "", 'F_Inputs Override'!H23, F_Inputs!H23 )</f>
        <v>606</v>
      </c>
      <c r="I23" s="32">
        <f xml:space="preserve"> IF( 'F_Inputs Override'!I23 &lt;&gt; "", 'F_Inputs Override'!I23, F_Inputs!I23 )</f>
        <v>606</v>
      </c>
      <c r="J23" s="32">
        <f xml:space="preserve"> IF( 'F_Inputs Override'!J23 &lt;&gt; "", 'F_Inputs Override'!J23, F_Inputs!J23 )</f>
        <v>605</v>
      </c>
      <c r="K23" s="32">
        <f xml:space="preserve"> IF( 'F_Inputs Override'!K23 &lt;&gt; "", 'F_Inputs Override'!K23, F_Inputs!K23 )</f>
        <v>597</v>
      </c>
      <c r="L23" s="32">
        <f xml:space="preserve"> IF( 'F_Inputs Override'!L23 &lt;&gt; "", 'F_Inputs Override'!L23, F_Inputs!L23 )</f>
        <v>596</v>
      </c>
      <c r="M23" s="32">
        <f xml:space="preserve"> IF( 'F_Inputs Override'!M23 &lt;&gt; "", 'F_Inputs Override'!M23, F_Inputs!M23 )</f>
        <v>602</v>
      </c>
      <c r="N23" s="32">
        <f xml:space="preserve"> IF( 'F_Inputs Override'!N23 &lt;&gt; "", 'F_Inputs Override'!N23, F_Inputs!N23 )</f>
        <v>603</v>
      </c>
      <c r="O23" s="32">
        <f xml:space="preserve"> IF( 'F_Inputs Override'!O23 &lt;&gt; "", 'F_Inputs Override'!O23, F_Inputs!O23 )</f>
        <v>629</v>
      </c>
    </row>
    <row r="24" spans="1:15">
      <c r="A24" s="17" t="s">
        <v>32</v>
      </c>
      <c r="B24" s="17" t="s">
        <v>105</v>
      </c>
      <c r="C24" s="17" t="s">
        <v>106</v>
      </c>
      <c r="D24" s="17" t="s">
        <v>99</v>
      </c>
      <c r="E24" s="17" t="s">
        <v>77</v>
      </c>
      <c r="F24" s="32" t="str">
        <f xml:space="preserve"> IF( 'F_Inputs Override'!F24 &lt;&gt; "", 'F_Inputs Override'!F24, F_Inputs!F24 )</f>
        <v/>
      </c>
      <c r="G24" s="32" t="str">
        <f xml:space="preserve"> IF( 'F_Inputs Override'!G24 &lt;&gt; "", 'F_Inputs Override'!G24, F_Inputs!G24 )</f>
        <v/>
      </c>
      <c r="H24" s="32">
        <f xml:space="preserve"> IF( 'F_Inputs Override'!H24 &lt;&gt; "", 'F_Inputs Override'!H24, F_Inputs!H24 )</f>
        <v>1014</v>
      </c>
      <c r="I24" s="32">
        <f xml:space="preserve"> IF( 'F_Inputs Override'!I24 &lt;&gt; "", 'F_Inputs Override'!I24, F_Inputs!I24 )</f>
        <v>1441</v>
      </c>
      <c r="J24" s="32">
        <f xml:space="preserve"> IF( 'F_Inputs Override'!J24 &lt;&gt; "", 'F_Inputs Override'!J24, F_Inputs!J24 )</f>
        <v>1755</v>
      </c>
      <c r="K24" s="32">
        <f xml:space="preserve"> IF( 'F_Inputs Override'!K24 &lt;&gt; "", 'F_Inputs Override'!K24, F_Inputs!K24 )</f>
        <v>2114</v>
      </c>
      <c r="L24" s="32">
        <f xml:space="preserve"> IF( 'F_Inputs Override'!L24 &lt;&gt; "", 'F_Inputs Override'!L24, F_Inputs!L24 )</f>
        <v>2312</v>
      </c>
      <c r="M24" s="32">
        <f xml:space="preserve"> IF( 'F_Inputs Override'!M24 &lt;&gt; "", 'F_Inputs Override'!M24, F_Inputs!M24 )</f>
        <v>2337</v>
      </c>
      <c r="N24" s="32">
        <f xml:space="preserve"> IF( 'F_Inputs Override'!N24 &lt;&gt; "", 'F_Inputs Override'!N24, F_Inputs!N24 )</f>
        <v>2304</v>
      </c>
      <c r="O24" s="32">
        <f xml:space="preserve"> IF( 'F_Inputs Override'!O24 &lt;&gt; "", 'F_Inputs Override'!O24, F_Inputs!O24 )</f>
        <v>2304</v>
      </c>
    </row>
    <row r="25" spans="1:15">
      <c r="A25" s="17" t="s">
        <v>32</v>
      </c>
      <c r="B25" s="17" t="s">
        <v>107</v>
      </c>
      <c r="C25" s="17" t="s">
        <v>108</v>
      </c>
      <c r="D25" s="17" t="s">
        <v>92</v>
      </c>
      <c r="E25" s="17" t="s">
        <v>77</v>
      </c>
      <c r="F25" s="32" t="str">
        <f xml:space="preserve"> IF( 'F_Inputs Override'!F25 &lt;&gt; "", 'F_Inputs Override'!F25, F_Inputs!F25 )</f>
        <v/>
      </c>
      <c r="G25" s="32" t="str">
        <f xml:space="preserve"> IF( 'F_Inputs Override'!G25 &lt;&gt; "", 'F_Inputs Override'!G25, F_Inputs!G25 )</f>
        <v/>
      </c>
      <c r="H25" s="32">
        <f xml:space="preserve"> IF( 'F_Inputs Override'!H25 &lt;&gt; "", 'F_Inputs Override'!H25, F_Inputs!H25 )</f>
        <v>2969.0884394722748</v>
      </c>
      <c r="I25" s="32">
        <f xml:space="preserve"> IF( 'F_Inputs Override'!I25 &lt;&gt; "", 'F_Inputs Override'!I25, F_Inputs!I25 )</f>
        <v>2972.9580864565992</v>
      </c>
      <c r="J25" s="32">
        <f xml:space="preserve"> IF( 'F_Inputs Override'!J25 &lt;&gt; "", 'F_Inputs Override'!J25, F_Inputs!J25 )</f>
        <v>2986.2381834354142</v>
      </c>
      <c r="K25" s="32">
        <f xml:space="preserve"> IF( 'F_Inputs Override'!K25 &lt;&gt; "", 'F_Inputs Override'!K25, F_Inputs!K25 )</f>
        <v>2981.450428581315</v>
      </c>
      <c r="L25" s="32">
        <f xml:space="preserve"> IF( 'F_Inputs Override'!L25 &lt;&gt; "", 'F_Inputs Override'!L25, F_Inputs!L25 )</f>
        <v>3058.8659434081001</v>
      </c>
      <c r="M25" s="32">
        <f xml:space="preserve"> IF( 'F_Inputs Override'!M25 &lt;&gt; "", 'F_Inputs Override'!M25, F_Inputs!M25 )</f>
        <v>2993.42</v>
      </c>
      <c r="N25" s="32">
        <f xml:space="preserve"> IF( 'F_Inputs Override'!N25 &lt;&gt; "", 'F_Inputs Override'!N25, F_Inputs!N25 )</f>
        <v>2980.8163237675221</v>
      </c>
      <c r="O25" s="32">
        <f xml:space="preserve"> IF( 'F_Inputs Override'!O25 &lt;&gt; "", 'F_Inputs Override'!O25, F_Inputs!O25 )</f>
        <v>2996.3362295452011</v>
      </c>
    </row>
    <row r="26" spans="1:15">
      <c r="A26" s="17" t="s">
        <v>32</v>
      </c>
      <c r="B26" s="17" t="s">
        <v>109</v>
      </c>
      <c r="C26" s="17" t="s">
        <v>110</v>
      </c>
      <c r="D26" s="17" t="s">
        <v>102</v>
      </c>
      <c r="E26" s="17" t="s">
        <v>77</v>
      </c>
      <c r="F26" s="32">
        <f xml:space="preserve"> IF( 'F_Inputs Override'!F26 &lt;&gt; "", 'F_Inputs Override'!F26, F_Inputs!F26 )</f>
        <v>27359.8</v>
      </c>
      <c r="G26" s="32">
        <f xml:space="preserve"> IF( 'F_Inputs Override'!G26 &lt;&gt; "", 'F_Inputs Override'!G26, F_Inputs!G26 )</f>
        <v>27563.599999999999</v>
      </c>
      <c r="H26" s="32">
        <f xml:space="preserve"> IF( 'F_Inputs Override'!H26 &lt;&gt; "", 'F_Inputs Override'!H26, F_Inputs!H26 )</f>
        <v>27597</v>
      </c>
      <c r="I26" s="32">
        <f xml:space="preserve"> IF( 'F_Inputs Override'!I26 &lt;&gt; "", 'F_Inputs Override'!I26, F_Inputs!I26 )</f>
        <v>27644.400000000001</v>
      </c>
      <c r="J26" s="32">
        <f xml:space="preserve"> IF( 'F_Inputs Override'!J26 &lt;&gt; "", 'F_Inputs Override'!J26, F_Inputs!J26 )</f>
        <v>27733.4</v>
      </c>
      <c r="K26" s="32">
        <f xml:space="preserve"> IF( 'F_Inputs Override'!K26 &lt;&gt; "", 'F_Inputs Override'!K26, F_Inputs!K26 )</f>
        <v>27777.3</v>
      </c>
      <c r="L26" s="32">
        <f xml:space="preserve"> IF( 'F_Inputs Override'!L26 &lt;&gt; "", 'F_Inputs Override'!L26, F_Inputs!L26 )</f>
        <v>27832.400000000001</v>
      </c>
      <c r="M26" s="32">
        <f xml:space="preserve"> IF( 'F_Inputs Override'!M26 &lt;&gt; "", 'F_Inputs Override'!M26, F_Inputs!M26 )</f>
        <v>27875.3</v>
      </c>
      <c r="N26" s="32">
        <f xml:space="preserve"> IF( 'F_Inputs Override'!N26 &lt;&gt; "", 'F_Inputs Override'!N26, F_Inputs!N26 )</f>
        <v>27910.2</v>
      </c>
      <c r="O26" s="32">
        <f xml:space="preserve"> IF( 'F_Inputs Override'!O26 &lt;&gt; "", 'F_Inputs Override'!O26, F_Inputs!O26 )</f>
        <v>27979.599999999999</v>
      </c>
    </row>
    <row r="27" spans="1:15">
      <c r="A27" s="17" t="s">
        <v>32</v>
      </c>
      <c r="B27" s="17" t="s">
        <v>111</v>
      </c>
      <c r="C27" s="17" t="s">
        <v>112</v>
      </c>
      <c r="D27" s="17" t="s">
        <v>113</v>
      </c>
      <c r="E27" s="17" t="s">
        <v>77</v>
      </c>
      <c r="F27" s="32" t="str">
        <f xml:space="preserve"> IF( 'F_Inputs Override'!F27 &lt;&gt; "", 'F_Inputs Override'!F27, F_Inputs!F27 )</f>
        <v/>
      </c>
      <c r="G27" s="32" t="str">
        <f xml:space="preserve"> IF( 'F_Inputs Override'!G27 &lt;&gt; "", 'F_Inputs Override'!G27, F_Inputs!G27 )</f>
        <v/>
      </c>
      <c r="H27" s="32">
        <f xml:space="preserve"> IF( 'F_Inputs Override'!H27 &lt;&gt; "", 'F_Inputs Override'!H27, F_Inputs!H27 )</f>
        <v>1383</v>
      </c>
      <c r="I27" s="32">
        <f xml:space="preserve"> IF( 'F_Inputs Override'!I27 &lt;&gt; "", 'F_Inputs Override'!I27, F_Inputs!I27 )</f>
        <v>1295</v>
      </c>
      <c r="J27" s="32">
        <f xml:space="preserve"> IF( 'F_Inputs Override'!J27 &lt;&gt; "", 'F_Inputs Override'!J27, F_Inputs!J27 )</f>
        <v>1310</v>
      </c>
      <c r="K27" s="32">
        <f xml:space="preserve"> IF( 'F_Inputs Override'!K27 &lt;&gt; "", 'F_Inputs Override'!K27, F_Inputs!K27 )</f>
        <v>1312.47</v>
      </c>
      <c r="L27" s="32">
        <f xml:space="preserve"> IF( 'F_Inputs Override'!L27 &lt;&gt; "", 'F_Inputs Override'!L27, F_Inputs!L27 )</f>
        <v>1312.47</v>
      </c>
      <c r="M27" s="32">
        <f xml:space="preserve"> IF( 'F_Inputs Override'!M27 &lt;&gt; "", 'F_Inputs Override'!M27, F_Inputs!M27 )</f>
        <v>1312.47</v>
      </c>
      <c r="N27" s="32">
        <f xml:space="preserve"> IF( 'F_Inputs Override'!N27 &lt;&gt; "", 'F_Inputs Override'!N27, F_Inputs!N27 )</f>
        <v>1312.47</v>
      </c>
      <c r="O27" s="32">
        <f xml:space="preserve"> IF( 'F_Inputs Override'!O27 &lt;&gt; "", 'F_Inputs Override'!O27, F_Inputs!O27 )</f>
        <v>1312.47</v>
      </c>
    </row>
    <row r="28" spans="1:15">
      <c r="A28" s="17" t="s">
        <v>32</v>
      </c>
      <c r="B28" s="17" t="s">
        <v>114</v>
      </c>
      <c r="C28" s="17" t="s">
        <v>115</v>
      </c>
      <c r="D28" s="17" t="s">
        <v>116</v>
      </c>
      <c r="E28" s="17" t="s">
        <v>77</v>
      </c>
      <c r="F28" s="32">
        <f xml:space="preserve"> IF( 'F_Inputs Override'!F28 &lt;&gt; "", 'F_Inputs Override'!F28, F_Inputs!F28 )</f>
        <v>41237</v>
      </c>
      <c r="G28" s="32">
        <f xml:space="preserve"> IF( 'F_Inputs Override'!G28 &lt;&gt; "", 'F_Inputs Override'!G28, F_Inputs!G28 )</f>
        <v>41237</v>
      </c>
      <c r="H28" s="32">
        <f xml:space="preserve"> IF( 'F_Inputs Override'!H28 &lt;&gt; "", 'F_Inputs Override'!H28, F_Inputs!H28 )</f>
        <v>41236</v>
      </c>
      <c r="I28" s="32">
        <f xml:space="preserve"> IF( 'F_Inputs Override'!I28 &lt;&gt; "", 'F_Inputs Override'!I28, F_Inputs!I28 )</f>
        <v>41239</v>
      </c>
      <c r="J28" s="32">
        <f xml:space="preserve"> IF( 'F_Inputs Override'!J28 &lt;&gt; "", 'F_Inputs Override'!J28, F_Inputs!J28 )</f>
        <v>41240</v>
      </c>
      <c r="K28" s="32">
        <f xml:space="preserve"> IF( 'F_Inputs Override'!K28 &lt;&gt; "", 'F_Inputs Override'!K28, F_Inputs!K28 )</f>
        <v>41240</v>
      </c>
      <c r="L28" s="32">
        <f xml:space="preserve"> IF( 'F_Inputs Override'!L28 &lt;&gt; "", 'F_Inputs Override'!L28, F_Inputs!L28 )</f>
        <v>41239</v>
      </c>
      <c r="M28" s="32">
        <f xml:space="preserve"> IF( 'F_Inputs Override'!M28 &lt;&gt; "", 'F_Inputs Override'!M28, F_Inputs!M28 )</f>
        <v>41239</v>
      </c>
      <c r="N28" s="32">
        <f xml:space="preserve"> IF( 'F_Inputs Override'!N28 &lt;&gt; "", 'F_Inputs Override'!N28, F_Inputs!N28 )</f>
        <v>41238.773529999999</v>
      </c>
      <c r="O28" s="32">
        <f xml:space="preserve"> IF( 'F_Inputs Override'!O28 &lt;&gt; "", 'F_Inputs Override'!O28, F_Inputs!O28 )</f>
        <v>41238.723129999998</v>
      </c>
    </row>
    <row r="29" spans="1:15">
      <c r="A29" s="17" t="s">
        <v>25</v>
      </c>
      <c r="B29" s="17" t="s">
        <v>90</v>
      </c>
      <c r="C29" s="17" t="s">
        <v>91</v>
      </c>
      <c r="D29" s="17" t="s">
        <v>92</v>
      </c>
      <c r="E29" s="17" t="s">
        <v>77</v>
      </c>
      <c r="F29" s="32" t="str">
        <f xml:space="preserve"> IF( 'F_Inputs Override'!F29 &lt;&gt; "", 'F_Inputs Override'!F29, F_Inputs!F29 )</f>
        <v/>
      </c>
      <c r="G29" s="32" t="str">
        <f xml:space="preserve"> IF( 'F_Inputs Override'!G29 &lt;&gt; "", 'F_Inputs Override'!G29, F_Inputs!G29 )</f>
        <v/>
      </c>
      <c r="H29" s="32">
        <f xml:space="preserve"> IF( 'F_Inputs Override'!H29 &lt;&gt; "", 'F_Inputs Override'!H29, F_Inputs!H29 )</f>
        <v>21.071000000000002</v>
      </c>
      <c r="I29" s="32">
        <f xml:space="preserve"> IF( 'F_Inputs Override'!I29 &lt;&gt; "", 'F_Inputs Override'!I29, F_Inputs!I29 )</f>
        <v>21.071000000000002</v>
      </c>
      <c r="J29" s="32">
        <f xml:space="preserve"> IF( 'F_Inputs Override'!J29 &lt;&gt; "", 'F_Inputs Override'!J29, F_Inputs!J29 )</f>
        <v>20.922000000000001</v>
      </c>
      <c r="K29" s="32">
        <f xml:space="preserve"> IF( 'F_Inputs Override'!K29 &lt;&gt; "", 'F_Inputs Override'!K29, F_Inputs!K29 )</f>
        <v>21.349</v>
      </c>
      <c r="L29" s="32">
        <f xml:space="preserve"> IF( 'F_Inputs Override'!L29 &lt;&gt; "", 'F_Inputs Override'!L29, F_Inputs!L29 )</f>
        <v>21.366</v>
      </c>
      <c r="M29" s="32">
        <f xml:space="preserve"> IF( 'F_Inputs Override'!M29 &lt;&gt; "", 'F_Inputs Override'!M29, F_Inputs!M29 )</f>
        <v>21.751000000000005</v>
      </c>
      <c r="N29" s="32">
        <f xml:space="preserve"> IF( 'F_Inputs Override'!N29 &lt;&gt; "", 'F_Inputs Override'!N29, F_Inputs!N29 )</f>
        <v>21.939333333334211</v>
      </c>
      <c r="O29" s="32">
        <f xml:space="preserve"> IF( 'F_Inputs Override'!O29 &lt;&gt; "", 'F_Inputs Override'!O29, F_Inputs!O29 )</f>
        <v>22.09</v>
      </c>
    </row>
    <row r="30" spans="1:15">
      <c r="A30" s="17" t="s">
        <v>25</v>
      </c>
      <c r="B30" s="17" t="s">
        <v>93</v>
      </c>
      <c r="C30" s="17" t="s">
        <v>94</v>
      </c>
      <c r="D30" s="17" t="s">
        <v>92</v>
      </c>
      <c r="E30" s="17" t="s">
        <v>77</v>
      </c>
      <c r="F30" s="32" t="str">
        <f xml:space="preserve"> IF( 'F_Inputs Override'!F30 &lt;&gt; "", 'F_Inputs Override'!F30, F_Inputs!F30 )</f>
        <v/>
      </c>
      <c r="G30" s="32" t="str">
        <f xml:space="preserve"> IF( 'F_Inputs Override'!G30 &lt;&gt; "", 'F_Inputs Override'!G30, F_Inputs!G30 )</f>
        <v/>
      </c>
      <c r="H30" s="32">
        <f xml:space="preserve"> IF( 'F_Inputs Override'!H30 &lt;&gt; "", 'F_Inputs Override'!H30, F_Inputs!H30 )</f>
        <v>262.95999999999998</v>
      </c>
      <c r="I30" s="32">
        <f xml:space="preserve"> IF( 'F_Inputs Override'!I30 &lt;&gt; "", 'F_Inputs Override'!I30, F_Inputs!I30 )</f>
        <v>209.39099999999999</v>
      </c>
      <c r="J30" s="32">
        <f xml:space="preserve"> IF( 'F_Inputs Override'!J30 &lt;&gt; "", 'F_Inputs Override'!J30, F_Inputs!J30 )</f>
        <v>207.18</v>
      </c>
      <c r="K30" s="32">
        <f xml:space="preserve"> IF( 'F_Inputs Override'!K30 &lt;&gt; "", 'F_Inputs Override'!K30, F_Inputs!K30 )</f>
        <v>202.91</v>
      </c>
      <c r="L30" s="32">
        <f xml:space="preserve"> IF( 'F_Inputs Override'!L30 &lt;&gt; "", 'F_Inputs Override'!L30, F_Inputs!L30 )</f>
        <v>208.18899999999999</v>
      </c>
      <c r="M30" s="32">
        <f xml:space="preserve"> IF( 'F_Inputs Override'!M30 &lt;&gt; "", 'F_Inputs Override'!M30, F_Inputs!M30 )</f>
        <v>207.82371428571429</v>
      </c>
      <c r="N30" s="32">
        <f xml:space="preserve"> IF( 'F_Inputs Override'!N30 &lt;&gt; "", 'F_Inputs Override'!N30, F_Inputs!N30 )</f>
        <v>207.45842857142861</v>
      </c>
      <c r="O30" s="32">
        <f xml:space="preserve"> IF( 'F_Inputs Override'!O30 &lt;&gt; "", 'F_Inputs Override'!O30, F_Inputs!O30 )</f>
        <v>207.09314285714291</v>
      </c>
    </row>
    <row r="31" spans="1:15">
      <c r="A31" s="17" t="s">
        <v>25</v>
      </c>
      <c r="B31" s="17" t="s">
        <v>95</v>
      </c>
      <c r="C31" s="17" t="s">
        <v>96</v>
      </c>
      <c r="D31" s="17" t="s">
        <v>92</v>
      </c>
      <c r="E31" s="17" t="s">
        <v>77</v>
      </c>
      <c r="F31" s="32">
        <f xml:space="preserve"> IF( 'F_Inputs Override'!F31 &lt;&gt; "", 'F_Inputs Override'!F31, F_Inputs!F31 )</f>
        <v>126.64100000000001</v>
      </c>
      <c r="G31" s="32">
        <f xml:space="preserve"> IF( 'F_Inputs Override'!G31 &lt;&gt; "", 'F_Inputs Override'!G31, F_Inputs!G31 )</f>
        <v>127.423</v>
      </c>
      <c r="H31" s="32">
        <f xml:space="preserve"> IF( 'F_Inputs Override'!H31 &lt;&gt; "", 'F_Inputs Override'!H31, F_Inputs!H31 )</f>
        <v>128</v>
      </c>
      <c r="I31" s="32">
        <f xml:space="preserve"> IF( 'F_Inputs Override'!I31 &lt;&gt; "", 'F_Inputs Override'!I31, F_Inputs!I31 )</f>
        <v>105</v>
      </c>
      <c r="J31" s="32">
        <f xml:space="preserve"> IF( 'F_Inputs Override'!J31 &lt;&gt; "", 'F_Inputs Override'!J31, F_Inputs!J31 )</f>
        <v>105</v>
      </c>
      <c r="K31" s="32">
        <f xml:space="preserve"> IF( 'F_Inputs Override'!K31 &lt;&gt; "", 'F_Inputs Override'!K31, F_Inputs!K31 )</f>
        <v>105</v>
      </c>
      <c r="L31" s="32">
        <f xml:space="preserve"> IF( 'F_Inputs Override'!L31 &lt;&gt; "", 'F_Inputs Override'!L31, F_Inputs!L31 )</f>
        <v>105</v>
      </c>
      <c r="M31" s="32">
        <f xml:space="preserve"> IF( 'F_Inputs Override'!M31 &lt;&gt; "", 'F_Inputs Override'!M31, F_Inputs!M31 )</f>
        <v>106.645</v>
      </c>
      <c r="N31" s="32">
        <f xml:space="preserve"> IF( 'F_Inputs Override'!N31 &lt;&gt; "", 'F_Inputs Override'!N31, F_Inputs!N31 )</f>
        <v>107.1792568306044</v>
      </c>
      <c r="O31" s="32">
        <f xml:space="preserve"> IF( 'F_Inputs Override'!O31 &lt;&gt; "", 'F_Inputs Override'!O31, F_Inputs!O31 )</f>
        <v>107.622</v>
      </c>
    </row>
    <row r="32" spans="1:15">
      <c r="A32" s="17" t="s">
        <v>25</v>
      </c>
      <c r="B32" s="17" t="s">
        <v>97</v>
      </c>
      <c r="C32" s="17" t="s">
        <v>98</v>
      </c>
      <c r="D32" s="17" t="s">
        <v>99</v>
      </c>
      <c r="E32" s="17" t="s">
        <v>77</v>
      </c>
      <c r="F32" s="32">
        <f xml:space="preserve"> IF( 'F_Inputs Override'!F32 &lt;&gt; "", 'F_Inputs Override'!F32, F_Inputs!F32 )</f>
        <v>0</v>
      </c>
      <c r="G32" s="32">
        <f xml:space="preserve"> IF( 'F_Inputs Override'!G32 &lt;&gt; "", 'F_Inputs Override'!G32, F_Inputs!G32 )</f>
        <v>0</v>
      </c>
      <c r="H32" s="32">
        <f xml:space="preserve"> IF( 'F_Inputs Override'!H32 &lt;&gt; "", 'F_Inputs Override'!H32, F_Inputs!H32 )</f>
        <v>0</v>
      </c>
      <c r="I32" s="32">
        <f xml:space="preserve"> IF( 'F_Inputs Override'!I32 &lt;&gt; "", 'F_Inputs Override'!I32, F_Inputs!I32 )</f>
        <v>0</v>
      </c>
      <c r="J32" s="32">
        <f xml:space="preserve"> IF( 'F_Inputs Override'!J32 &lt;&gt; "", 'F_Inputs Override'!J32, F_Inputs!J32 )</f>
        <v>0</v>
      </c>
      <c r="K32" s="32">
        <f xml:space="preserve"> IF( 'F_Inputs Override'!K32 &lt;&gt; "", 'F_Inputs Override'!K32, F_Inputs!K32 )</f>
        <v>0</v>
      </c>
      <c r="L32" s="32">
        <f xml:space="preserve"> IF( 'F_Inputs Override'!L32 &lt;&gt; "", 'F_Inputs Override'!L32, F_Inputs!L32 )</f>
        <v>0</v>
      </c>
      <c r="M32" s="32">
        <f xml:space="preserve"> IF( 'F_Inputs Override'!M32 &lt;&gt; "", 'F_Inputs Override'!M32, F_Inputs!M32 )</f>
        <v>0</v>
      </c>
      <c r="N32" s="32">
        <f xml:space="preserve"> IF( 'F_Inputs Override'!N32 &lt;&gt; "", 'F_Inputs Override'!N32, F_Inputs!N32 )</f>
        <v>0</v>
      </c>
      <c r="O32" s="32">
        <f xml:space="preserve"> IF( 'F_Inputs Override'!O32 &lt;&gt; "", 'F_Inputs Override'!O32, F_Inputs!O32 )</f>
        <v>0</v>
      </c>
    </row>
    <row r="33" spans="1:15">
      <c r="A33" s="17" t="s">
        <v>25</v>
      </c>
      <c r="B33" s="17" t="s">
        <v>100</v>
      </c>
      <c r="C33" s="17" t="s">
        <v>101</v>
      </c>
      <c r="D33" s="17" t="s">
        <v>102</v>
      </c>
      <c r="E33" s="17" t="s">
        <v>77</v>
      </c>
      <c r="F33" s="32">
        <f xml:space="preserve"> IF( 'F_Inputs Override'!F33 &lt;&gt; "", 'F_Inputs Override'!F33, F_Inputs!F33 )</f>
        <v>502</v>
      </c>
      <c r="G33" s="32">
        <f xml:space="preserve"> IF( 'F_Inputs Override'!G33 &lt;&gt; "", 'F_Inputs Override'!G33, F_Inputs!G33 )</f>
        <v>502</v>
      </c>
      <c r="H33" s="32">
        <f xml:space="preserve"> IF( 'F_Inputs Override'!H33 &lt;&gt; "", 'F_Inputs Override'!H33, F_Inputs!H33 )</f>
        <v>502</v>
      </c>
      <c r="I33" s="32">
        <f xml:space="preserve"> IF( 'F_Inputs Override'!I33 &lt;&gt; "", 'F_Inputs Override'!I33, F_Inputs!I33 )</f>
        <v>502</v>
      </c>
      <c r="J33" s="32">
        <f xml:space="preserve"> IF( 'F_Inputs Override'!J33 &lt;&gt; "", 'F_Inputs Override'!J33, F_Inputs!J33 )</f>
        <v>502</v>
      </c>
      <c r="K33" s="32">
        <f xml:space="preserve"> IF( 'F_Inputs Override'!K33 &lt;&gt; "", 'F_Inputs Override'!K33, F_Inputs!K33 )</f>
        <v>502</v>
      </c>
      <c r="L33" s="32">
        <f xml:space="preserve"> IF( 'F_Inputs Override'!L33 &lt;&gt; "", 'F_Inputs Override'!L33, F_Inputs!L33 )</f>
        <v>502</v>
      </c>
      <c r="M33" s="32">
        <f xml:space="preserve"> IF( 'F_Inputs Override'!M33 &lt;&gt; "", 'F_Inputs Override'!M33, F_Inputs!M33 )</f>
        <v>502</v>
      </c>
      <c r="N33" s="32">
        <f xml:space="preserve"> IF( 'F_Inputs Override'!N33 &lt;&gt; "", 'F_Inputs Override'!N33, F_Inputs!N33 )</f>
        <v>502</v>
      </c>
      <c r="O33" s="32">
        <f xml:space="preserve"> IF( 'F_Inputs Override'!O33 &lt;&gt; "", 'F_Inputs Override'!O33, F_Inputs!O33 )</f>
        <v>502</v>
      </c>
    </row>
    <row r="34" spans="1:15">
      <c r="A34" s="17" t="s">
        <v>25</v>
      </c>
      <c r="B34" s="17" t="s">
        <v>103</v>
      </c>
      <c r="C34" s="17" t="s">
        <v>104</v>
      </c>
      <c r="D34" s="17" t="s">
        <v>99</v>
      </c>
      <c r="E34" s="17" t="s">
        <v>77</v>
      </c>
      <c r="F34" s="32">
        <f xml:space="preserve"> IF( 'F_Inputs Override'!F34 &lt;&gt; "", 'F_Inputs Override'!F34, F_Inputs!F34 )</f>
        <v>4</v>
      </c>
      <c r="G34" s="32">
        <f xml:space="preserve"> IF( 'F_Inputs Override'!G34 &lt;&gt; "", 'F_Inputs Override'!G34, F_Inputs!G34 )</f>
        <v>4</v>
      </c>
      <c r="H34" s="32">
        <f xml:space="preserve"> IF( 'F_Inputs Override'!H34 &lt;&gt; "", 'F_Inputs Override'!H34, F_Inputs!H34 )</f>
        <v>4</v>
      </c>
      <c r="I34" s="32">
        <f xml:space="preserve"> IF( 'F_Inputs Override'!I34 &lt;&gt; "", 'F_Inputs Override'!I34, F_Inputs!I34 )</f>
        <v>47</v>
      </c>
      <c r="J34" s="32">
        <f xml:space="preserve"> IF( 'F_Inputs Override'!J34 &lt;&gt; "", 'F_Inputs Override'!J34, F_Inputs!J34 )</f>
        <v>47</v>
      </c>
      <c r="K34" s="32">
        <f xml:space="preserve"> IF( 'F_Inputs Override'!K34 &lt;&gt; "", 'F_Inputs Override'!K34, F_Inputs!K34 )</f>
        <v>47</v>
      </c>
      <c r="L34" s="32">
        <f xml:space="preserve"> IF( 'F_Inputs Override'!L34 &lt;&gt; "", 'F_Inputs Override'!L34, F_Inputs!L34 )</f>
        <v>47</v>
      </c>
      <c r="M34" s="32">
        <f xml:space="preserve"> IF( 'F_Inputs Override'!M34 &lt;&gt; "", 'F_Inputs Override'!M34, F_Inputs!M34 )</f>
        <v>46</v>
      </c>
      <c r="N34" s="32">
        <f xml:space="preserve"> IF( 'F_Inputs Override'!N34 &lt;&gt; "", 'F_Inputs Override'!N34, F_Inputs!N34 )</f>
        <v>46</v>
      </c>
      <c r="O34" s="32">
        <f xml:space="preserve"> IF( 'F_Inputs Override'!O34 &lt;&gt; "", 'F_Inputs Override'!O34, F_Inputs!O34 )</f>
        <v>46</v>
      </c>
    </row>
    <row r="35" spans="1:15">
      <c r="A35" s="17" t="s">
        <v>25</v>
      </c>
      <c r="B35" s="17" t="s">
        <v>105</v>
      </c>
      <c r="C35" s="17" t="s">
        <v>106</v>
      </c>
      <c r="D35" s="17" t="s">
        <v>99</v>
      </c>
      <c r="E35" s="17" t="s">
        <v>77</v>
      </c>
      <c r="F35" s="32" t="str">
        <f xml:space="preserve"> IF( 'F_Inputs Override'!F35 &lt;&gt; "", 'F_Inputs Override'!F35, F_Inputs!F35 )</f>
        <v/>
      </c>
      <c r="G35" s="32" t="str">
        <f xml:space="preserve"> IF( 'F_Inputs Override'!G35 &lt;&gt; "", 'F_Inputs Override'!G35, F_Inputs!G35 )</f>
        <v/>
      </c>
      <c r="H35" s="32" t="str">
        <f xml:space="preserve"> IF( 'F_Inputs Override'!H35 &lt;&gt; "", 'F_Inputs Override'!H35, F_Inputs!H35 )</f>
        <v/>
      </c>
      <c r="I35" s="32" t="str">
        <f xml:space="preserve"> IF( 'F_Inputs Override'!I35 &lt;&gt; "", 'F_Inputs Override'!I35, F_Inputs!I35 )</f>
        <v/>
      </c>
      <c r="J35" s="32" t="str">
        <f xml:space="preserve"> IF( 'F_Inputs Override'!J35 &lt;&gt; "", 'F_Inputs Override'!J35, F_Inputs!J35 )</f>
        <v/>
      </c>
      <c r="K35" s="32">
        <f xml:space="preserve"> IF( 'F_Inputs Override'!K35 &lt;&gt; "", 'F_Inputs Override'!K35, F_Inputs!K35 )</f>
        <v>53</v>
      </c>
      <c r="L35" s="32">
        <f xml:space="preserve"> IF( 'F_Inputs Override'!L35 &lt;&gt; "", 'F_Inputs Override'!L35, F_Inputs!L35 )</f>
        <v>54</v>
      </c>
      <c r="M35" s="32">
        <f xml:space="preserve"> IF( 'F_Inputs Override'!M35 &lt;&gt; "", 'F_Inputs Override'!M35, F_Inputs!M35 )</f>
        <v>52</v>
      </c>
      <c r="N35" s="32">
        <f xml:space="preserve"> IF( 'F_Inputs Override'!N35 &lt;&gt; "", 'F_Inputs Override'!N35, F_Inputs!N35 )</f>
        <v>54</v>
      </c>
      <c r="O35" s="32">
        <f xml:space="preserve"> IF( 'F_Inputs Override'!O35 &lt;&gt; "", 'F_Inputs Override'!O35, F_Inputs!O35 )</f>
        <v>54</v>
      </c>
    </row>
    <row r="36" spans="1:15">
      <c r="A36" s="17" t="s">
        <v>25</v>
      </c>
      <c r="B36" s="17" t="s">
        <v>107</v>
      </c>
      <c r="C36" s="17" t="s">
        <v>108</v>
      </c>
      <c r="D36" s="17" t="s">
        <v>92</v>
      </c>
      <c r="E36" s="17" t="s">
        <v>77</v>
      </c>
      <c r="F36" s="32" t="str">
        <f xml:space="preserve"> IF( 'F_Inputs Override'!F36 &lt;&gt; "", 'F_Inputs Override'!F36, F_Inputs!F36 )</f>
        <v/>
      </c>
      <c r="G36" s="32" t="str">
        <f xml:space="preserve"> IF( 'F_Inputs Override'!G36 &lt;&gt; "", 'F_Inputs Override'!G36, F_Inputs!G36 )</f>
        <v/>
      </c>
      <c r="H36" s="32">
        <f xml:space="preserve"> IF( 'F_Inputs Override'!H36 &lt;&gt; "", 'F_Inputs Override'!H36, F_Inputs!H36 )</f>
        <v>219.48500000000001</v>
      </c>
      <c r="I36" s="32">
        <f xml:space="preserve"> IF( 'F_Inputs Override'!I36 &lt;&gt; "", 'F_Inputs Override'!I36, F_Inputs!I36 )</f>
        <v>216.22300000000001</v>
      </c>
      <c r="J36" s="32">
        <f xml:space="preserve"> IF( 'F_Inputs Override'!J36 &lt;&gt; "", 'F_Inputs Override'!J36, F_Inputs!J36 )</f>
        <v>208.88300000000001</v>
      </c>
      <c r="K36" s="32">
        <f xml:space="preserve"> IF( 'F_Inputs Override'!K36 &lt;&gt; "", 'F_Inputs Override'!K36, F_Inputs!K36 )</f>
        <v>206.00399999999999</v>
      </c>
      <c r="L36" s="32">
        <f xml:space="preserve"> IF( 'F_Inputs Override'!L36 &lt;&gt; "", 'F_Inputs Override'!L36, F_Inputs!L36 )</f>
        <v>207.97800000000001</v>
      </c>
      <c r="M36" s="32">
        <f xml:space="preserve"> IF( 'F_Inputs Override'!M36 &lt;&gt; "", 'F_Inputs Override'!M36, F_Inputs!M36 )</f>
        <v>212.33600000000001</v>
      </c>
      <c r="N36" s="32">
        <f xml:space="preserve"> IF( 'F_Inputs Override'!N36 &lt;&gt; "", 'F_Inputs Override'!N36, F_Inputs!N36 )</f>
        <v>216.13</v>
      </c>
      <c r="O36" s="32">
        <f xml:space="preserve"> IF( 'F_Inputs Override'!O36 &lt;&gt; "", 'F_Inputs Override'!O36, F_Inputs!O36 )</f>
        <v>217.648399451231</v>
      </c>
    </row>
    <row r="37" spans="1:15">
      <c r="A37" s="17" t="s">
        <v>25</v>
      </c>
      <c r="B37" s="17" t="s">
        <v>109</v>
      </c>
      <c r="C37" s="17" t="s">
        <v>110</v>
      </c>
      <c r="D37" s="17" t="s">
        <v>102</v>
      </c>
      <c r="E37" s="17" t="s">
        <v>77</v>
      </c>
      <c r="F37" s="32">
        <f xml:space="preserve"> IF( 'F_Inputs Override'!F37 &lt;&gt; "", 'F_Inputs Override'!F37, F_Inputs!F37 )</f>
        <v>2578</v>
      </c>
      <c r="G37" s="32">
        <f xml:space="preserve"> IF( 'F_Inputs Override'!G37 &lt;&gt; "", 'F_Inputs Override'!G37, F_Inputs!G37 )</f>
        <v>2587.3000000000002</v>
      </c>
      <c r="H37" s="32">
        <f xml:space="preserve"> IF( 'F_Inputs Override'!H37 &lt;&gt; "", 'F_Inputs Override'!H37, F_Inputs!H37 )</f>
        <v>2596.6999999999998</v>
      </c>
      <c r="I37" s="32">
        <f xml:space="preserve"> IF( 'F_Inputs Override'!I37 &lt;&gt; "", 'F_Inputs Override'!I37, F_Inputs!I37 )</f>
        <v>2606.1</v>
      </c>
      <c r="J37" s="32">
        <f xml:space="preserve"> IF( 'F_Inputs Override'!J37 &lt;&gt; "", 'F_Inputs Override'!J37, F_Inputs!J37 )</f>
        <v>2619.1999999999998</v>
      </c>
      <c r="K37" s="32">
        <f xml:space="preserve"> IF( 'F_Inputs Override'!K37 &lt;&gt; "", 'F_Inputs Override'!K37, F_Inputs!K37 )</f>
        <v>2628.5</v>
      </c>
      <c r="L37" s="32">
        <f xml:space="preserve"> IF( 'F_Inputs Override'!L37 &lt;&gt; "", 'F_Inputs Override'!L37, F_Inputs!L37 )</f>
        <v>2634</v>
      </c>
      <c r="M37" s="32">
        <f xml:space="preserve"> IF( 'F_Inputs Override'!M37 &lt;&gt; "", 'F_Inputs Override'!M37, F_Inputs!M37 )</f>
        <v>2640.9</v>
      </c>
      <c r="N37" s="32">
        <f xml:space="preserve"> IF( 'F_Inputs Override'!N37 &lt;&gt; "", 'F_Inputs Override'!N37, F_Inputs!N37 )</f>
        <v>2633.1</v>
      </c>
      <c r="O37" s="32">
        <f xml:space="preserve"> IF( 'F_Inputs Override'!O37 &lt;&gt; "", 'F_Inputs Override'!O37, F_Inputs!O37 )</f>
        <v>2639.1</v>
      </c>
    </row>
    <row r="38" spans="1:15">
      <c r="A38" s="17" t="s">
        <v>25</v>
      </c>
      <c r="B38" s="17" t="s">
        <v>111</v>
      </c>
      <c r="C38" s="17" t="s">
        <v>112</v>
      </c>
      <c r="D38" s="17" t="s">
        <v>113</v>
      </c>
      <c r="E38" s="17" t="s">
        <v>77</v>
      </c>
      <c r="F38" s="32" t="str">
        <f xml:space="preserve"> IF( 'F_Inputs Override'!F38 &lt;&gt; "", 'F_Inputs Override'!F38, F_Inputs!F38 )</f>
        <v/>
      </c>
      <c r="G38" s="32" t="str">
        <f xml:space="preserve"> IF( 'F_Inputs Override'!G38 &lt;&gt; "", 'F_Inputs Override'!G38, F_Inputs!G38 )</f>
        <v/>
      </c>
      <c r="H38" s="32">
        <f xml:space="preserve"> IF( 'F_Inputs Override'!H38 &lt;&gt; "", 'F_Inputs Override'!H38, F_Inputs!H38 )</f>
        <v>73.760000000000005</v>
      </c>
      <c r="I38" s="32">
        <f xml:space="preserve"> IF( 'F_Inputs Override'!I38 &lt;&gt; "", 'F_Inputs Override'!I38, F_Inputs!I38 )</f>
        <v>73.760000000000005</v>
      </c>
      <c r="J38" s="32">
        <f xml:space="preserve"> IF( 'F_Inputs Override'!J38 &lt;&gt; "", 'F_Inputs Override'!J38, F_Inputs!J38 )</f>
        <v>73.760000000000005</v>
      </c>
      <c r="K38" s="32">
        <f xml:space="preserve"> IF( 'F_Inputs Override'!K38 &lt;&gt; "", 'F_Inputs Override'!K38, F_Inputs!K38 )</f>
        <v>73.760000000000005</v>
      </c>
      <c r="L38" s="32">
        <f xml:space="preserve"> IF( 'F_Inputs Override'!L38 &lt;&gt; "", 'F_Inputs Override'!L38, F_Inputs!L38 )</f>
        <v>73.760000000000005</v>
      </c>
      <c r="M38" s="32">
        <f xml:space="preserve"> IF( 'F_Inputs Override'!M38 &lt;&gt; "", 'F_Inputs Override'!M38, F_Inputs!M38 )</f>
        <v>73.760000000000005</v>
      </c>
      <c r="N38" s="32">
        <f xml:space="preserve"> IF( 'F_Inputs Override'!N38 &lt;&gt; "", 'F_Inputs Override'!N38, F_Inputs!N38 )</f>
        <v>74.77</v>
      </c>
      <c r="O38" s="32">
        <f xml:space="preserve"> IF( 'F_Inputs Override'!O38 &lt;&gt; "", 'F_Inputs Override'!O38, F_Inputs!O38 )</f>
        <v>73.760000000000005</v>
      </c>
    </row>
    <row r="39" spans="1:15">
      <c r="A39" s="17" t="s">
        <v>25</v>
      </c>
      <c r="B39" s="17" t="s">
        <v>114</v>
      </c>
      <c r="C39" s="17" t="s">
        <v>115</v>
      </c>
      <c r="D39" s="17" t="s">
        <v>116</v>
      </c>
      <c r="E39" s="17" t="s">
        <v>77</v>
      </c>
      <c r="F39" s="32">
        <f xml:space="preserve"> IF( 'F_Inputs Override'!F39 &lt;&gt; "", 'F_Inputs Override'!F39, F_Inputs!F39 )</f>
        <v>0</v>
      </c>
      <c r="G39" s="32">
        <f xml:space="preserve"> IF( 'F_Inputs Override'!G39 &lt;&gt; "", 'F_Inputs Override'!G39, F_Inputs!G39 )</f>
        <v>0</v>
      </c>
      <c r="H39" s="32">
        <f xml:space="preserve"> IF( 'F_Inputs Override'!H39 &lt;&gt; "", 'F_Inputs Override'!H39, F_Inputs!H39 )</f>
        <v>0</v>
      </c>
      <c r="I39" s="32">
        <f xml:space="preserve"> IF( 'F_Inputs Override'!I39 &lt;&gt; "", 'F_Inputs Override'!I39, F_Inputs!I39 )</f>
        <v>0</v>
      </c>
      <c r="J39" s="32">
        <f xml:space="preserve"> IF( 'F_Inputs Override'!J39 &lt;&gt; "", 'F_Inputs Override'!J39, F_Inputs!J39 )</f>
        <v>0</v>
      </c>
      <c r="K39" s="32">
        <f xml:space="preserve"> IF( 'F_Inputs Override'!K39 &lt;&gt; "", 'F_Inputs Override'!K39, F_Inputs!K39 )</f>
        <v>0</v>
      </c>
      <c r="L39" s="32">
        <f xml:space="preserve"> IF( 'F_Inputs Override'!L39 &lt;&gt; "", 'F_Inputs Override'!L39, F_Inputs!L39 )</f>
        <v>2871</v>
      </c>
      <c r="M39" s="32">
        <f xml:space="preserve"> IF( 'F_Inputs Override'!M39 &lt;&gt; "", 'F_Inputs Override'!M39, F_Inputs!M39 )</f>
        <v>2871</v>
      </c>
      <c r="N39" s="32">
        <f xml:space="preserve"> IF( 'F_Inputs Override'!N39 &lt;&gt; "", 'F_Inputs Override'!N39, F_Inputs!N39 )</f>
        <v>2871</v>
      </c>
      <c r="O39" s="32">
        <f xml:space="preserve"> IF( 'F_Inputs Override'!O39 &lt;&gt; "", 'F_Inputs Override'!O39, F_Inputs!O39 )</f>
        <v>2871</v>
      </c>
    </row>
    <row r="40" spans="1:15">
      <c r="A40" s="17" t="s">
        <v>26</v>
      </c>
      <c r="B40" s="17" t="s">
        <v>90</v>
      </c>
      <c r="C40" s="17" t="s">
        <v>91</v>
      </c>
      <c r="D40" s="17" t="s">
        <v>92</v>
      </c>
      <c r="E40" s="17" t="s">
        <v>77</v>
      </c>
      <c r="F40" s="32">
        <f xml:space="preserve"> IF( 'F_Inputs Override'!F40 &lt;&gt; "", 'F_Inputs Override'!F40, F_Inputs!F40 )</f>
        <v>1248.567</v>
      </c>
      <c r="G40" s="32">
        <f xml:space="preserve"> IF( 'F_Inputs Override'!G40 &lt;&gt; "", 'F_Inputs Override'!G40, F_Inputs!G40 )</f>
        <v>1255.797</v>
      </c>
      <c r="H40" s="32">
        <f xml:space="preserve"> IF( 'F_Inputs Override'!H40 &lt;&gt; "", 'F_Inputs Override'!H40, F_Inputs!H40 )</f>
        <v>1264.011</v>
      </c>
      <c r="I40" s="32">
        <f xml:space="preserve"> IF( 'F_Inputs Override'!I40 &lt;&gt; "", 'F_Inputs Override'!I40, F_Inputs!I40 )</f>
        <v>1269.944</v>
      </c>
      <c r="J40" s="32">
        <f xml:space="preserve"> IF( 'F_Inputs Override'!J40 &lt;&gt; "", 'F_Inputs Override'!J40, F_Inputs!J40 )</f>
        <v>1283.7239999999999</v>
      </c>
      <c r="K40" s="32">
        <f xml:space="preserve"> IF( 'F_Inputs Override'!K40 &lt;&gt; "", 'F_Inputs Override'!K40, F_Inputs!K40 )</f>
        <v>1289.6949999999999</v>
      </c>
      <c r="L40" s="32">
        <f xml:space="preserve"> IF( 'F_Inputs Override'!L40 &lt;&gt; "", 'F_Inputs Override'!L40, F_Inputs!L40 )</f>
        <v>1296.7270000000001</v>
      </c>
      <c r="M40" s="32">
        <f xml:space="preserve"> IF( 'F_Inputs Override'!M40 &lt;&gt; "", 'F_Inputs Override'!M40, F_Inputs!M40 )</f>
        <v>1306.673</v>
      </c>
      <c r="N40" s="32">
        <f xml:space="preserve"> IF( 'F_Inputs Override'!N40 &lt;&gt; "", 'F_Inputs Override'!N40, F_Inputs!N40 )</f>
        <v>1314.9540000000002</v>
      </c>
      <c r="O40" s="32">
        <f xml:space="preserve"> IF( 'F_Inputs Override'!O40 &lt;&gt; "", 'F_Inputs Override'!O40, F_Inputs!O40 )</f>
        <v>1317.7159999999999</v>
      </c>
    </row>
    <row r="41" spans="1:15">
      <c r="A41" s="17" t="s">
        <v>26</v>
      </c>
      <c r="B41" s="17" t="s">
        <v>93</v>
      </c>
      <c r="C41" s="17" t="s">
        <v>94</v>
      </c>
      <c r="D41" s="17" t="s">
        <v>92</v>
      </c>
      <c r="E41" s="17" t="s">
        <v>77</v>
      </c>
      <c r="F41" s="32">
        <f xml:space="preserve"> IF( 'F_Inputs Override'!F41 &lt;&gt; "", 'F_Inputs Override'!F41, F_Inputs!F41 )</f>
        <v>4354.6530000000002</v>
      </c>
      <c r="G41" s="32">
        <f xml:space="preserve"> IF( 'F_Inputs Override'!G41 &lt;&gt; "", 'F_Inputs Override'!G41, F_Inputs!G41 )</f>
        <v>4357.268</v>
      </c>
      <c r="H41" s="32">
        <f xml:space="preserve"> IF( 'F_Inputs Override'!H41 &lt;&gt; "", 'F_Inputs Override'!H41, F_Inputs!H41 )</f>
        <v>4349.2380000000003</v>
      </c>
      <c r="I41" s="32">
        <f xml:space="preserve"> IF( 'F_Inputs Override'!I41 &lt;&gt; "", 'F_Inputs Override'!I41, F_Inputs!I41 )</f>
        <v>4411.8950000000004</v>
      </c>
      <c r="J41" s="32">
        <f xml:space="preserve"> IF( 'F_Inputs Override'!J41 &lt;&gt; "", 'F_Inputs Override'!J41, F_Inputs!J41 )</f>
        <v>4557.6760000000004</v>
      </c>
      <c r="K41" s="32">
        <f xml:space="preserve"> IF( 'F_Inputs Override'!K41 &lt;&gt; "", 'F_Inputs Override'!K41, F_Inputs!K41 )</f>
        <v>4577.9859999999999</v>
      </c>
      <c r="L41" s="32">
        <f xml:space="preserve"> IF( 'F_Inputs Override'!L41 &lt;&gt; "", 'F_Inputs Override'!L41, F_Inputs!L41 )</f>
        <v>4485.835</v>
      </c>
      <c r="M41" s="32">
        <f xml:space="preserve"> IF( 'F_Inputs Override'!M41 &lt;&gt; "", 'F_Inputs Override'!M41, F_Inputs!M41 )</f>
        <v>4516.2370000000001</v>
      </c>
      <c r="N41" s="32">
        <f xml:space="preserve"> IF( 'F_Inputs Override'!N41 &lt;&gt; "", 'F_Inputs Override'!N41, F_Inputs!N41 )</f>
        <v>4553.2730000000001</v>
      </c>
      <c r="O41" s="32">
        <f xml:space="preserve"> IF( 'F_Inputs Override'!O41 &lt;&gt; "", 'F_Inputs Override'!O41, F_Inputs!O41 )</f>
        <v>4554.5739999999996</v>
      </c>
    </row>
    <row r="42" spans="1:15">
      <c r="A42" s="17" t="s">
        <v>26</v>
      </c>
      <c r="B42" s="17" t="s">
        <v>95</v>
      </c>
      <c r="C42" s="17" t="s">
        <v>96</v>
      </c>
      <c r="D42" s="17" t="s">
        <v>92</v>
      </c>
      <c r="E42" s="17" t="s">
        <v>77</v>
      </c>
      <c r="F42" s="32">
        <f xml:space="preserve"> IF( 'F_Inputs Override'!F42 &lt;&gt; "", 'F_Inputs Override'!F42, F_Inputs!F42 )</f>
        <v>2005.971</v>
      </c>
      <c r="G42" s="32">
        <f xml:space="preserve"> IF( 'F_Inputs Override'!G42 &lt;&gt; "", 'F_Inputs Override'!G42, F_Inputs!G42 )</f>
        <v>2021.4860000000001</v>
      </c>
      <c r="H42" s="32">
        <f xml:space="preserve"> IF( 'F_Inputs Override'!H42 &lt;&gt; "", 'F_Inputs Override'!H42, F_Inputs!H42 )</f>
        <v>2019</v>
      </c>
      <c r="I42" s="32">
        <f xml:space="preserve"> IF( 'F_Inputs Override'!I42 &lt;&gt; "", 'F_Inputs Override'!I42, F_Inputs!I42 )</f>
        <v>2030</v>
      </c>
      <c r="J42" s="32">
        <f xml:space="preserve"> IF( 'F_Inputs Override'!J42 &lt;&gt; "", 'F_Inputs Override'!J42, F_Inputs!J42 )</f>
        <v>2048</v>
      </c>
      <c r="K42" s="32">
        <f xml:space="preserve"> IF( 'F_Inputs Override'!K42 &lt;&gt; "", 'F_Inputs Override'!K42, F_Inputs!K42 )</f>
        <v>2058</v>
      </c>
      <c r="L42" s="32">
        <f xml:space="preserve"> IF( 'F_Inputs Override'!L42 &lt;&gt; "", 'F_Inputs Override'!L42, F_Inputs!L42 )</f>
        <v>2070</v>
      </c>
      <c r="M42" s="32">
        <f xml:space="preserve"> IF( 'F_Inputs Override'!M42 &lt;&gt; "", 'F_Inputs Override'!M42, F_Inputs!M42 )</f>
        <v>2077.0210000000002</v>
      </c>
      <c r="N42" s="32">
        <f xml:space="preserve"> IF( 'F_Inputs Override'!N42 &lt;&gt; "", 'F_Inputs Override'!N42, F_Inputs!N42 )</f>
        <v>2088.5940000000001</v>
      </c>
      <c r="O42" s="32">
        <f xml:space="preserve"> IF( 'F_Inputs Override'!O42 &lt;&gt; "", 'F_Inputs Override'!O42, F_Inputs!O42 )</f>
        <v>2084.9450000000002</v>
      </c>
    </row>
    <row r="43" spans="1:15">
      <c r="A43" s="17" t="s">
        <v>26</v>
      </c>
      <c r="B43" s="17" t="s">
        <v>97</v>
      </c>
      <c r="C43" s="17" t="s">
        <v>98</v>
      </c>
      <c r="D43" s="17" t="s">
        <v>99</v>
      </c>
      <c r="E43" s="17" t="s">
        <v>77</v>
      </c>
      <c r="F43" s="32">
        <f xml:space="preserve"> IF( 'F_Inputs Override'!F43 &lt;&gt; "", 'F_Inputs Override'!F43, F_Inputs!F43 )</f>
        <v>33</v>
      </c>
      <c r="G43" s="32">
        <f xml:space="preserve"> IF( 'F_Inputs Override'!G43 &lt;&gt; "", 'F_Inputs Override'!G43, F_Inputs!G43 )</f>
        <v>33</v>
      </c>
      <c r="H43" s="32">
        <f xml:space="preserve"> IF( 'F_Inputs Override'!H43 &lt;&gt; "", 'F_Inputs Override'!H43, F_Inputs!H43 )</f>
        <v>33</v>
      </c>
      <c r="I43" s="32">
        <f xml:space="preserve"> IF( 'F_Inputs Override'!I43 &lt;&gt; "", 'F_Inputs Override'!I43, F_Inputs!I43 )</f>
        <v>33</v>
      </c>
      <c r="J43" s="32">
        <f xml:space="preserve"> IF( 'F_Inputs Override'!J43 &lt;&gt; "", 'F_Inputs Override'!J43, F_Inputs!J43 )</f>
        <v>33</v>
      </c>
      <c r="K43" s="32">
        <f xml:space="preserve"> IF( 'F_Inputs Override'!K43 &lt;&gt; "", 'F_Inputs Override'!K43, F_Inputs!K43 )</f>
        <v>0</v>
      </c>
      <c r="L43" s="32">
        <f xml:space="preserve"> IF( 'F_Inputs Override'!L43 &lt;&gt; "", 'F_Inputs Override'!L43, F_Inputs!L43 )</f>
        <v>33</v>
      </c>
      <c r="M43" s="32">
        <f xml:space="preserve"> IF( 'F_Inputs Override'!M43 &lt;&gt; "", 'F_Inputs Override'!M43, F_Inputs!M43 )</f>
        <v>33</v>
      </c>
      <c r="N43" s="32">
        <f xml:space="preserve"> IF( 'F_Inputs Override'!N43 &lt;&gt; "", 'F_Inputs Override'!N43, F_Inputs!N43 )</f>
        <v>33</v>
      </c>
      <c r="O43" s="32">
        <f xml:space="preserve"> IF( 'F_Inputs Override'!O43 &lt;&gt; "", 'F_Inputs Override'!O43, F_Inputs!O43 )</f>
        <v>34</v>
      </c>
    </row>
    <row r="44" spans="1:15">
      <c r="A44" s="17" t="s">
        <v>26</v>
      </c>
      <c r="B44" s="17" t="s">
        <v>100</v>
      </c>
      <c r="C44" s="17" t="s">
        <v>101</v>
      </c>
      <c r="D44" s="17" t="s">
        <v>102</v>
      </c>
      <c r="E44" s="17" t="s">
        <v>77</v>
      </c>
      <c r="F44" s="32">
        <f xml:space="preserve"> IF( 'F_Inputs Override'!F44 &lt;&gt; "", 'F_Inputs Override'!F44, F_Inputs!F44 )</f>
        <v>16060</v>
      </c>
      <c r="G44" s="32">
        <f xml:space="preserve"> IF( 'F_Inputs Override'!G44 &lt;&gt; "", 'F_Inputs Override'!G44, F_Inputs!G44 )</f>
        <v>29441</v>
      </c>
      <c r="H44" s="32">
        <f xml:space="preserve"> IF( 'F_Inputs Override'!H44 &lt;&gt; "", 'F_Inputs Override'!H44, F_Inputs!H44 )</f>
        <v>29848</v>
      </c>
      <c r="I44" s="32">
        <f xml:space="preserve"> IF( 'F_Inputs Override'!I44 &lt;&gt; "", 'F_Inputs Override'!I44, F_Inputs!I44 )</f>
        <v>29848</v>
      </c>
      <c r="J44" s="32">
        <f xml:space="preserve"> IF( 'F_Inputs Override'!J44 &lt;&gt; "", 'F_Inputs Override'!J44, F_Inputs!J44 )</f>
        <v>29848</v>
      </c>
      <c r="K44" s="32">
        <f xml:space="preserve"> IF( 'F_Inputs Override'!K44 &lt;&gt; "", 'F_Inputs Override'!K44, F_Inputs!K44 )</f>
        <v>29848</v>
      </c>
      <c r="L44" s="32">
        <f xml:space="preserve"> IF( 'F_Inputs Override'!L44 &lt;&gt; "", 'F_Inputs Override'!L44, F_Inputs!L44 )</f>
        <v>30026</v>
      </c>
      <c r="M44" s="32">
        <f xml:space="preserve"> IF( 'F_Inputs Override'!M44 &lt;&gt; "", 'F_Inputs Override'!M44, F_Inputs!M44 )</f>
        <v>30026</v>
      </c>
      <c r="N44" s="32">
        <f xml:space="preserve"> IF( 'F_Inputs Override'!N44 &lt;&gt; "", 'F_Inputs Override'!N44, F_Inputs!N44 )</f>
        <v>30026</v>
      </c>
      <c r="O44" s="32">
        <f xml:space="preserve"> IF( 'F_Inputs Override'!O44 &lt;&gt; "", 'F_Inputs Override'!O44, F_Inputs!O44 )</f>
        <v>30026</v>
      </c>
    </row>
    <row r="45" spans="1:15">
      <c r="A45" s="17" t="s">
        <v>26</v>
      </c>
      <c r="B45" s="17" t="s">
        <v>103</v>
      </c>
      <c r="C45" s="17" t="s">
        <v>104</v>
      </c>
      <c r="D45" s="17" t="s">
        <v>99</v>
      </c>
      <c r="E45" s="17" t="s">
        <v>77</v>
      </c>
      <c r="F45" s="32">
        <f xml:space="preserve"> IF( 'F_Inputs Override'!F45 &lt;&gt; "", 'F_Inputs Override'!F45, F_Inputs!F45 )</f>
        <v>0</v>
      </c>
      <c r="G45" s="32">
        <f xml:space="preserve"> IF( 'F_Inputs Override'!G45 &lt;&gt; "", 'F_Inputs Override'!G45, F_Inputs!G45 )</f>
        <v>0</v>
      </c>
      <c r="H45" s="32">
        <f xml:space="preserve"> IF( 'F_Inputs Override'!H45 &lt;&gt; "", 'F_Inputs Override'!H45, F_Inputs!H45 )</f>
        <v>200</v>
      </c>
      <c r="I45" s="32">
        <f xml:space="preserve"> IF( 'F_Inputs Override'!I45 &lt;&gt; "", 'F_Inputs Override'!I45, F_Inputs!I45 )</f>
        <v>200</v>
      </c>
      <c r="J45" s="32">
        <f xml:space="preserve"> IF( 'F_Inputs Override'!J45 &lt;&gt; "", 'F_Inputs Override'!J45, F_Inputs!J45 )</f>
        <v>204</v>
      </c>
      <c r="K45" s="32">
        <f xml:space="preserve"> IF( 'F_Inputs Override'!K45 &lt;&gt; "", 'F_Inputs Override'!K45, F_Inputs!K45 )</f>
        <v>205</v>
      </c>
      <c r="L45" s="32">
        <f xml:space="preserve"> IF( 'F_Inputs Override'!L45 &lt;&gt; "", 'F_Inputs Override'!L45, F_Inputs!L45 )</f>
        <v>204</v>
      </c>
      <c r="M45" s="32">
        <f xml:space="preserve"> IF( 'F_Inputs Override'!M45 &lt;&gt; "", 'F_Inputs Override'!M45, F_Inputs!M45 )</f>
        <v>204</v>
      </c>
      <c r="N45" s="32">
        <f xml:space="preserve"> IF( 'F_Inputs Override'!N45 &lt;&gt; "", 'F_Inputs Override'!N45, F_Inputs!N45 )</f>
        <v>206</v>
      </c>
      <c r="O45" s="32">
        <f xml:space="preserve"> IF( 'F_Inputs Override'!O45 &lt;&gt; "", 'F_Inputs Override'!O45, F_Inputs!O45 )</f>
        <v>204</v>
      </c>
    </row>
    <row r="46" spans="1:15">
      <c r="A46" s="17" t="s">
        <v>26</v>
      </c>
      <c r="B46" s="17" t="s">
        <v>105</v>
      </c>
      <c r="C46" s="17" t="s">
        <v>106</v>
      </c>
      <c r="D46" s="17" t="s">
        <v>99</v>
      </c>
      <c r="E46" s="17" t="s">
        <v>77</v>
      </c>
      <c r="F46" s="32" t="str">
        <f xml:space="preserve"> IF( 'F_Inputs Override'!F46 &lt;&gt; "", 'F_Inputs Override'!F46, F_Inputs!F46 )</f>
        <v/>
      </c>
      <c r="G46" s="32" t="str">
        <f xml:space="preserve"> IF( 'F_Inputs Override'!G46 &lt;&gt; "", 'F_Inputs Override'!G46, F_Inputs!G46 )</f>
        <v/>
      </c>
      <c r="H46" s="32" t="str">
        <f xml:space="preserve"> IF( 'F_Inputs Override'!H46 &lt;&gt; "", 'F_Inputs Override'!H46, F_Inputs!H46 )</f>
        <v/>
      </c>
      <c r="I46" s="32" t="str">
        <f xml:space="preserve"> IF( 'F_Inputs Override'!I46 &lt;&gt; "", 'F_Inputs Override'!I46, F_Inputs!I46 )</f>
        <v/>
      </c>
      <c r="J46" s="32" t="str">
        <f xml:space="preserve"> IF( 'F_Inputs Override'!J46 &lt;&gt; "", 'F_Inputs Override'!J46, F_Inputs!J46 )</f>
        <v/>
      </c>
      <c r="K46" s="32">
        <f xml:space="preserve"> IF( 'F_Inputs Override'!K46 &lt;&gt; "", 'F_Inputs Override'!K46, F_Inputs!K46 )</f>
        <v>1520</v>
      </c>
      <c r="L46" s="32">
        <f xml:space="preserve"> IF( 'F_Inputs Override'!L46 &lt;&gt; "", 'F_Inputs Override'!L46, F_Inputs!L46 )</f>
        <v>1567</v>
      </c>
      <c r="M46" s="32">
        <f xml:space="preserve"> IF( 'F_Inputs Override'!M46 &lt;&gt; "", 'F_Inputs Override'!M46, F_Inputs!M46 )</f>
        <v>1564</v>
      </c>
      <c r="N46" s="32">
        <f xml:space="preserve"> IF( 'F_Inputs Override'!N46 &lt;&gt; "", 'F_Inputs Override'!N46, F_Inputs!N46 )</f>
        <v>1565</v>
      </c>
      <c r="O46" s="32">
        <f xml:space="preserve"> IF( 'F_Inputs Override'!O46 &lt;&gt; "", 'F_Inputs Override'!O46, F_Inputs!O46 )</f>
        <v>1564</v>
      </c>
    </row>
    <row r="47" spans="1:15">
      <c r="A47" s="17" t="s">
        <v>26</v>
      </c>
      <c r="B47" s="17" t="s">
        <v>107</v>
      </c>
      <c r="C47" s="17" t="s">
        <v>108</v>
      </c>
      <c r="D47" s="17" t="s">
        <v>92</v>
      </c>
      <c r="E47" s="17" t="s">
        <v>77</v>
      </c>
      <c r="F47" s="32" t="str">
        <f xml:space="preserve"> IF( 'F_Inputs Override'!F47 &lt;&gt; "", 'F_Inputs Override'!F47, F_Inputs!F47 )</f>
        <v/>
      </c>
      <c r="G47" s="32" t="str">
        <f xml:space="preserve"> IF( 'F_Inputs Override'!G47 &lt;&gt; "", 'F_Inputs Override'!G47, F_Inputs!G47 )</f>
        <v/>
      </c>
      <c r="H47" s="32">
        <f xml:space="preserve"> IF( 'F_Inputs Override'!H47 &lt;&gt; "", 'F_Inputs Override'!H47, F_Inputs!H47 )</f>
        <v>4464.0020000000004</v>
      </c>
      <c r="I47" s="32">
        <f xml:space="preserve"> IF( 'F_Inputs Override'!I47 &lt;&gt; "", 'F_Inputs Override'!I47, F_Inputs!I47 )</f>
        <v>4491.1869999999999</v>
      </c>
      <c r="J47" s="32">
        <f xml:space="preserve"> IF( 'F_Inputs Override'!J47 &lt;&gt; "", 'F_Inputs Override'!J47, F_Inputs!J47 )</f>
        <v>4525.0510000000004</v>
      </c>
      <c r="K47" s="32">
        <f xml:space="preserve"> IF( 'F_Inputs Override'!K47 &lt;&gt; "", 'F_Inputs Override'!K47, F_Inputs!K47 )</f>
        <v>4588.5510000000004</v>
      </c>
      <c r="L47" s="32">
        <f xml:space="preserve"> IF( 'F_Inputs Override'!L47 &lt;&gt; "", 'F_Inputs Override'!L47, F_Inputs!L47 )</f>
        <v>4709.0730000000003</v>
      </c>
      <c r="M47" s="32">
        <f xml:space="preserve"> IF( 'F_Inputs Override'!M47 &lt;&gt; "", 'F_Inputs Override'!M47, F_Inputs!M47 )</f>
        <v>4732.2389999999996</v>
      </c>
      <c r="N47" s="32">
        <f xml:space="preserve"> IF( 'F_Inputs Override'!N47 &lt;&gt; "", 'F_Inputs Override'!N47, F_Inputs!N47 )</f>
        <v>4775.4740000000002</v>
      </c>
      <c r="O47" s="32">
        <f xml:space="preserve"> IF( 'F_Inputs Override'!O47 &lt;&gt; "", 'F_Inputs Override'!O47, F_Inputs!O47 )</f>
        <v>4720.12</v>
      </c>
    </row>
    <row r="48" spans="1:15">
      <c r="A48" s="17" t="s">
        <v>26</v>
      </c>
      <c r="B48" s="17" t="s">
        <v>109</v>
      </c>
      <c r="C48" s="17" t="s">
        <v>110</v>
      </c>
      <c r="D48" s="17" t="s">
        <v>102</v>
      </c>
      <c r="E48" s="17" t="s">
        <v>77</v>
      </c>
      <c r="F48" s="32">
        <f xml:space="preserve"> IF( 'F_Inputs Override'!F48 &lt;&gt; "", 'F_Inputs Override'!F48, F_Inputs!F48 )</f>
        <v>25760.6</v>
      </c>
      <c r="G48" s="32">
        <f xml:space="preserve"> IF( 'F_Inputs Override'!G48 &lt;&gt; "", 'F_Inputs Override'!G48, F_Inputs!G48 )</f>
        <v>25812.799999999999</v>
      </c>
      <c r="H48" s="32">
        <f xml:space="preserve"> IF( 'F_Inputs Override'!H48 &lt;&gt; "", 'F_Inputs Override'!H48, F_Inputs!H48 )</f>
        <v>25912</v>
      </c>
      <c r="I48" s="32">
        <f xml:space="preserve"> IF( 'F_Inputs Override'!I48 &lt;&gt; "", 'F_Inputs Override'!I48, F_Inputs!I48 )</f>
        <v>26032.3</v>
      </c>
      <c r="J48" s="32">
        <f xml:space="preserve"> IF( 'F_Inputs Override'!J48 &lt;&gt; "", 'F_Inputs Override'!J48, F_Inputs!J48 )</f>
        <v>26200.2</v>
      </c>
      <c r="K48" s="32">
        <f xml:space="preserve"> IF( 'F_Inputs Override'!K48 &lt;&gt; "", 'F_Inputs Override'!K48, F_Inputs!K48 )</f>
        <v>26252.799999999999</v>
      </c>
      <c r="L48" s="32">
        <f xml:space="preserve"> IF( 'F_Inputs Override'!L48 &lt;&gt; "", 'F_Inputs Override'!L48, F_Inputs!L48 )</f>
        <v>26366</v>
      </c>
      <c r="M48" s="32">
        <f xml:space="preserve"> IF( 'F_Inputs Override'!M48 &lt;&gt; "", 'F_Inputs Override'!M48, F_Inputs!M48 )</f>
        <v>26450.6</v>
      </c>
      <c r="N48" s="32">
        <f xml:space="preserve"> IF( 'F_Inputs Override'!N48 &lt;&gt; "", 'F_Inputs Override'!N48, F_Inputs!N48 )</f>
        <v>26536.799999999999</v>
      </c>
      <c r="O48" s="32">
        <f xml:space="preserve"> IF( 'F_Inputs Override'!O48 &lt;&gt; "", 'F_Inputs Override'!O48, F_Inputs!O48 )</f>
        <v>26672.579000000002</v>
      </c>
    </row>
    <row r="49" spans="1:15">
      <c r="A49" s="17" t="s">
        <v>26</v>
      </c>
      <c r="B49" s="17" t="s">
        <v>111</v>
      </c>
      <c r="C49" s="17" t="s">
        <v>112</v>
      </c>
      <c r="D49" s="17" t="s">
        <v>113</v>
      </c>
      <c r="E49" s="17" t="s">
        <v>77</v>
      </c>
      <c r="F49" s="32" t="str">
        <f xml:space="preserve"> IF( 'F_Inputs Override'!F49 &lt;&gt; "", 'F_Inputs Override'!F49, F_Inputs!F49 )</f>
        <v/>
      </c>
      <c r="G49" s="32" t="str">
        <f xml:space="preserve"> IF( 'F_Inputs Override'!G49 &lt;&gt; "", 'F_Inputs Override'!G49, F_Inputs!G49 )</f>
        <v/>
      </c>
      <c r="H49" s="32">
        <f xml:space="preserve"> IF( 'F_Inputs Override'!H49 &lt;&gt; "", 'F_Inputs Override'!H49, F_Inputs!H49 )</f>
        <v>1534.02</v>
      </c>
      <c r="I49" s="32">
        <f xml:space="preserve"> IF( 'F_Inputs Override'!I49 &lt;&gt; "", 'F_Inputs Override'!I49, F_Inputs!I49 )</f>
        <v>1534.02</v>
      </c>
      <c r="J49" s="32">
        <f xml:space="preserve"> IF( 'F_Inputs Override'!J49 &lt;&gt; "", 'F_Inputs Override'!J49, F_Inputs!J49 )</f>
        <v>1534.02</v>
      </c>
      <c r="K49" s="32">
        <f xml:space="preserve"> IF( 'F_Inputs Override'!K49 &lt;&gt; "", 'F_Inputs Override'!K49, F_Inputs!K49 )</f>
        <v>1532.38</v>
      </c>
      <c r="L49" s="32">
        <f xml:space="preserve"> IF( 'F_Inputs Override'!L49 &lt;&gt; "", 'F_Inputs Override'!L49, F_Inputs!L49 )</f>
        <v>1545.27</v>
      </c>
      <c r="M49" s="32">
        <f xml:space="preserve"> IF( 'F_Inputs Override'!M49 &lt;&gt; "", 'F_Inputs Override'!M49, F_Inputs!M49 )</f>
        <v>1562.48</v>
      </c>
      <c r="N49" s="32">
        <f xml:space="preserve"> IF( 'F_Inputs Override'!N49 &lt;&gt; "", 'F_Inputs Override'!N49, F_Inputs!N49 )</f>
        <v>1568.21</v>
      </c>
      <c r="O49" s="32">
        <f xml:space="preserve"> IF( 'F_Inputs Override'!O49 &lt;&gt; "", 'F_Inputs Override'!O49, F_Inputs!O49 )</f>
        <v>1563.865603</v>
      </c>
    </row>
    <row r="50" spans="1:15">
      <c r="A50" s="17" t="s">
        <v>26</v>
      </c>
      <c r="B50" s="17" t="s">
        <v>114</v>
      </c>
      <c r="C50" s="17" t="s">
        <v>115</v>
      </c>
      <c r="D50" s="17" t="s">
        <v>116</v>
      </c>
      <c r="E50" s="17" t="s">
        <v>77</v>
      </c>
      <c r="F50" s="32">
        <f xml:space="preserve"> IF( 'F_Inputs Override'!F50 &lt;&gt; "", 'F_Inputs Override'!F50, F_Inputs!F50 )</f>
        <v>13621</v>
      </c>
      <c r="G50" s="32">
        <f xml:space="preserve"> IF( 'F_Inputs Override'!G50 &lt;&gt; "", 'F_Inputs Override'!G50, F_Inputs!G50 )</f>
        <v>13621</v>
      </c>
      <c r="H50" s="32">
        <f xml:space="preserve"> IF( 'F_Inputs Override'!H50 &lt;&gt; "", 'F_Inputs Override'!H50, F_Inputs!H50 )</f>
        <v>13114</v>
      </c>
      <c r="I50" s="32">
        <f xml:space="preserve"> IF( 'F_Inputs Override'!I50 &lt;&gt; "", 'F_Inputs Override'!I50, F_Inputs!I50 )</f>
        <v>13114</v>
      </c>
      <c r="J50" s="32">
        <f xml:space="preserve"> IF( 'F_Inputs Override'!J50 &lt;&gt; "", 'F_Inputs Override'!J50, F_Inputs!J50 )</f>
        <v>13122</v>
      </c>
      <c r="K50" s="32">
        <f xml:space="preserve"> IF( 'F_Inputs Override'!K50 &lt;&gt; "", 'F_Inputs Override'!K50, F_Inputs!K50 )</f>
        <v>13129</v>
      </c>
      <c r="L50" s="32">
        <f xml:space="preserve"> IF( 'F_Inputs Override'!L50 &lt;&gt; "", 'F_Inputs Override'!L50, F_Inputs!L50 )</f>
        <v>13127</v>
      </c>
      <c r="M50" s="32">
        <f xml:space="preserve"> IF( 'F_Inputs Override'!M50 &lt;&gt; "", 'F_Inputs Override'!M50, F_Inputs!M50 )</f>
        <v>13128</v>
      </c>
      <c r="N50" s="32">
        <f xml:space="preserve"> IF( 'F_Inputs Override'!N50 &lt;&gt; "", 'F_Inputs Override'!N50, F_Inputs!N50 )</f>
        <v>13128</v>
      </c>
      <c r="O50" s="32">
        <f xml:space="preserve"> IF( 'F_Inputs Override'!O50 &lt;&gt; "", 'F_Inputs Override'!O50, F_Inputs!O50 )</f>
        <v>13128</v>
      </c>
    </row>
    <row r="51" spans="1:15">
      <c r="A51" s="17" t="s">
        <v>28</v>
      </c>
      <c r="B51" s="17" t="s">
        <v>90</v>
      </c>
      <c r="C51" s="17" t="s">
        <v>91</v>
      </c>
      <c r="D51" s="17" t="s">
        <v>92</v>
      </c>
      <c r="E51" s="17" t="s">
        <v>77</v>
      </c>
      <c r="F51" s="32" t="str">
        <f xml:space="preserve"> IF( 'F_Inputs Override'!F51 &lt;&gt; "", 'F_Inputs Override'!F51, F_Inputs!F51 )</f>
        <v/>
      </c>
      <c r="G51" s="32">
        <f xml:space="preserve"> IF( 'F_Inputs Override'!G51 &lt;&gt; "", 'F_Inputs Override'!G51, F_Inputs!G51 )</f>
        <v>4078.6640000000002</v>
      </c>
      <c r="H51" s="32">
        <f xml:space="preserve"> IF( 'F_Inputs Override'!H51 &lt;&gt; "", 'F_Inputs Override'!H51, F_Inputs!H51 )</f>
        <v>4130.8130000000001</v>
      </c>
      <c r="I51" s="32">
        <f xml:space="preserve"> IF( 'F_Inputs Override'!I51 &lt;&gt; "", 'F_Inputs Override'!I51, F_Inputs!I51 )</f>
        <v>4149.9849999999997</v>
      </c>
      <c r="J51" s="32">
        <f xml:space="preserve"> IF( 'F_Inputs Override'!J51 &lt;&gt; "", 'F_Inputs Override'!J51, F_Inputs!J51 )</f>
        <v>4210.0190000000002</v>
      </c>
      <c r="K51" s="32">
        <f xml:space="preserve"> IF( 'F_Inputs Override'!K51 &lt;&gt; "", 'F_Inputs Override'!K51, F_Inputs!K51 )</f>
        <v>4189.8959999999997</v>
      </c>
      <c r="L51" s="32">
        <f xml:space="preserve"> IF( 'F_Inputs Override'!L51 &lt;&gt; "", 'F_Inputs Override'!L51, F_Inputs!L51 )</f>
        <v>4205.2079999999996</v>
      </c>
      <c r="M51" s="32">
        <f xml:space="preserve"> IF( 'F_Inputs Override'!M51 &lt;&gt; "", 'F_Inputs Override'!M51, F_Inputs!M51 )</f>
        <v>4218.1379999999999</v>
      </c>
      <c r="N51" s="32">
        <f xml:space="preserve"> IF( 'F_Inputs Override'!N51 &lt;&gt; "", 'F_Inputs Override'!N51, F_Inputs!N51 )</f>
        <v>4258.58349</v>
      </c>
      <c r="O51" s="32">
        <f xml:space="preserve"> IF( 'F_Inputs Override'!O51 &lt;&gt; "", 'F_Inputs Override'!O51, F_Inputs!O51 )</f>
        <v>4272.5137529345056</v>
      </c>
    </row>
    <row r="52" spans="1:15">
      <c r="A52" s="17" t="s">
        <v>28</v>
      </c>
      <c r="B52" s="17" t="s">
        <v>93</v>
      </c>
      <c r="C52" s="17" t="s">
        <v>94</v>
      </c>
      <c r="D52" s="17" t="s">
        <v>92</v>
      </c>
      <c r="E52" s="17" t="s">
        <v>77</v>
      </c>
      <c r="F52" s="32">
        <f xml:space="preserve"> IF( 'F_Inputs Override'!F52 &lt;&gt; "", 'F_Inputs Override'!F52, F_Inputs!F52 )</f>
        <v>7544.6379999999999</v>
      </c>
      <c r="G52" s="32">
        <f xml:space="preserve"> IF( 'F_Inputs Override'!G52 &lt;&gt; "", 'F_Inputs Override'!G52, F_Inputs!G52 )</f>
        <v>7726.4350000000004</v>
      </c>
      <c r="H52" s="32">
        <f xml:space="preserve"> IF( 'F_Inputs Override'!H52 &lt;&gt; "", 'F_Inputs Override'!H52, F_Inputs!H52 )</f>
        <v>7667.23</v>
      </c>
      <c r="I52" s="32">
        <f xml:space="preserve"> IF( 'F_Inputs Override'!I52 &lt;&gt; "", 'F_Inputs Override'!I52, F_Inputs!I52 )</f>
        <v>7754.3710000000001</v>
      </c>
      <c r="J52" s="32">
        <f xml:space="preserve"> IF( 'F_Inputs Override'!J52 &lt;&gt; "", 'F_Inputs Override'!J52, F_Inputs!J52 )</f>
        <v>7856.8609999999999</v>
      </c>
      <c r="K52" s="32">
        <f xml:space="preserve"> IF( 'F_Inputs Override'!K52 &lt;&gt; "", 'F_Inputs Override'!K52, F_Inputs!K52 )</f>
        <v>8408.7330000000002</v>
      </c>
      <c r="L52" s="32">
        <f xml:space="preserve"> IF( 'F_Inputs Override'!L52 &lt;&gt; "", 'F_Inputs Override'!L52, F_Inputs!L52 )</f>
        <v>8495.2510000000002</v>
      </c>
      <c r="M52" s="32">
        <f xml:space="preserve"> IF( 'F_Inputs Override'!M52 &lt;&gt; "", 'F_Inputs Override'!M52, F_Inputs!M52 )</f>
        <v>8567.19</v>
      </c>
      <c r="N52" s="32">
        <f xml:space="preserve"> IF( 'F_Inputs Override'!N52 &lt;&gt; "", 'F_Inputs Override'!N52, F_Inputs!N52 )</f>
        <v>8639.1290000000008</v>
      </c>
      <c r="O52" s="32">
        <f xml:space="preserve"> IF( 'F_Inputs Override'!O52 &lt;&gt; "", 'F_Inputs Override'!O52, F_Inputs!O52 )</f>
        <v>8711.0679999999993</v>
      </c>
    </row>
    <row r="53" spans="1:15">
      <c r="A53" s="17" t="s">
        <v>28</v>
      </c>
      <c r="B53" s="17" t="s">
        <v>95</v>
      </c>
      <c r="C53" s="17" t="s">
        <v>96</v>
      </c>
      <c r="D53" s="17" t="s">
        <v>92</v>
      </c>
      <c r="E53" s="17" t="s">
        <v>77</v>
      </c>
      <c r="F53" s="32">
        <f xml:space="preserve"> IF( 'F_Inputs Override'!F53 &lt;&gt; "", 'F_Inputs Override'!F53, F_Inputs!F53 )</f>
        <v>3529.0120000000002</v>
      </c>
      <c r="G53" s="32">
        <f xml:space="preserve"> IF( 'F_Inputs Override'!G53 &lt;&gt; "", 'F_Inputs Override'!G53, F_Inputs!G53 )</f>
        <v>3532.127</v>
      </c>
      <c r="H53" s="32">
        <f xml:space="preserve"> IF( 'F_Inputs Override'!H53 &lt;&gt; "", 'F_Inputs Override'!H53, F_Inputs!H53 )</f>
        <v>3589</v>
      </c>
      <c r="I53" s="32">
        <f xml:space="preserve"> IF( 'F_Inputs Override'!I53 &lt;&gt; "", 'F_Inputs Override'!I53, F_Inputs!I53 )</f>
        <v>3637</v>
      </c>
      <c r="J53" s="32">
        <f xml:space="preserve"> IF( 'F_Inputs Override'!J53 &lt;&gt; "", 'F_Inputs Override'!J53, F_Inputs!J53 )</f>
        <v>3670</v>
      </c>
      <c r="K53" s="32">
        <f xml:space="preserve"> IF( 'F_Inputs Override'!K53 &lt;&gt; "", 'F_Inputs Override'!K53, F_Inputs!K53 )</f>
        <v>3698</v>
      </c>
      <c r="L53" s="32">
        <f xml:space="preserve"> IF( 'F_Inputs Override'!L53 &lt;&gt; "", 'F_Inputs Override'!L53, F_Inputs!L53 )</f>
        <v>3724</v>
      </c>
      <c r="M53" s="32">
        <f xml:space="preserve"> IF( 'F_Inputs Override'!M53 &lt;&gt; "", 'F_Inputs Override'!M53, F_Inputs!M53 )</f>
        <v>3741.6080000000002</v>
      </c>
      <c r="N53" s="32">
        <f xml:space="preserve"> IF( 'F_Inputs Override'!N53 &lt;&gt; "", 'F_Inputs Override'!N53, F_Inputs!N53 )</f>
        <v>3770.9501518032748</v>
      </c>
      <c r="O53" s="32">
        <f xml:space="preserve"> IF( 'F_Inputs Override'!O53 &lt;&gt; "", 'F_Inputs Override'!O53, F_Inputs!O53 )</f>
        <v>3785.2880472862098</v>
      </c>
    </row>
    <row r="54" spans="1:15">
      <c r="A54" s="17" t="s">
        <v>28</v>
      </c>
      <c r="B54" s="17" t="s">
        <v>97</v>
      </c>
      <c r="C54" s="17" t="s">
        <v>98</v>
      </c>
      <c r="D54" s="17" t="s">
        <v>99</v>
      </c>
      <c r="E54" s="17" t="s">
        <v>77</v>
      </c>
      <c r="F54" s="32">
        <f xml:space="preserve"> IF( 'F_Inputs Override'!F54 &lt;&gt; "", 'F_Inputs Override'!F54, F_Inputs!F54 )</f>
        <v>0</v>
      </c>
      <c r="G54" s="32">
        <f xml:space="preserve"> IF( 'F_Inputs Override'!G54 &lt;&gt; "", 'F_Inputs Override'!G54, F_Inputs!G54 )</f>
        <v>0</v>
      </c>
      <c r="H54" s="32">
        <f xml:space="preserve"> IF( 'F_Inputs Override'!H54 &lt;&gt; "", 'F_Inputs Override'!H54, F_Inputs!H54 )</f>
        <v>0</v>
      </c>
      <c r="I54" s="32">
        <f xml:space="preserve"> IF( 'F_Inputs Override'!I54 &lt;&gt; "", 'F_Inputs Override'!I54, F_Inputs!I54 )</f>
        <v>0</v>
      </c>
      <c r="J54" s="32">
        <f xml:space="preserve"> IF( 'F_Inputs Override'!J54 &lt;&gt; "", 'F_Inputs Override'!J54, F_Inputs!J54 )</f>
        <v>0</v>
      </c>
      <c r="K54" s="32">
        <f xml:space="preserve"> IF( 'F_Inputs Override'!K54 &lt;&gt; "", 'F_Inputs Override'!K54, F_Inputs!K54 )</f>
        <v>0</v>
      </c>
      <c r="L54" s="32">
        <f xml:space="preserve"> IF( 'F_Inputs Override'!L54 &lt;&gt; "", 'F_Inputs Override'!L54, F_Inputs!L54 )</f>
        <v>0</v>
      </c>
      <c r="M54" s="32">
        <f xml:space="preserve"> IF( 'F_Inputs Override'!M54 &lt;&gt; "", 'F_Inputs Override'!M54, F_Inputs!M54 )</f>
        <v>0</v>
      </c>
      <c r="N54" s="32">
        <f xml:space="preserve"> IF( 'F_Inputs Override'!N54 &lt;&gt; "", 'F_Inputs Override'!N54, F_Inputs!N54 )</f>
        <v>0</v>
      </c>
      <c r="O54" s="32">
        <f xml:space="preserve"> IF( 'F_Inputs Override'!O54 &lt;&gt; "", 'F_Inputs Override'!O54, F_Inputs!O54 )</f>
        <v>3</v>
      </c>
    </row>
    <row r="55" spans="1:15">
      <c r="A55" s="17" t="s">
        <v>28</v>
      </c>
      <c r="B55" s="17" t="s">
        <v>100</v>
      </c>
      <c r="C55" s="17" t="s">
        <v>101</v>
      </c>
      <c r="D55" s="17" t="s">
        <v>102</v>
      </c>
      <c r="E55" s="17" t="s">
        <v>77</v>
      </c>
      <c r="F55" s="32">
        <f xml:space="preserve"> IF( 'F_Inputs Override'!F55 &lt;&gt; "", 'F_Inputs Override'!F55, F_Inputs!F55 )</f>
        <v>93525</v>
      </c>
      <c r="G55" s="32">
        <f xml:space="preserve"> IF( 'F_Inputs Override'!G55 &lt;&gt; "", 'F_Inputs Override'!G55, F_Inputs!G55 )</f>
        <v>93525</v>
      </c>
      <c r="H55" s="32">
        <f xml:space="preserve"> IF( 'F_Inputs Override'!H55 &lt;&gt; "", 'F_Inputs Override'!H55, F_Inputs!H55 )</f>
        <v>93525</v>
      </c>
      <c r="I55" s="32">
        <f xml:space="preserve"> IF( 'F_Inputs Override'!I55 &lt;&gt; "", 'F_Inputs Override'!I55, F_Inputs!I55 )</f>
        <v>93525</v>
      </c>
      <c r="J55" s="32">
        <f xml:space="preserve"> IF( 'F_Inputs Override'!J55 &lt;&gt; "", 'F_Inputs Override'!J55, F_Inputs!J55 )</f>
        <v>93525</v>
      </c>
      <c r="K55" s="32">
        <f xml:space="preserve"> IF( 'F_Inputs Override'!K55 &lt;&gt; "", 'F_Inputs Override'!K55, F_Inputs!K55 )</f>
        <v>93525</v>
      </c>
      <c r="L55" s="32">
        <f xml:space="preserve"> IF( 'F_Inputs Override'!L55 &lt;&gt; "", 'F_Inputs Override'!L55, F_Inputs!L55 )</f>
        <v>93525</v>
      </c>
      <c r="M55" s="32">
        <f xml:space="preserve"> IF( 'F_Inputs Override'!M55 &lt;&gt; "", 'F_Inputs Override'!M55, F_Inputs!M55 )</f>
        <v>93525</v>
      </c>
      <c r="N55" s="32">
        <f xml:space="preserve"> IF( 'F_Inputs Override'!N55 &lt;&gt; "", 'F_Inputs Override'!N55, F_Inputs!N55 )</f>
        <v>93525</v>
      </c>
      <c r="O55" s="32">
        <f xml:space="preserve"> IF( 'F_Inputs Override'!O55 &lt;&gt; "", 'F_Inputs Override'!O55, F_Inputs!O55 )</f>
        <v>93525</v>
      </c>
    </row>
    <row r="56" spans="1:15">
      <c r="A56" s="17" t="s">
        <v>28</v>
      </c>
      <c r="B56" s="17" t="s">
        <v>103</v>
      </c>
      <c r="C56" s="17" t="s">
        <v>104</v>
      </c>
      <c r="D56" s="17" t="s">
        <v>99</v>
      </c>
      <c r="E56" s="17" t="s">
        <v>77</v>
      </c>
      <c r="F56" s="32">
        <f xml:space="preserve"> IF( 'F_Inputs Override'!F56 &lt;&gt; "", 'F_Inputs Override'!F56, F_Inputs!F56 )</f>
        <v>0</v>
      </c>
      <c r="G56" s="32">
        <f xml:space="preserve"> IF( 'F_Inputs Override'!G56 &lt;&gt; "", 'F_Inputs Override'!G56, F_Inputs!G56 )</f>
        <v>0</v>
      </c>
      <c r="H56" s="32">
        <f xml:space="preserve"> IF( 'F_Inputs Override'!H56 &lt;&gt; "", 'F_Inputs Override'!H56, F_Inputs!H56 )</f>
        <v>814</v>
      </c>
      <c r="I56" s="32">
        <f xml:space="preserve"> IF( 'F_Inputs Override'!I56 &lt;&gt; "", 'F_Inputs Override'!I56, F_Inputs!I56 )</f>
        <v>761</v>
      </c>
      <c r="J56" s="32">
        <f xml:space="preserve"> IF( 'F_Inputs Override'!J56 &lt;&gt; "", 'F_Inputs Override'!J56, F_Inputs!J56 )</f>
        <v>761</v>
      </c>
      <c r="K56" s="32">
        <f xml:space="preserve"> IF( 'F_Inputs Override'!K56 &lt;&gt; "", 'F_Inputs Override'!K56, F_Inputs!K56 )</f>
        <v>755</v>
      </c>
      <c r="L56" s="32">
        <f xml:space="preserve"> IF( 'F_Inputs Override'!L56 &lt;&gt; "", 'F_Inputs Override'!L56, F_Inputs!L56 )</f>
        <v>749</v>
      </c>
      <c r="M56" s="32">
        <f xml:space="preserve"> IF( 'F_Inputs Override'!M56 &lt;&gt; "", 'F_Inputs Override'!M56, F_Inputs!M56 )</f>
        <v>744</v>
      </c>
      <c r="N56" s="32">
        <f xml:space="preserve"> IF( 'F_Inputs Override'!N56 &lt;&gt; "", 'F_Inputs Override'!N56, F_Inputs!N56 )</f>
        <v>744</v>
      </c>
      <c r="O56" s="32">
        <f xml:space="preserve"> IF( 'F_Inputs Override'!O56 &lt;&gt; "", 'F_Inputs Override'!O56, F_Inputs!O56 )</f>
        <v>727</v>
      </c>
    </row>
    <row r="57" spans="1:15">
      <c r="A57" s="17" t="s">
        <v>28</v>
      </c>
      <c r="B57" s="17" t="s">
        <v>105</v>
      </c>
      <c r="C57" s="17" t="s">
        <v>106</v>
      </c>
      <c r="D57" s="17" t="s">
        <v>99</v>
      </c>
      <c r="E57" s="17" t="s">
        <v>77</v>
      </c>
      <c r="F57" s="32" t="str">
        <f xml:space="preserve"> IF( 'F_Inputs Override'!F57 &lt;&gt; "", 'F_Inputs Override'!F57, F_Inputs!F57 )</f>
        <v/>
      </c>
      <c r="G57" s="32">
        <f xml:space="preserve"> IF( 'F_Inputs Override'!G57 &lt;&gt; "", 'F_Inputs Override'!G57, F_Inputs!G57 )</f>
        <v>2925</v>
      </c>
      <c r="H57" s="32">
        <f xml:space="preserve"> IF( 'F_Inputs Override'!H57 &lt;&gt; "", 'F_Inputs Override'!H57, F_Inputs!H57 )</f>
        <v>3291</v>
      </c>
      <c r="I57" s="32">
        <f xml:space="preserve"> IF( 'F_Inputs Override'!I57 &lt;&gt; "", 'F_Inputs Override'!I57, F_Inputs!I57 )</f>
        <v>3203</v>
      </c>
      <c r="J57" s="32">
        <f xml:space="preserve"> IF( 'F_Inputs Override'!J57 &lt;&gt; "", 'F_Inputs Override'!J57, F_Inputs!J57 )</f>
        <v>2954</v>
      </c>
      <c r="K57" s="32">
        <f xml:space="preserve"> IF( 'F_Inputs Override'!K57 &lt;&gt; "", 'F_Inputs Override'!K57, F_Inputs!K57 )</f>
        <v>2961</v>
      </c>
      <c r="L57" s="32">
        <f xml:space="preserve"> IF( 'F_Inputs Override'!L57 &lt;&gt; "", 'F_Inputs Override'!L57, F_Inputs!L57 )</f>
        <v>2658</v>
      </c>
      <c r="M57" s="32">
        <f xml:space="preserve"> IF( 'F_Inputs Override'!M57 &lt;&gt; "", 'F_Inputs Override'!M57, F_Inputs!M57 )</f>
        <v>2438</v>
      </c>
      <c r="N57" s="32">
        <f xml:space="preserve"> IF( 'F_Inputs Override'!N57 &lt;&gt; "", 'F_Inputs Override'!N57, F_Inputs!N57 )</f>
        <v>2421</v>
      </c>
      <c r="O57" s="32">
        <f xml:space="preserve"> IF( 'F_Inputs Override'!O57 &lt;&gt; "", 'F_Inputs Override'!O57, F_Inputs!O57 )</f>
        <v>2401</v>
      </c>
    </row>
    <row r="58" spans="1:15">
      <c r="A58" s="17" t="s">
        <v>28</v>
      </c>
      <c r="B58" s="17" t="s">
        <v>107</v>
      </c>
      <c r="C58" s="17" t="s">
        <v>108</v>
      </c>
      <c r="D58" s="17" t="s">
        <v>92</v>
      </c>
      <c r="E58" s="17" t="s">
        <v>77</v>
      </c>
      <c r="F58" s="32" t="str">
        <f xml:space="preserve"> IF( 'F_Inputs Override'!F58 &lt;&gt; "", 'F_Inputs Override'!F58, F_Inputs!F58 )</f>
        <v/>
      </c>
      <c r="G58" s="32" t="str">
        <f xml:space="preserve"> IF( 'F_Inputs Override'!G58 &lt;&gt; "", 'F_Inputs Override'!G58, F_Inputs!G58 )</f>
        <v/>
      </c>
      <c r="H58" s="32">
        <f xml:space="preserve"> IF( 'F_Inputs Override'!H58 &lt;&gt; "", 'F_Inputs Override'!H58, F_Inputs!H58 )</f>
        <v>7704.1229999999996</v>
      </c>
      <c r="I58" s="32">
        <f xml:space="preserve"> IF( 'F_Inputs Override'!I58 &lt;&gt; "", 'F_Inputs Override'!I58, F_Inputs!I58 )</f>
        <v>8258.0779999999995</v>
      </c>
      <c r="J58" s="32">
        <f xml:space="preserve"> IF( 'F_Inputs Override'!J58 &lt;&gt; "", 'F_Inputs Override'!J58, F_Inputs!J58 )</f>
        <v>8298.1849999999995</v>
      </c>
      <c r="K58" s="32">
        <f xml:space="preserve"> IF( 'F_Inputs Override'!K58 &lt;&gt; "", 'F_Inputs Override'!K58, F_Inputs!K58 )</f>
        <v>8380.33</v>
      </c>
      <c r="L58" s="32">
        <f xml:space="preserve"> IF( 'F_Inputs Override'!L58 &lt;&gt; "", 'F_Inputs Override'!L58, F_Inputs!L58 )</f>
        <v>8465.8799999999992</v>
      </c>
      <c r="M58" s="32">
        <f xml:space="preserve"> IF( 'F_Inputs Override'!M58 &lt;&gt; "", 'F_Inputs Override'!M58, F_Inputs!M58 )</f>
        <v>8618.6299999999992</v>
      </c>
      <c r="N58" s="32">
        <f xml:space="preserve"> IF( 'F_Inputs Override'!N58 &lt;&gt; "", 'F_Inputs Override'!N58, F_Inputs!N58 )</f>
        <v>8827.5769999999993</v>
      </c>
      <c r="O58" s="32">
        <f xml:space="preserve"> IF( 'F_Inputs Override'!O58 &lt;&gt; "", 'F_Inputs Override'!O58, F_Inputs!O58 )</f>
        <v>8687.7379999999994</v>
      </c>
    </row>
    <row r="59" spans="1:15">
      <c r="A59" s="17" t="s">
        <v>28</v>
      </c>
      <c r="B59" s="17" t="s">
        <v>109</v>
      </c>
      <c r="C59" s="17" t="s">
        <v>110</v>
      </c>
      <c r="D59" s="17" t="s">
        <v>102</v>
      </c>
      <c r="E59" s="17" t="s">
        <v>77</v>
      </c>
      <c r="F59" s="32">
        <f xml:space="preserve"> IF( 'F_Inputs Override'!F59 &lt;&gt; "", 'F_Inputs Override'!F59, F_Inputs!F59 )</f>
        <v>47000</v>
      </c>
      <c r="G59" s="32">
        <f xml:space="preserve"> IF( 'F_Inputs Override'!G59 &lt;&gt; "", 'F_Inputs Override'!G59, F_Inputs!G59 )</f>
        <v>47273</v>
      </c>
      <c r="H59" s="32">
        <f xml:space="preserve"> IF( 'F_Inputs Override'!H59 &lt;&gt; "", 'F_Inputs Override'!H59, F_Inputs!H59 )</f>
        <v>47546</v>
      </c>
      <c r="I59" s="32">
        <f xml:space="preserve"> IF( 'F_Inputs Override'!I59 &lt;&gt; "", 'F_Inputs Override'!I59, F_Inputs!I59 )</f>
        <v>46814.9</v>
      </c>
      <c r="J59" s="32">
        <f xml:space="preserve"> IF( 'F_Inputs Override'!J59 &lt;&gt; "", 'F_Inputs Override'!J59, F_Inputs!J59 )</f>
        <v>47064.4</v>
      </c>
      <c r="K59" s="32">
        <f xml:space="preserve"> IF( 'F_Inputs Override'!K59 &lt;&gt; "", 'F_Inputs Override'!K59, F_Inputs!K59 )</f>
        <v>47354</v>
      </c>
      <c r="L59" s="32">
        <f xml:space="preserve"> IF( 'F_Inputs Override'!L59 &lt;&gt; "", 'F_Inputs Override'!L59, F_Inputs!L59 )</f>
        <v>47634.1</v>
      </c>
      <c r="M59" s="32">
        <f xml:space="preserve"> IF( 'F_Inputs Override'!M59 &lt;&gt; "", 'F_Inputs Override'!M59, F_Inputs!M59 )</f>
        <v>47873.4</v>
      </c>
      <c r="N59" s="32">
        <f xml:space="preserve"> IF( 'F_Inputs Override'!N59 &lt;&gt; "", 'F_Inputs Override'!N59, F_Inputs!N59 )</f>
        <v>48042.06</v>
      </c>
      <c r="O59" s="32">
        <f xml:space="preserve"> IF( 'F_Inputs Override'!O59 &lt;&gt; "", 'F_Inputs Override'!O59, F_Inputs!O59 )</f>
        <v>48239.1</v>
      </c>
    </row>
    <row r="60" spans="1:15">
      <c r="A60" s="17" t="s">
        <v>28</v>
      </c>
      <c r="B60" s="17" t="s">
        <v>111</v>
      </c>
      <c r="C60" s="17" t="s">
        <v>112</v>
      </c>
      <c r="D60" s="17" t="s">
        <v>113</v>
      </c>
      <c r="E60" s="17" t="s">
        <v>77</v>
      </c>
      <c r="F60" s="32" t="str">
        <f xml:space="preserve"> IF( 'F_Inputs Override'!F60 &lt;&gt; "", 'F_Inputs Override'!F60, F_Inputs!F60 )</f>
        <v/>
      </c>
      <c r="G60" s="32" t="str">
        <f xml:space="preserve"> IF( 'F_Inputs Override'!G60 &lt;&gt; "", 'F_Inputs Override'!G60, F_Inputs!G60 )</f>
        <v/>
      </c>
      <c r="H60" s="32">
        <f xml:space="preserve"> IF( 'F_Inputs Override'!H60 &lt;&gt; "", 'F_Inputs Override'!H60, F_Inputs!H60 )</f>
        <v>2493</v>
      </c>
      <c r="I60" s="32">
        <f xml:space="preserve"> IF( 'F_Inputs Override'!I60 &lt;&gt; "", 'F_Inputs Override'!I60, F_Inputs!I60 )</f>
        <v>2493</v>
      </c>
      <c r="J60" s="32">
        <f xml:space="preserve"> IF( 'F_Inputs Override'!J60 &lt;&gt; "", 'F_Inputs Override'!J60, F_Inputs!J60 )</f>
        <v>2428.81</v>
      </c>
      <c r="K60" s="32">
        <f xml:space="preserve"> IF( 'F_Inputs Override'!K60 &lt;&gt; "", 'F_Inputs Override'!K60, F_Inputs!K60 )</f>
        <v>2433.65</v>
      </c>
      <c r="L60" s="32">
        <f xml:space="preserve"> IF( 'F_Inputs Override'!L60 &lt;&gt; "", 'F_Inputs Override'!L60, F_Inputs!L60 )</f>
        <v>2504.6799999999998</v>
      </c>
      <c r="M60" s="32">
        <f xml:space="preserve"> IF( 'F_Inputs Override'!M60 &lt;&gt; "", 'F_Inputs Override'!M60, F_Inputs!M60 )</f>
        <v>2511.16</v>
      </c>
      <c r="N60" s="32">
        <f xml:space="preserve"> IF( 'F_Inputs Override'!N60 &lt;&gt; "", 'F_Inputs Override'!N60, F_Inputs!N60 )</f>
        <v>2521.21</v>
      </c>
      <c r="O60" s="32">
        <f xml:space="preserve"> IF( 'F_Inputs Override'!O60 &lt;&gt; "", 'F_Inputs Override'!O60, F_Inputs!O60 )</f>
        <v>2511.16</v>
      </c>
    </row>
    <row r="61" spans="1:15">
      <c r="A61" s="17" t="s">
        <v>28</v>
      </c>
      <c r="B61" s="17" t="s">
        <v>114</v>
      </c>
      <c r="C61" s="17" t="s">
        <v>115</v>
      </c>
      <c r="D61" s="17" t="s">
        <v>116</v>
      </c>
      <c r="E61" s="17" t="s">
        <v>77</v>
      </c>
      <c r="F61" s="32">
        <f xml:space="preserve"> IF( 'F_Inputs Override'!F61 &lt;&gt; "", 'F_Inputs Override'!F61, F_Inputs!F61 )</f>
        <v>0</v>
      </c>
      <c r="G61" s="32">
        <f xml:space="preserve"> IF( 'F_Inputs Override'!G61 &lt;&gt; "", 'F_Inputs Override'!G61, F_Inputs!G61 )</f>
        <v>0</v>
      </c>
      <c r="H61" s="32">
        <f xml:space="preserve"> IF( 'F_Inputs Override'!H61 &lt;&gt; "", 'F_Inputs Override'!H61, F_Inputs!H61 )</f>
        <v>0</v>
      </c>
      <c r="I61" s="32">
        <f xml:space="preserve"> IF( 'F_Inputs Override'!I61 &lt;&gt; "", 'F_Inputs Override'!I61, F_Inputs!I61 )</f>
        <v>0</v>
      </c>
      <c r="J61" s="32">
        <f xml:space="preserve"> IF( 'F_Inputs Override'!J61 &lt;&gt; "", 'F_Inputs Override'!J61, F_Inputs!J61 )</f>
        <v>0</v>
      </c>
      <c r="K61" s="32">
        <f xml:space="preserve"> IF( 'F_Inputs Override'!K61 &lt;&gt; "", 'F_Inputs Override'!K61, F_Inputs!K61 )</f>
        <v>20164</v>
      </c>
      <c r="L61" s="32">
        <f xml:space="preserve"> IF( 'F_Inputs Override'!L61 &lt;&gt; "", 'F_Inputs Override'!L61, F_Inputs!L61 )</f>
        <v>20167</v>
      </c>
      <c r="M61" s="32">
        <f xml:space="preserve"> IF( 'F_Inputs Override'!M61 &lt;&gt; "", 'F_Inputs Override'!M61, F_Inputs!M61 )</f>
        <v>20180</v>
      </c>
      <c r="N61" s="32">
        <f xml:space="preserve"> IF( 'F_Inputs Override'!N61 &lt;&gt; "", 'F_Inputs Override'!N61, F_Inputs!N61 )</f>
        <v>20194</v>
      </c>
      <c r="O61" s="32">
        <f xml:space="preserve"> IF( 'F_Inputs Override'!O61 &lt;&gt; "", 'F_Inputs Override'!O61, F_Inputs!O61 )</f>
        <v>20205</v>
      </c>
    </row>
    <row r="62" spans="1:15">
      <c r="A62" s="17" t="s">
        <v>29</v>
      </c>
      <c r="B62" s="17" t="s">
        <v>90</v>
      </c>
      <c r="C62" s="17" t="s">
        <v>91</v>
      </c>
      <c r="D62" s="17" t="s">
        <v>92</v>
      </c>
      <c r="E62" s="17" t="s">
        <v>77</v>
      </c>
      <c r="F62" s="32">
        <f xml:space="preserve"> IF( 'F_Inputs Override'!F62 &lt;&gt; "", 'F_Inputs Override'!F62, F_Inputs!F62 )</f>
        <v>0</v>
      </c>
      <c r="G62" s="32">
        <f xml:space="preserve"> IF( 'F_Inputs Override'!G62 &lt;&gt; "", 'F_Inputs Override'!G62, F_Inputs!G62 )</f>
        <v>733.50300000000004</v>
      </c>
      <c r="H62" s="32">
        <f xml:space="preserve"> IF( 'F_Inputs Override'!H62 &lt;&gt; "", 'F_Inputs Override'!H62, F_Inputs!H62 )</f>
        <v>746.38099999999997</v>
      </c>
      <c r="I62" s="32">
        <f xml:space="preserve"> IF( 'F_Inputs Override'!I62 &lt;&gt; "", 'F_Inputs Override'!I62, F_Inputs!I62 )</f>
        <v>758.08699999999999</v>
      </c>
      <c r="J62" s="32">
        <f xml:space="preserve"> IF( 'F_Inputs Override'!J62 &lt;&gt; "", 'F_Inputs Override'!J62, F_Inputs!J62 )</f>
        <v>765.30600000000004</v>
      </c>
      <c r="K62" s="32">
        <f xml:space="preserve"> IF( 'F_Inputs Override'!K62 &lt;&gt; "", 'F_Inputs Override'!K62, F_Inputs!K62 )</f>
        <v>769.28599999999994</v>
      </c>
      <c r="L62" s="32">
        <f xml:space="preserve"> IF( 'F_Inputs Override'!L62 &lt;&gt; "", 'F_Inputs Override'!L62, F_Inputs!L62 )</f>
        <v>776.04399999999998</v>
      </c>
      <c r="M62" s="32">
        <f xml:space="preserve"> IF( 'F_Inputs Override'!M62 &lt;&gt; "", 'F_Inputs Override'!M62, F_Inputs!M62 )</f>
        <v>783.07700000000011</v>
      </c>
      <c r="N62" s="32">
        <f xml:space="preserve"> IF( 'F_Inputs Override'!N62 &lt;&gt; "", 'F_Inputs Override'!N62, F_Inputs!N62 )</f>
        <v>789.47599999999989</v>
      </c>
      <c r="O62" s="32">
        <f xml:space="preserve"> IF( 'F_Inputs Override'!O62 &lt;&gt; "", 'F_Inputs Override'!O62, F_Inputs!O62 )</f>
        <v>809.56963787952918</v>
      </c>
    </row>
    <row r="63" spans="1:15">
      <c r="A63" s="17" t="s">
        <v>29</v>
      </c>
      <c r="B63" s="17" t="s">
        <v>93</v>
      </c>
      <c r="C63" s="17" t="s">
        <v>94</v>
      </c>
      <c r="D63" s="17" t="s">
        <v>92</v>
      </c>
      <c r="E63" s="17" t="s">
        <v>77</v>
      </c>
      <c r="F63" s="32">
        <f xml:space="preserve"> IF( 'F_Inputs Override'!F63 &lt;&gt; "", 'F_Inputs Override'!F63, F_Inputs!F63 )</f>
        <v>2130.8969999999999</v>
      </c>
      <c r="G63" s="32">
        <f xml:space="preserve"> IF( 'F_Inputs Override'!G63 &lt;&gt; "", 'F_Inputs Override'!G63, F_Inputs!G63 )</f>
        <v>2150.538</v>
      </c>
      <c r="H63" s="32">
        <f xml:space="preserve"> IF( 'F_Inputs Override'!H63 &lt;&gt; "", 'F_Inputs Override'!H63, F_Inputs!H63 )</f>
        <v>2163.7860000000001</v>
      </c>
      <c r="I63" s="32">
        <f xml:space="preserve"> IF( 'F_Inputs Override'!I63 &lt;&gt; "", 'F_Inputs Override'!I63, F_Inputs!I63 )</f>
        <v>2161.5700000000002</v>
      </c>
      <c r="J63" s="32">
        <f xml:space="preserve"> IF( 'F_Inputs Override'!J63 &lt;&gt; "", 'F_Inputs Override'!J63, F_Inputs!J63 )</f>
        <v>2175.12</v>
      </c>
      <c r="K63" s="32">
        <f xml:space="preserve"> IF( 'F_Inputs Override'!K63 &lt;&gt; "", 'F_Inputs Override'!K63, F_Inputs!K63 )</f>
        <v>2136.518</v>
      </c>
      <c r="L63" s="32">
        <f xml:space="preserve"> IF( 'F_Inputs Override'!L63 &lt;&gt; "", 'F_Inputs Override'!L63, F_Inputs!L63 )</f>
        <v>2427.0140000000001</v>
      </c>
      <c r="M63" s="32">
        <f xml:space="preserve"> IF( 'F_Inputs Override'!M63 &lt;&gt; "", 'F_Inputs Override'!M63, F_Inputs!M63 )</f>
        <v>2293.3609999999999</v>
      </c>
      <c r="N63" s="32">
        <f xml:space="preserve"> IF( 'F_Inputs Override'!N63 &lt;&gt; "", 'F_Inputs Override'!N63, F_Inputs!N63 )</f>
        <v>2305.9070000000002</v>
      </c>
      <c r="O63" s="32">
        <f xml:space="preserve"> IF( 'F_Inputs Override'!O63 &lt;&gt; "", 'F_Inputs Override'!O63, F_Inputs!O63 )</f>
        <v>2336.19</v>
      </c>
    </row>
    <row r="64" spans="1:15">
      <c r="A64" s="17" t="s">
        <v>29</v>
      </c>
      <c r="B64" s="17" t="s">
        <v>95</v>
      </c>
      <c r="C64" s="17" t="s">
        <v>96</v>
      </c>
      <c r="D64" s="17" t="s">
        <v>92</v>
      </c>
      <c r="E64" s="17" t="s">
        <v>77</v>
      </c>
      <c r="F64" s="32">
        <f xml:space="preserve"> IF( 'F_Inputs Override'!F64 &lt;&gt; "", 'F_Inputs Override'!F64, F_Inputs!F64 )</f>
        <v>1019.245</v>
      </c>
      <c r="G64" s="32">
        <f xml:space="preserve"> IF( 'F_Inputs Override'!G64 &lt;&gt; "", 'F_Inputs Override'!G64, F_Inputs!G64 )</f>
        <v>1033.7059999999999</v>
      </c>
      <c r="H64" s="32">
        <f xml:space="preserve"> IF( 'F_Inputs Override'!H64 &lt;&gt; "", 'F_Inputs Override'!H64, F_Inputs!H64 )</f>
        <v>1044</v>
      </c>
      <c r="I64" s="32">
        <f xml:space="preserve"> IF( 'F_Inputs Override'!I64 &lt;&gt; "", 'F_Inputs Override'!I64, F_Inputs!I64 )</f>
        <v>1054</v>
      </c>
      <c r="J64" s="32">
        <f xml:space="preserve"> IF( 'F_Inputs Override'!J64 &lt;&gt; "", 'F_Inputs Override'!J64, F_Inputs!J64 )</f>
        <v>1063</v>
      </c>
      <c r="K64" s="32">
        <f xml:space="preserve"> IF( 'F_Inputs Override'!K64 &lt;&gt; "", 'F_Inputs Override'!K64, F_Inputs!K64 )</f>
        <v>1074</v>
      </c>
      <c r="L64" s="32">
        <f xml:space="preserve"> IF( 'F_Inputs Override'!L64 &lt;&gt; "", 'F_Inputs Override'!L64, F_Inputs!L64 )</f>
        <v>1083</v>
      </c>
      <c r="M64" s="32">
        <f xml:space="preserve"> IF( 'F_Inputs Override'!M64 &lt;&gt; "", 'F_Inputs Override'!M64, F_Inputs!M64 )</f>
        <v>1088.52</v>
      </c>
      <c r="N64" s="32">
        <f xml:space="preserve"> IF( 'F_Inputs Override'!N64 &lt;&gt; "", 'F_Inputs Override'!N64, F_Inputs!N64 )</f>
        <v>1096.8779999999999</v>
      </c>
      <c r="O64" s="32">
        <f xml:space="preserve"> IF( 'F_Inputs Override'!O64 &lt;&gt; "", 'F_Inputs Override'!O64, F_Inputs!O64 )</f>
        <v>1126.454168600208</v>
      </c>
    </row>
    <row r="65" spans="1:15">
      <c r="A65" s="17" t="s">
        <v>29</v>
      </c>
      <c r="B65" s="17" t="s">
        <v>97</v>
      </c>
      <c r="C65" s="17" t="s">
        <v>98</v>
      </c>
      <c r="D65" s="17" t="s">
        <v>99</v>
      </c>
      <c r="E65" s="17" t="s">
        <v>77</v>
      </c>
      <c r="F65" s="32">
        <f xml:space="preserve"> IF( 'F_Inputs Override'!F65 &lt;&gt; "", 'F_Inputs Override'!F65, F_Inputs!F65 )</f>
        <v>147</v>
      </c>
      <c r="G65" s="32">
        <f xml:space="preserve"> IF( 'F_Inputs Override'!G65 &lt;&gt; "", 'F_Inputs Override'!G65, F_Inputs!G65 )</f>
        <v>146</v>
      </c>
      <c r="H65" s="32">
        <f xml:space="preserve"> IF( 'F_Inputs Override'!H65 &lt;&gt; "", 'F_Inputs Override'!H65, F_Inputs!H65 )</f>
        <v>146</v>
      </c>
      <c r="I65" s="32">
        <f xml:space="preserve"> IF( 'F_Inputs Override'!I65 &lt;&gt; "", 'F_Inputs Override'!I65, F_Inputs!I65 )</f>
        <v>154</v>
      </c>
      <c r="J65" s="32">
        <f xml:space="preserve"> IF( 'F_Inputs Override'!J65 &lt;&gt; "", 'F_Inputs Override'!J65, F_Inputs!J65 )</f>
        <v>152</v>
      </c>
      <c r="K65" s="32">
        <f xml:space="preserve"> IF( 'F_Inputs Override'!K65 &lt;&gt; "", 'F_Inputs Override'!K65, F_Inputs!K65 )</f>
        <v>0</v>
      </c>
      <c r="L65" s="32">
        <f xml:space="preserve"> IF( 'F_Inputs Override'!L65 &lt;&gt; "", 'F_Inputs Override'!L65, F_Inputs!L65 )</f>
        <v>152</v>
      </c>
      <c r="M65" s="32">
        <f xml:space="preserve"> IF( 'F_Inputs Override'!M65 &lt;&gt; "", 'F_Inputs Override'!M65, F_Inputs!M65 )</f>
        <v>151</v>
      </c>
      <c r="N65" s="32">
        <f xml:space="preserve"> IF( 'F_Inputs Override'!N65 &lt;&gt; "", 'F_Inputs Override'!N65, F_Inputs!N65 )</f>
        <v>150</v>
      </c>
      <c r="O65" s="32">
        <f xml:space="preserve"> IF( 'F_Inputs Override'!O65 &lt;&gt; "", 'F_Inputs Override'!O65, F_Inputs!O65 )</f>
        <v>157</v>
      </c>
    </row>
    <row r="66" spans="1:15">
      <c r="A66" s="17" t="s">
        <v>29</v>
      </c>
      <c r="B66" s="17" t="s">
        <v>100</v>
      </c>
      <c r="C66" s="17" t="s">
        <v>101</v>
      </c>
      <c r="D66" s="17" t="s">
        <v>102</v>
      </c>
      <c r="E66" s="17" t="s">
        <v>77</v>
      </c>
      <c r="F66" s="32">
        <f xml:space="preserve"> IF( 'F_Inputs Override'!F66 &lt;&gt; "", 'F_Inputs Override'!F66, F_Inputs!F66 )</f>
        <v>17440</v>
      </c>
      <c r="G66" s="32">
        <f xml:space="preserve"> IF( 'F_Inputs Override'!G66 &lt;&gt; "", 'F_Inputs Override'!G66, F_Inputs!G66 )</f>
        <v>17440</v>
      </c>
      <c r="H66" s="32">
        <f xml:space="preserve"> IF( 'F_Inputs Override'!H66 &lt;&gt; "", 'F_Inputs Override'!H66, F_Inputs!H66 )</f>
        <v>17440</v>
      </c>
      <c r="I66" s="32">
        <f xml:space="preserve"> IF( 'F_Inputs Override'!I66 &lt;&gt; "", 'F_Inputs Override'!I66, F_Inputs!I66 )</f>
        <v>17440</v>
      </c>
      <c r="J66" s="32">
        <f xml:space="preserve"> IF( 'F_Inputs Override'!J66 &lt;&gt; "", 'F_Inputs Override'!J66, F_Inputs!J66 )</f>
        <v>17440</v>
      </c>
      <c r="K66" s="32">
        <f xml:space="preserve"> IF( 'F_Inputs Override'!K66 &lt;&gt; "", 'F_Inputs Override'!K66, F_Inputs!K66 )</f>
        <v>17440</v>
      </c>
      <c r="L66" s="32">
        <f xml:space="preserve"> IF( 'F_Inputs Override'!L66 &lt;&gt; "", 'F_Inputs Override'!L66, F_Inputs!L66 )</f>
        <v>17440</v>
      </c>
      <c r="M66" s="32">
        <f xml:space="preserve"> IF( 'F_Inputs Override'!M66 &lt;&gt; "", 'F_Inputs Override'!M66, F_Inputs!M66 )</f>
        <v>17440</v>
      </c>
      <c r="N66" s="32">
        <f xml:space="preserve"> IF( 'F_Inputs Override'!N66 &lt;&gt; "", 'F_Inputs Override'!N66, F_Inputs!N66 )</f>
        <v>17440</v>
      </c>
      <c r="O66" s="32">
        <f xml:space="preserve"> IF( 'F_Inputs Override'!O66 &lt;&gt; "", 'F_Inputs Override'!O66, F_Inputs!O66 )</f>
        <v>17440</v>
      </c>
    </row>
    <row r="67" spans="1:15">
      <c r="A67" s="17" t="s">
        <v>29</v>
      </c>
      <c r="B67" s="17" t="s">
        <v>103</v>
      </c>
      <c r="C67" s="17" t="s">
        <v>104</v>
      </c>
      <c r="D67" s="17" t="s">
        <v>99</v>
      </c>
      <c r="E67" s="17" t="s">
        <v>77</v>
      </c>
      <c r="F67" s="32">
        <f xml:space="preserve"> IF( 'F_Inputs Override'!F67 &lt;&gt; "", 'F_Inputs Override'!F67, F_Inputs!F67 )</f>
        <v>313</v>
      </c>
      <c r="G67" s="32">
        <f xml:space="preserve"> IF( 'F_Inputs Override'!G67 &lt;&gt; "", 'F_Inputs Override'!G67, F_Inputs!G67 )</f>
        <v>312</v>
      </c>
      <c r="H67" s="32">
        <f xml:space="preserve"> IF( 'F_Inputs Override'!H67 &lt;&gt; "", 'F_Inputs Override'!H67, F_Inputs!H67 )</f>
        <v>310</v>
      </c>
      <c r="I67" s="32">
        <f xml:space="preserve"> IF( 'F_Inputs Override'!I67 &lt;&gt; "", 'F_Inputs Override'!I67, F_Inputs!I67 )</f>
        <v>313</v>
      </c>
      <c r="J67" s="32">
        <f xml:space="preserve"> IF( 'F_Inputs Override'!J67 &lt;&gt; "", 'F_Inputs Override'!J67, F_Inputs!J67 )</f>
        <v>311</v>
      </c>
      <c r="K67" s="32">
        <f xml:space="preserve"> IF( 'F_Inputs Override'!K67 &lt;&gt; "", 'F_Inputs Override'!K67, F_Inputs!K67 )</f>
        <v>311</v>
      </c>
      <c r="L67" s="32">
        <f xml:space="preserve"> IF( 'F_Inputs Override'!L67 &lt;&gt; "", 'F_Inputs Override'!L67, F_Inputs!L67 )</f>
        <v>315</v>
      </c>
      <c r="M67" s="32">
        <f xml:space="preserve"> IF( 'F_Inputs Override'!M67 &lt;&gt; "", 'F_Inputs Override'!M67, F_Inputs!M67 )</f>
        <v>315</v>
      </c>
      <c r="N67" s="32">
        <f xml:space="preserve"> IF( 'F_Inputs Override'!N67 &lt;&gt; "", 'F_Inputs Override'!N67, F_Inputs!N67 )</f>
        <v>315</v>
      </c>
      <c r="O67" s="32">
        <f xml:space="preserve"> IF( 'F_Inputs Override'!O67 &lt;&gt; "", 'F_Inputs Override'!O67, F_Inputs!O67 )</f>
        <v>314</v>
      </c>
    </row>
    <row r="68" spans="1:15">
      <c r="A68" s="17" t="s">
        <v>29</v>
      </c>
      <c r="B68" s="17" t="s">
        <v>105</v>
      </c>
      <c r="C68" s="17" t="s">
        <v>106</v>
      </c>
      <c r="D68" s="17" t="s">
        <v>99</v>
      </c>
      <c r="E68" s="17" t="s">
        <v>77</v>
      </c>
      <c r="F68" s="32" t="str">
        <f xml:space="preserve"> IF( 'F_Inputs Override'!F68 &lt;&gt; "", 'F_Inputs Override'!F68, F_Inputs!F68 )</f>
        <v/>
      </c>
      <c r="G68" s="32">
        <f xml:space="preserve"> IF( 'F_Inputs Override'!G68 &lt;&gt; "", 'F_Inputs Override'!G68, F_Inputs!G68 )</f>
        <v>1340</v>
      </c>
      <c r="H68" s="32">
        <f xml:space="preserve"> IF( 'F_Inputs Override'!H68 &lt;&gt; "", 'F_Inputs Override'!H68, F_Inputs!H68 )</f>
        <v>1340</v>
      </c>
      <c r="I68" s="32">
        <f xml:space="preserve"> IF( 'F_Inputs Override'!I68 &lt;&gt; "", 'F_Inputs Override'!I68, F_Inputs!I68 )</f>
        <v>1340</v>
      </c>
      <c r="J68" s="32">
        <f xml:space="preserve"> IF( 'F_Inputs Override'!J68 &lt;&gt; "", 'F_Inputs Override'!J68, F_Inputs!J68 )</f>
        <v>1340</v>
      </c>
      <c r="K68" s="32">
        <f xml:space="preserve"> IF( 'F_Inputs Override'!K68 &lt;&gt; "", 'F_Inputs Override'!K68, F_Inputs!K68 )</f>
        <v>1340</v>
      </c>
      <c r="L68" s="32">
        <f xml:space="preserve"> IF( 'F_Inputs Override'!L68 &lt;&gt; "", 'F_Inputs Override'!L68, F_Inputs!L68 )</f>
        <v>1340</v>
      </c>
      <c r="M68" s="32">
        <f xml:space="preserve"> IF( 'F_Inputs Override'!M68 &lt;&gt; "", 'F_Inputs Override'!M68, F_Inputs!M68 )</f>
        <v>1340</v>
      </c>
      <c r="N68" s="32">
        <f xml:space="preserve"> IF( 'F_Inputs Override'!N68 &lt;&gt; "", 'F_Inputs Override'!N68, F_Inputs!N68 )</f>
        <v>1420</v>
      </c>
      <c r="O68" s="32">
        <f xml:space="preserve"> IF( 'F_Inputs Override'!O68 &lt;&gt; "", 'F_Inputs Override'!O68, F_Inputs!O68 )</f>
        <v>1340</v>
      </c>
    </row>
    <row r="69" spans="1:15">
      <c r="A69" s="17" t="s">
        <v>29</v>
      </c>
      <c r="B69" s="17" t="s">
        <v>107</v>
      </c>
      <c r="C69" s="17" t="s">
        <v>108</v>
      </c>
      <c r="D69" s="17" t="s">
        <v>92</v>
      </c>
      <c r="E69" s="17" t="s">
        <v>77</v>
      </c>
      <c r="F69" s="32" t="str">
        <f xml:space="preserve"> IF( 'F_Inputs Override'!F69 &lt;&gt; "", 'F_Inputs Override'!F69, F_Inputs!F69 )</f>
        <v/>
      </c>
      <c r="G69" s="32" t="str">
        <f xml:space="preserve"> IF( 'F_Inputs Override'!G69 &lt;&gt; "", 'F_Inputs Override'!G69, F_Inputs!G69 )</f>
        <v/>
      </c>
      <c r="H69" s="32">
        <f xml:space="preserve"> IF( 'F_Inputs Override'!H69 &lt;&gt; "", 'F_Inputs Override'!H69, F_Inputs!H69 )</f>
        <v>2118.9</v>
      </c>
      <c r="I69" s="32">
        <f xml:space="preserve"> IF( 'F_Inputs Override'!I69 &lt;&gt; "", 'F_Inputs Override'!I69, F_Inputs!I69 )</f>
        <v>2127.3000000000002</v>
      </c>
      <c r="J69" s="32">
        <f xml:space="preserve"> IF( 'F_Inputs Override'!J69 &lt;&gt; "", 'F_Inputs Override'!J69, F_Inputs!J69 )</f>
        <v>2170</v>
      </c>
      <c r="K69" s="32">
        <f xml:space="preserve"> IF( 'F_Inputs Override'!K69 &lt;&gt; "", 'F_Inputs Override'!K69, F_Inputs!K69 )</f>
        <v>2418.1999999999998</v>
      </c>
      <c r="L69" s="32">
        <f xml:space="preserve"> IF( 'F_Inputs Override'!L69 &lt;&gt; "", 'F_Inputs Override'!L69, F_Inputs!L69 )</f>
        <v>2485.8000000000002</v>
      </c>
      <c r="M69" s="32">
        <f xml:space="preserve"> IF( 'F_Inputs Override'!M69 &lt;&gt; "", 'F_Inputs Override'!M69, F_Inputs!M69 )</f>
        <v>2306.9720000000002</v>
      </c>
      <c r="N69" s="32">
        <f xml:space="preserve"> IF( 'F_Inputs Override'!N69 &lt;&gt; "", 'F_Inputs Override'!N69, F_Inputs!N69 )</f>
        <v>2321.5610000000001</v>
      </c>
      <c r="O69" s="32">
        <f xml:space="preserve"> IF( 'F_Inputs Override'!O69 &lt;&gt; "", 'F_Inputs Override'!O69, F_Inputs!O69 )</f>
        <v>2351.6759999999999</v>
      </c>
    </row>
    <row r="70" spans="1:15">
      <c r="A70" s="17" t="s">
        <v>29</v>
      </c>
      <c r="B70" s="17" t="s">
        <v>109</v>
      </c>
      <c r="C70" s="17" t="s">
        <v>110</v>
      </c>
      <c r="D70" s="17" t="s">
        <v>102</v>
      </c>
      <c r="E70" s="17" t="s">
        <v>77</v>
      </c>
      <c r="F70" s="32">
        <f xml:space="preserve"> IF( 'F_Inputs Override'!F70 &lt;&gt; "", 'F_Inputs Override'!F70, F_Inputs!F70 )</f>
        <v>18117.3</v>
      </c>
      <c r="G70" s="32">
        <f xml:space="preserve"> IF( 'F_Inputs Override'!G70 &lt;&gt; "", 'F_Inputs Override'!G70, F_Inputs!G70 )</f>
        <v>18176.099999999999</v>
      </c>
      <c r="H70" s="32">
        <f xml:space="preserve"> IF( 'F_Inputs Override'!H70 &lt;&gt; "", 'F_Inputs Override'!H70, F_Inputs!H70 )</f>
        <v>18233</v>
      </c>
      <c r="I70" s="32">
        <f xml:space="preserve"> IF( 'F_Inputs Override'!I70 &lt;&gt; "", 'F_Inputs Override'!I70, F_Inputs!I70 )</f>
        <v>18300.3</v>
      </c>
      <c r="J70" s="32">
        <f xml:space="preserve"> IF( 'F_Inputs Override'!J70 &lt;&gt; "", 'F_Inputs Override'!J70, F_Inputs!J70 )</f>
        <v>18369.599999999999</v>
      </c>
      <c r="K70" s="32">
        <f xml:space="preserve"> IF( 'F_Inputs Override'!K70 &lt;&gt; "", 'F_Inputs Override'!K70, F_Inputs!K70 )</f>
        <v>18432.7</v>
      </c>
      <c r="L70" s="32">
        <f xml:space="preserve"> IF( 'F_Inputs Override'!L70 &lt;&gt; "", 'F_Inputs Override'!L70, F_Inputs!L70 )</f>
        <v>18490.099999999999</v>
      </c>
      <c r="M70" s="32">
        <f xml:space="preserve"> IF( 'F_Inputs Override'!M70 &lt;&gt; "", 'F_Inputs Override'!M70, F_Inputs!M70 )</f>
        <v>18545.900000000001</v>
      </c>
      <c r="N70" s="32">
        <f xml:space="preserve"> IF( 'F_Inputs Override'!N70 &lt;&gt; "", 'F_Inputs Override'!N70, F_Inputs!N70 )</f>
        <v>18583.400000000001</v>
      </c>
      <c r="O70" s="32">
        <f xml:space="preserve"> IF( 'F_Inputs Override'!O70 &lt;&gt; "", 'F_Inputs Override'!O70, F_Inputs!O70 )</f>
        <v>18633.52</v>
      </c>
    </row>
    <row r="71" spans="1:15">
      <c r="A71" s="17" t="s">
        <v>29</v>
      </c>
      <c r="B71" s="17" t="s">
        <v>111</v>
      </c>
      <c r="C71" s="17" t="s">
        <v>112</v>
      </c>
      <c r="D71" s="17" t="s">
        <v>113</v>
      </c>
      <c r="E71" s="17" t="s">
        <v>77</v>
      </c>
      <c r="F71" s="32">
        <f xml:space="preserve"> IF( 'F_Inputs Override'!F71 &lt;&gt; "", 'F_Inputs Override'!F71, F_Inputs!F71 )</f>
        <v>0</v>
      </c>
      <c r="G71" s="32">
        <f xml:space="preserve"> IF( 'F_Inputs Override'!G71 &lt;&gt; "", 'F_Inputs Override'!G71, F_Inputs!G71 )</f>
        <v>0</v>
      </c>
      <c r="H71" s="32">
        <f xml:space="preserve"> IF( 'F_Inputs Override'!H71 &lt;&gt; "", 'F_Inputs Override'!H71, F_Inputs!H71 )</f>
        <v>897.63</v>
      </c>
      <c r="I71" s="32">
        <f xml:space="preserve"> IF( 'F_Inputs Override'!I71 &lt;&gt; "", 'F_Inputs Override'!I71, F_Inputs!I71 )</f>
        <v>897.63</v>
      </c>
      <c r="J71" s="32">
        <f xml:space="preserve"> IF( 'F_Inputs Override'!J71 &lt;&gt; "", 'F_Inputs Override'!J71, F_Inputs!J71 )</f>
        <v>900.13</v>
      </c>
      <c r="K71" s="32">
        <f xml:space="preserve"> IF( 'F_Inputs Override'!K71 &lt;&gt; "", 'F_Inputs Override'!K71, F_Inputs!K71 )</f>
        <v>923.64</v>
      </c>
      <c r="L71" s="32">
        <f xml:space="preserve"> IF( 'F_Inputs Override'!L71 &lt;&gt; "", 'F_Inputs Override'!L71, F_Inputs!L71 )</f>
        <v>923.64</v>
      </c>
      <c r="M71" s="32">
        <f xml:space="preserve"> IF( 'F_Inputs Override'!M71 &lt;&gt; "", 'F_Inputs Override'!M71, F_Inputs!M71 )</f>
        <v>897.11</v>
      </c>
      <c r="N71" s="32">
        <f xml:space="preserve"> IF( 'F_Inputs Override'!N71 &lt;&gt; "", 'F_Inputs Override'!N71, F_Inputs!N71 )</f>
        <v>897.12</v>
      </c>
      <c r="O71" s="32">
        <f xml:space="preserve"> IF( 'F_Inputs Override'!O71 &lt;&gt; "", 'F_Inputs Override'!O71, F_Inputs!O71 )</f>
        <v>908.25</v>
      </c>
    </row>
    <row r="72" spans="1:15">
      <c r="A72" s="17" t="s">
        <v>29</v>
      </c>
      <c r="B72" s="17" t="s">
        <v>114</v>
      </c>
      <c r="C72" s="17" t="s">
        <v>115</v>
      </c>
      <c r="D72" s="17" t="s">
        <v>116</v>
      </c>
      <c r="E72" s="17" t="s">
        <v>77</v>
      </c>
      <c r="F72" s="32">
        <f xml:space="preserve"> IF( 'F_Inputs Override'!F72 &lt;&gt; "", 'F_Inputs Override'!F72, F_Inputs!F72 )</f>
        <v>12342</v>
      </c>
      <c r="G72" s="32">
        <f xml:space="preserve"> IF( 'F_Inputs Override'!G72 &lt;&gt; "", 'F_Inputs Override'!G72, F_Inputs!G72 )</f>
        <v>12342</v>
      </c>
      <c r="H72" s="32">
        <f xml:space="preserve"> IF( 'F_Inputs Override'!H72 &lt;&gt; "", 'F_Inputs Override'!H72, F_Inputs!H72 )</f>
        <v>12342</v>
      </c>
      <c r="I72" s="32">
        <f xml:space="preserve"> IF( 'F_Inputs Override'!I72 &lt;&gt; "", 'F_Inputs Override'!I72, F_Inputs!I72 )</f>
        <v>12342</v>
      </c>
      <c r="J72" s="32">
        <f xml:space="preserve"> IF( 'F_Inputs Override'!J72 &lt;&gt; "", 'F_Inputs Override'!J72, F_Inputs!J72 )</f>
        <v>12342</v>
      </c>
      <c r="K72" s="32">
        <f xml:space="preserve"> IF( 'F_Inputs Override'!K72 &lt;&gt; "", 'F_Inputs Override'!K72, F_Inputs!K72 )</f>
        <v>12342</v>
      </c>
      <c r="L72" s="32">
        <f xml:space="preserve"> IF( 'F_Inputs Override'!L72 &lt;&gt; "", 'F_Inputs Override'!L72, F_Inputs!L72 )</f>
        <v>12342</v>
      </c>
      <c r="M72" s="32">
        <f xml:space="preserve"> IF( 'F_Inputs Override'!M72 &lt;&gt; "", 'F_Inputs Override'!M72, F_Inputs!M72 )</f>
        <v>12342</v>
      </c>
      <c r="N72" s="32">
        <f xml:space="preserve"> IF( 'F_Inputs Override'!N72 &lt;&gt; "", 'F_Inputs Override'!N72, F_Inputs!N72 )</f>
        <v>12213</v>
      </c>
      <c r="O72" s="32">
        <f xml:space="preserve"> IF( 'F_Inputs Override'!O72 &lt;&gt; "", 'F_Inputs Override'!O72, F_Inputs!O72 )</f>
        <v>12213</v>
      </c>
    </row>
    <row r="73" spans="1:15">
      <c r="A73" s="17" t="s">
        <v>27</v>
      </c>
      <c r="B73" s="17" t="s">
        <v>90</v>
      </c>
      <c r="C73" s="17" t="s">
        <v>91</v>
      </c>
      <c r="D73" s="17" t="s">
        <v>92</v>
      </c>
      <c r="E73" s="17" t="s">
        <v>77</v>
      </c>
      <c r="F73" s="32">
        <f xml:space="preserve"> IF( 'F_Inputs Override'!F73 &lt;&gt; "", 'F_Inputs Override'!F73, F_Inputs!F73 )</f>
        <v>1948.0519999999999</v>
      </c>
      <c r="G73" s="32">
        <f xml:space="preserve"> IF( 'F_Inputs Override'!G73 &lt;&gt; "", 'F_Inputs Override'!G73, F_Inputs!G73 )</f>
        <v>1962.9179999999999</v>
      </c>
      <c r="H73" s="32">
        <f xml:space="preserve"> IF( 'F_Inputs Override'!H73 &lt;&gt; "", 'F_Inputs Override'!H73, F_Inputs!H73 )</f>
        <v>1978.1320000000001</v>
      </c>
      <c r="I73" s="32">
        <f xml:space="preserve"> IF( 'F_Inputs Override'!I73 &lt;&gt; "", 'F_Inputs Override'!I73, F_Inputs!I73 )</f>
        <v>1986.644</v>
      </c>
      <c r="J73" s="32">
        <f xml:space="preserve"> IF( 'F_Inputs Override'!J73 &lt;&gt; "", 'F_Inputs Override'!J73, F_Inputs!J73 )</f>
        <v>1998.931</v>
      </c>
      <c r="K73" s="32">
        <f xml:space="preserve"> IF( 'F_Inputs Override'!K73 &lt;&gt; "", 'F_Inputs Override'!K73, F_Inputs!K73 )</f>
        <v>2009.68</v>
      </c>
      <c r="L73" s="32">
        <f xml:space="preserve"> IF( 'F_Inputs Override'!L73 &lt;&gt; "", 'F_Inputs Override'!L73, F_Inputs!L73 )</f>
        <v>2020</v>
      </c>
      <c r="M73" s="32">
        <f xml:space="preserve"> IF( 'F_Inputs Override'!M73 &lt;&gt; "", 'F_Inputs Override'!M73, F_Inputs!M73 )</f>
        <v>2030.432</v>
      </c>
      <c r="N73" s="32">
        <f xml:space="preserve"> IF( 'F_Inputs Override'!N73 &lt;&gt; "", 'F_Inputs Override'!N73, F_Inputs!N73 )</f>
        <v>2048.9009999999998</v>
      </c>
      <c r="O73" s="32">
        <f xml:space="preserve"> IF( 'F_Inputs Override'!O73 &lt;&gt; "", 'F_Inputs Override'!O73, F_Inputs!O73 )</f>
        <v>2067.3649999999998</v>
      </c>
    </row>
    <row r="74" spans="1:15">
      <c r="A74" s="17" t="s">
        <v>27</v>
      </c>
      <c r="B74" s="17" t="s">
        <v>93</v>
      </c>
      <c r="C74" s="17" t="s">
        <v>94</v>
      </c>
      <c r="D74" s="17" t="s">
        <v>92</v>
      </c>
      <c r="E74" s="17" t="s">
        <v>77</v>
      </c>
      <c r="F74" s="32">
        <f xml:space="preserve"> IF( 'F_Inputs Override'!F74 &lt;&gt; "", 'F_Inputs Override'!F74, F_Inputs!F74 )</f>
        <v>2475.194</v>
      </c>
      <c r="G74" s="32">
        <f xml:space="preserve"> IF( 'F_Inputs Override'!G74 &lt;&gt; "", 'F_Inputs Override'!G74, F_Inputs!G74 )</f>
        <v>2500.69</v>
      </c>
      <c r="H74" s="32">
        <f xml:space="preserve"> IF( 'F_Inputs Override'!H74 &lt;&gt; "", 'F_Inputs Override'!H74, F_Inputs!H74 )</f>
        <v>2493.5709999999999</v>
      </c>
      <c r="I74" s="32">
        <f xml:space="preserve"> IF( 'F_Inputs Override'!I74 &lt;&gt; "", 'F_Inputs Override'!I74, F_Inputs!I74 )</f>
        <v>2517.46</v>
      </c>
      <c r="J74" s="32">
        <f xml:space="preserve"> IF( 'F_Inputs Override'!J74 &lt;&gt; "", 'F_Inputs Override'!J74, F_Inputs!J74 )</f>
        <v>2540.4960000000001</v>
      </c>
      <c r="K74" s="32">
        <f xml:space="preserve"> IF( 'F_Inputs Override'!K74 &lt;&gt; "", 'F_Inputs Override'!K74, F_Inputs!K74 )</f>
        <v>2571.5259999999998</v>
      </c>
      <c r="L74" s="32">
        <f xml:space="preserve"> IF( 'F_Inputs Override'!L74 &lt;&gt; "", 'F_Inputs Override'!L74, F_Inputs!L74 )</f>
        <v>2597.1239999999998</v>
      </c>
      <c r="M74" s="32">
        <f xml:space="preserve"> IF( 'F_Inputs Override'!M74 &lt;&gt; "", 'F_Inputs Override'!M74, F_Inputs!M74 )</f>
        <v>2632.3560850786748</v>
      </c>
      <c r="N74" s="32">
        <f xml:space="preserve"> IF( 'F_Inputs Override'!N74 &lt;&gt; "", 'F_Inputs Override'!N74, F_Inputs!N74 )</f>
        <v>2675.9</v>
      </c>
      <c r="O74" s="32">
        <f xml:space="preserve"> IF( 'F_Inputs Override'!O74 &lt;&gt; "", 'F_Inputs Override'!O74, F_Inputs!O74 )</f>
        <v>2695.68</v>
      </c>
    </row>
    <row r="75" spans="1:15">
      <c r="A75" s="17" t="s">
        <v>27</v>
      </c>
      <c r="B75" s="17" t="s">
        <v>95</v>
      </c>
      <c r="C75" s="17" t="s">
        <v>96</v>
      </c>
      <c r="D75" s="17" t="s">
        <v>92</v>
      </c>
      <c r="E75" s="17" t="s">
        <v>77</v>
      </c>
      <c r="F75" s="32">
        <f xml:space="preserve"> IF( 'F_Inputs Override'!F75 &lt;&gt; "", 'F_Inputs Override'!F75, F_Inputs!F75 )</f>
        <v>1093.904</v>
      </c>
      <c r="G75" s="32">
        <f xml:space="preserve"> IF( 'F_Inputs Override'!G75 &lt;&gt; "", 'F_Inputs Override'!G75, F_Inputs!G75 )</f>
        <v>1104.087</v>
      </c>
      <c r="H75" s="32">
        <f xml:space="preserve"> IF( 'F_Inputs Override'!H75 &lt;&gt; "", 'F_Inputs Override'!H75, F_Inputs!H75 )</f>
        <v>1114</v>
      </c>
      <c r="I75" s="32">
        <f xml:space="preserve"> IF( 'F_Inputs Override'!I75 &lt;&gt; "", 'F_Inputs Override'!I75, F_Inputs!I75 )</f>
        <v>1123</v>
      </c>
      <c r="J75" s="32">
        <f xml:space="preserve"> IF( 'F_Inputs Override'!J75 &lt;&gt; "", 'F_Inputs Override'!J75, F_Inputs!J75 )</f>
        <v>1131</v>
      </c>
      <c r="K75" s="32">
        <f xml:space="preserve"> IF( 'F_Inputs Override'!K75 &lt;&gt; "", 'F_Inputs Override'!K75, F_Inputs!K75 )</f>
        <v>1135</v>
      </c>
      <c r="L75" s="32">
        <f xml:space="preserve"> IF( 'F_Inputs Override'!L75 &lt;&gt; "", 'F_Inputs Override'!L75, F_Inputs!L75 )</f>
        <v>1138</v>
      </c>
      <c r="M75" s="32">
        <f xml:space="preserve"> IF( 'F_Inputs Override'!M75 &lt;&gt; "", 'F_Inputs Override'!M75, F_Inputs!M75 )</f>
        <v>1143.3320000000001</v>
      </c>
      <c r="N75" s="32">
        <f xml:space="preserve"> IF( 'F_Inputs Override'!N75 &lt;&gt; "", 'F_Inputs Override'!N75, F_Inputs!N75 )</f>
        <v>1155.6369999999999</v>
      </c>
      <c r="O75" s="32">
        <f xml:space="preserve"> IF( 'F_Inputs Override'!O75 &lt;&gt; "", 'F_Inputs Override'!O75, F_Inputs!O75 )</f>
        <v>1167.199288215</v>
      </c>
    </row>
    <row r="76" spans="1:15">
      <c r="A76" s="17" t="s">
        <v>27</v>
      </c>
      <c r="B76" s="17" t="s">
        <v>97</v>
      </c>
      <c r="C76" s="17" t="s">
        <v>98</v>
      </c>
      <c r="D76" s="17" t="s">
        <v>99</v>
      </c>
      <c r="E76" s="17" t="s">
        <v>77</v>
      </c>
      <c r="F76" s="32">
        <f xml:space="preserve"> IF( 'F_Inputs Override'!F76 &lt;&gt; "", 'F_Inputs Override'!F76, F_Inputs!F76 )</f>
        <v>83</v>
      </c>
      <c r="G76" s="32">
        <f xml:space="preserve"> IF( 'F_Inputs Override'!G76 &lt;&gt; "", 'F_Inputs Override'!G76, F_Inputs!G76 )</f>
        <v>83</v>
      </c>
      <c r="H76" s="32">
        <f xml:space="preserve"> IF( 'F_Inputs Override'!H76 &lt;&gt; "", 'F_Inputs Override'!H76, F_Inputs!H76 )</f>
        <v>83</v>
      </c>
      <c r="I76" s="32">
        <f xml:space="preserve"> IF( 'F_Inputs Override'!I76 &lt;&gt; "", 'F_Inputs Override'!I76, F_Inputs!I76 )</f>
        <v>83</v>
      </c>
      <c r="J76" s="32">
        <f xml:space="preserve"> IF( 'F_Inputs Override'!J76 &lt;&gt; "", 'F_Inputs Override'!J76, F_Inputs!J76 )</f>
        <v>83</v>
      </c>
      <c r="K76" s="32">
        <f xml:space="preserve"> IF( 'F_Inputs Override'!K76 &lt;&gt; "", 'F_Inputs Override'!K76, F_Inputs!K76 )</f>
        <v>83</v>
      </c>
      <c r="L76" s="32">
        <f xml:space="preserve"> IF( 'F_Inputs Override'!L76 &lt;&gt; "", 'F_Inputs Override'!L76, F_Inputs!L76 )</f>
        <v>83</v>
      </c>
      <c r="M76" s="32">
        <f xml:space="preserve"> IF( 'F_Inputs Override'!M76 &lt;&gt; "", 'F_Inputs Override'!M76, F_Inputs!M76 )</f>
        <v>84</v>
      </c>
      <c r="N76" s="32">
        <f xml:space="preserve"> IF( 'F_Inputs Override'!N76 &lt;&gt; "", 'F_Inputs Override'!N76, F_Inputs!N76 )</f>
        <v>84</v>
      </c>
      <c r="O76" s="32">
        <f xml:space="preserve"> IF( 'F_Inputs Override'!O76 &lt;&gt; "", 'F_Inputs Override'!O76, F_Inputs!O76 )</f>
        <v>87</v>
      </c>
    </row>
    <row r="77" spans="1:15">
      <c r="A77" s="17" t="s">
        <v>27</v>
      </c>
      <c r="B77" s="17" t="s">
        <v>100</v>
      </c>
      <c r="C77" s="17" t="s">
        <v>101</v>
      </c>
      <c r="D77" s="17" t="s">
        <v>102</v>
      </c>
      <c r="E77" s="17" t="s">
        <v>77</v>
      </c>
      <c r="F77" s="32">
        <f xml:space="preserve"> IF( 'F_Inputs Override'!F77 &lt;&gt; "", 'F_Inputs Override'!F77, F_Inputs!F77 )</f>
        <v>38918</v>
      </c>
      <c r="G77" s="32">
        <f xml:space="preserve"> IF( 'F_Inputs Override'!G77 &lt;&gt; "", 'F_Inputs Override'!G77, F_Inputs!G77 )</f>
        <v>38918</v>
      </c>
      <c r="H77" s="32">
        <f xml:space="preserve"> IF( 'F_Inputs Override'!H77 &lt;&gt; "", 'F_Inputs Override'!H77, F_Inputs!H77 )</f>
        <v>39600</v>
      </c>
      <c r="I77" s="32">
        <f xml:space="preserve"> IF( 'F_Inputs Override'!I77 &lt;&gt; "", 'F_Inputs Override'!I77, F_Inputs!I77 )</f>
        <v>39600</v>
      </c>
      <c r="J77" s="32">
        <f xml:space="preserve"> IF( 'F_Inputs Override'!J77 &lt;&gt; "", 'F_Inputs Override'!J77, F_Inputs!J77 )</f>
        <v>39600</v>
      </c>
      <c r="K77" s="32">
        <f xml:space="preserve"> IF( 'F_Inputs Override'!K77 &lt;&gt; "", 'F_Inputs Override'!K77, F_Inputs!K77 )</f>
        <v>39600</v>
      </c>
      <c r="L77" s="32">
        <f xml:space="preserve"> IF( 'F_Inputs Override'!L77 &lt;&gt; "", 'F_Inputs Override'!L77, F_Inputs!L77 )</f>
        <v>39729</v>
      </c>
      <c r="M77" s="32">
        <f xml:space="preserve"> IF( 'F_Inputs Override'!M77 &lt;&gt; "", 'F_Inputs Override'!M77, F_Inputs!M77 )</f>
        <v>39729</v>
      </c>
      <c r="N77" s="32">
        <f xml:space="preserve"> IF( 'F_Inputs Override'!N77 &lt;&gt; "", 'F_Inputs Override'!N77, F_Inputs!N77 )</f>
        <v>39729</v>
      </c>
      <c r="O77" s="32">
        <f xml:space="preserve"> IF( 'F_Inputs Override'!O77 &lt;&gt; "", 'F_Inputs Override'!O77, F_Inputs!O77 )</f>
        <v>39729</v>
      </c>
    </row>
    <row r="78" spans="1:15">
      <c r="A78" s="17" t="s">
        <v>27</v>
      </c>
      <c r="B78" s="17" t="s">
        <v>103</v>
      </c>
      <c r="C78" s="17" t="s">
        <v>104</v>
      </c>
      <c r="D78" s="17" t="s">
        <v>99</v>
      </c>
      <c r="E78" s="17" t="s">
        <v>77</v>
      </c>
      <c r="F78" s="32">
        <f xml:space="preserve"> IF( 'F_Inputs Override'!F78 &lt;&gt; "", 'F_Inputs Override'!F78, F_Inputs!F78 )</f>
        <v>311</v>
      </c>
      <c r="G78" s="32">
        <f xml:space="preserve"> IF( 'F_Inputs Override'!G78 &lt;&gt; "", 'F_Inputs Override'!G78, F_Inputs!G78 )</f>
        <v>313</v>
      </c>
      <c r="H78" s="32">
        <f xml:space="preserve"> IF( 'F_Inputs Override'!H78 &lt;&gt; "", 'F_Inputs Override'!H78, F_Inputs!H78 )</f>
        <v>328</v>
      </c>
      <c r="I78" s="32">
        <f xml:space="preserve"> IF( 'F_Inputs Override'!I78 &lt;&gt; "", 'F_Inputs Override'!I78, F_Inputs!I78 )</f>
        <v>333</v>
      </c>
      <c r="J78" s="32">
        <f xml:space="preserve"> IF( 'F_Inputs Override'!J78 &lt;&gt; "", 'F_Inputs Override'!J78, F_Inputs!J78 )</f>
        <v>336</v>
      </c>
      <c r="K78" s="32">
        <f xml:space="preserve"> IF( 'F_Inputs Override'!K78 &lt;&gt; "", 'F_Inputs Override'!K78, F_Inputs!K78 )</f>
        <v>340</v>
      </c>
      <c r="L78" s="32">
        <f xml:space="preserve"> IF( 'F_Inputs Override'!L78 &lt;&gt; "", 'F_Inputs Override'!L78, F_Inputs!L78 )</f>
        <v>340</v>
      </c>
      <c r="M78" s="32">
        <f xml:space="preserve"> IF( 'F_Inputs Override'!M78 &lt;&gt; "", 'F_Inputs Override'!M78, F_Inputs!M78 )</f>
        <v>336</v>
      </c>
      <c r="N78" s="32">
        <f xml:space="preserve"> IF( 'F_Inputs Override'!N78 &lt;&gt; "", 'F_Inputs Override'!N78, F_Inputs!N78 )</f>
        <v>336</v>
      </c>
      <c r="O78" s="32">
        <f xml:space="preserve"> IF( 'F_Inputs Override'!O78 &lt;&gt; "", 'F_Inputs Override'!O78, F_Inputs!O78 )</f>
        <v>336</v>
      </c>
    </row>
    <row r="79" spans="1:15">
      <c r="A79" s="17" t="s">
        <v>27</v>
      </c>
      <c r="B79" s="17" t="s">
        <v>105</v>
      </c>
      <c r="C79" s="17" t="s">
        <v>106</v>
      </c>
      <c r="D79" s="17" t="s">
        <v>99</v>
      </c>
      <c r="E79" s="17" t="s">
        <v>77</v>
      </c>
      <c r="F79" s="32" t="str">
        <f xml:space="preserve"> IF( 'F_Inputs Override'!F79 &lt;&gt; "", 'F_Inputs Override'!F79, F_Inputs!F79 )</f>
        <v/>
      </c>
      <c r="G79" s="32" t="str">
        <f xml:space="preserve"> IF( 'F_Inputs Override'!G79 &lt;&gt; "", 'F_Inputs Override'!G79, F_Inputs!G79 )</f>
        <v/>
      </c>
      <c r="H79" s="32">
        <f xml:space="preserve"> IF( 'F_Inputs Override'!H79 &lt;&gt; "", 'F_Inputs Override'!H79, F_Inputs!H79 )</f>
        <v>978</v>
      </c>
      <c r="I79" s="32">
        <f xml:space="preserve"> IF( 'F_Inputs Override'!I79 &lt;&gt; "", 'F_Inputs Override'!I79, F_Inputs!I79 )</f>
        <v>978</v>
      </c>
      <c r="J79" s="32">
        <f xml:space="preserve"> IF( 'F_Inputs Override'!J79 &lt;&gt; "", 'F_Inputs Override'!J79, F_Inputs!J79 )</f>
        <v>978</v>
      </c>
      <c r="K79" s="32">
        <f xml:space="preserve"> IF( 'F_Inputs Override'!K79 &lt;&gt; "", 'F_Inputs Override'!K79, F_Inputs!K79 )</f>
        <v>978</v>
      </c>
      <c r="L79" s="32">
        <f xml:space="preserve"> IF( 'F_Inputs Override'!L79 &lt;&gt; "", 'F_Inputs Override'!L79, F_Inputs!L79 )</f>
        <v>978</v>
      </c>
      <c r="M79" s="32">
        <f xml:space="preserve"> IF( 'F_Inputs Override'!M79 &lt;&gt; "", 'F_Inputs Override'!M79, F_Inputs!M79 )</f>
        <v>978</v>
      </c>
      <c r="N79" s="32">
        <f xml:space="preserve"> IF( 'F_Inputs Override'!N79 &lt;&gt; "", 'F_Inputs Override'!N79, F_Inputs!N79 )</f>
        <v>976</v>
      </c>
      <c r="O79" s="32">
        <f xml:space="preserve"> IF( 'F_Inputs Override'!O79 &lt;&gt; "", 'F_Inputs Override'!O79, F_Inputs!O79 )</f>
        <v>976</v>
      </c>
    </row>
    <row r="80" spans="1:15">
      <c r="A80" s="17" t="s">
        <v>27</v>
      </c>
      <c r="B80" s="17" t="s">
        <v>107</v>
      </c>
      <c r="C80" s="17" t="s">
        <v>108</v>
      </c>
      <c r="D80" s="17" t="s">
        <v>92</v>
      </c>
      <c r="E80" s="17" t="s">
        <v>77</v>
      </c>
      <c r="F80" s="32" t="str">
        <f xml:space="preserve"> IF( 'F_Inputs Override'!F80 &lt;&gt; "", 'F_Inputs Override'!F80, F_Inputs!F80 )</f>
        <v/>
      </c>
      <c r="G80" s="32" t="str">
        <f xml:space="preserve"> IF( 'F_Inputs Override'!G80 &lt;&gt; "", 'F_Inputs Override'!G80, F_Inputs!G80 )</f>
        <v/>
      </c>
      <c r="H80" s="32">
        <f xml:space="preserve"> IF( 'F_Inputs Override'!H80 &lt;&gt; "", 'F_Inputs Override'!H80, F_Inputs!H80 )</f>
        <v>2475.83</v>
      </c>
      <c r="I80" s="32">
        <f xml:space="preserve"> IF( 'F_Inputs Override'!I80 &lt;&gt; "", 'F_Inputs Override'!I80, F_Inputs!I80 )</f>
        <v>2497.5500000000002</v>
      </c>
      <c r="J80" s="32">
        <f xml:space="preserve"> IF( 'F_Inputs Override'!J80 &lt;&gt; "", 'F_Inputs Override'!J80, F_Inputs!J80 )</f>
        <v>2520.0300000000002</v>
      </c>
      <c r="K80" s="32">
        <f xml:space="preserve"> IF( 'F_Inputs Override'!K80 &lt;&gt; "", 'F_Inputs Override'!K80, F_Inputs!K80 )</f>
        <v>2545.2719999999999</v>
      </c>
      <c r="L80" s="32">
        <f xml:space="preserve"> IF( 'F_Inputs Override'!L80 &lt;&gt; "", 'F_Inputs Override'!L80, F_Inputs!L80 )</f>
        <v>2580.1999999999998</v>
      </c>
      <c r="M80" s="32">
        <f xml:space="preserve"> IF( 'F_Inputs Override'!M80 &lt;&gt; "", 'F_Inputs Override'!M80, F_Inputs!M80 )</f>
        <v>2665.5141577178156</v>
      </c>
      <c r="N80" s="32">
        <f xml:space="preserve"> IF( 'F_Inputs Override'!N80 &lt;&gt; "", 'F_Inputs Override'!N80, F_Inputs!N80 )</f>
        <v>2676.5651802044945</v>
      </c>
      <c r="O80" s="32">
        <f xml:space="preserve"> IF( 'F_Inputs Override'!O80 &lt;&gt; "", 'F_Inputs Override'!O80, F_Inputs!O80 )</f>
        <v>2707.4331108153897</v>
      </c>
    </row>
    <row r="81" spans="1:15">
      <c r="A81" s="17" t="s">
        <v>27</v>
      </c>
      <c r="B81" s="17" t="s">
        <v>109</v>
      </c>
      <c r="C81" s="17" t="s">
        <v>110</v>
      </c>
      <c r="D81" s="17" t="s">
        <v>102</v>
      </c>
      <c r="E81" s="17" t="s">
        <v>77</v>
      </c>
      <c r="F81" s="32">
        <f xml:space="preserve"> IF( 'F_Inputs Override'!F81 &lt;&gt; "", 'F_Inputs Override'!F81, F_Inputs!F81 )</f>
        <v>13837.42</v>
      </c>
      <c r="G81" s="32">
        <f xml:space="preserve"> IF( 'F_Inputs Override'!G81 &lt;&gt; "", 'F_Inputs Override'!G81, F_Inputs!G81 )</f>
        <v>13870.305</v>
      </c>
      <c r="H81" s="32">
        <f xml:space="preserve"> IF( 'F_Inputs Override'!H81 &lt;&gt; "", 'F_Inputs Override'!H81, F_Inputs!H81 )</f>
        <v>13905</v>
      </c>
      <c r="I81" s="32">
        <f xml:space="preserve"> IF( 'F_Inputs Override'!I81 &lt;&gt; "", 'F_Inputs Override'!I81, F_Inputs!I81 )</f>
        <v>13929.485000000001</v>
      </c>
      <c r="J81" s="32">
        <f xml:space="preserve"> IF( 'F_Inputs Override'!J81 &lt;&gt; "", 'F_Inputs Override'!J81, F_Inputs!J81 )</f>
        <v>13959.3</v>
      </c>
      <c r="K81" s="32">
        <f xml:space="preserve"> IF( 'F_Inputs Override'!K81 &lt;&gt; "", 'F_Inputs Override'!K81, F_Inputs!K81 )</f>
        <v>13972.5</v>
      </c>
      <c r="L81" s="32">
        <f xml:space="preserve"> IF( 'F_Inputs Override'!L81 &lt;&gt; "", 'F_Inputs Override'!L81, F_Inputs!L81 )</f>
        <v>13865.743</v>
      </c>
      <c r="M81" s="32">
        <f xml:space="preserve"> IF( 'F_Inputs Override'!M81 &lt;&gt; "", 'F_Inputs Override'!M81, F_Inputs!M81 )</f>
        <v>13919</v>
      </c>
      <c r="N81" s="32">
        <f xml:space="preserve"> IF( 'F_Inputs Override'!N81 &lt;&gt; "", 'F_Inputs Override'!N81, F_Inputs!N81 )</f>
        <v>13972.6</v>
      </c>
      <c r="O81" s="32">
        <f xml:space="preserve"> IF( 'F_Inputs Override'!O81 &lt;&gt; "", 'F_Inputs Override'!O81, F_Inputs!O81 )</f>
        <v>14039.5</v>
      </c>
    </row>
    <row r="82" spans="1:15">
      <c r="A82" s="17" t="s">
        <v>27</v>
      </c>
      <c r="B82" s="17" t="s">
        <v>111</v>
      </c>
      <c r="C82" s="17" t="s">
        <v>112</v>
      </c>
      <c r="D82" s="17" t="s">
        <v>113</v>
      </c>
      <c r="E82" s="17" t="s">
        <v>77</v>
      </c>
      <c r="F82" s="32" t="str">
        <f xml:space="preserve"> IF( 'F_Inputs Override'!F82 &lt;&gt; "", 'F_Inputs Override'!F82, F_Inputs!F82 )</f>
        <v/>
      </c>
      <c r="G82" s="32" t="str">
        <f xml:space="preserve"> IF( 'F_Inputs Override'!G82 &lt;&gt; "", 'F_Inputs Override'!G82, F_Inputs!G82 )</f>
        <v/>
      </c>
      <c r="H82" s="32">
        <f xml:space="preserve"> IF( 'F_Inputs Override'!H82 &lt;&gt; "", 'F_Inputs Override'!H82, F_Inputs!H82 )</f>
        <v>932</v>
      </c>
      <c r="I82" s="32">
        <f xml:space="preserve"> IF( 'F_Inputs Override'!I82 &lt;&gt; "", 'F_Inputs Override'!I82, F_Inputs!I82 )</f>
        <v>1041.1740004622941</v>
      </c>
      <c r="J82" s="32">
        <f xml:space="preserve"> IF( 'F_Inputs Override'!J82 &lt;&gt; "", 'F_Inputs Override'!J82, F_Inputs!J82 )</f>
        <v>982.24199999999996</v>
      </c>
      <c r="K82" s="32">
        <f xml:space="preserve"> IF( 'F_Inputs Override'!K82 &lt;&gt; "", 'F_Inputs Override'!K82, F_Inputs!K82 )</f>
        <v>885.4</v>
      </c>
      <c r="L82" s="32">
        <f xml:space="preserve"> IF( 'F_Inputs Override'!L82 &lt;&gt; "", 'F_Inputs Override'!L82, F_Inputs!L82 )</f>
        <v>877.87</v>
      </c>
      <c r="M82" s="32">
        <f xml:space="preserve"> IF( 'F_Inputs Override'!M82 &lt;&gt; "", 'F_Inputs Override'!M82, F_Inputs!M82 )</f>
        <v>867.67</v>
      </c>
      <c r="N82" s="32">
        <f xml:space="preserve"> IF( 'F_Inputs Override'!N82 &lt;&gt; "", 'F_Inputs Override'!N82, F_Inputs!N82 )</f>
        <v>867.67</v>
      </c>
      <c r="O82" s="32">
        <f xml:space="preserve"> IF( 'F_Inputs Override'!O82 &lt;&gt; "", 'F_Inputs Override'!O82, F_Inputs!O82 )</f>
        <v>867.67</v>
      </c>
    </row>
    <row r="83" spans="1:15">
      <c r="A83" s="17" t="s">
        <v>27</v>
      </c>
      <c r="B83" s="17" t="s">
        <v>114</v>
      </c>
      <c r="C83" s="17" t="s">
        <v>115</v>
      </c>
      <c r="D83" s="17" t="s">
        <v>116</v>
      </c>
      <c r="E83" s="17" t="s">
        <v>77</v>
      </c>
      <c r="F83" s="32">
        <f xml:space="preserve"> IF( 'F_Inputs Override'!F83 &lt;&gt; "", 'F_Inputs Override'!F83, F_Inputs!F83 )</f>
        <v>10410.209999999999</v>
      </c>
      <c r="G83" s="32">
        <f xml:space="preserve"> IF( 'F_Inputs Override'!G83 &lt;&gt; "", 'F_Inputs Override'!G83, F_Inputs!G83 )</f>
        <v>10410.209999999999</v>
      </c>
      <c r="H83" s="32">
        <f xml:space="preserve"> IF( 'F_Inputs Override'!H83 &lt;&gt; "", 'F_Inputs Override'!H83, F_Inputs!H83 )</f>
        <v>10410.209999999999</v>
      </c>
      <c r="I83" s="32">
        <f xml:space="preserve"> IF( 'F_Inputs Override'!I83 &lt;&gt; "", 'F_Inputs Override'!I83, F_Inputs!I83 )</f>
        <v>10410.209999999999</v>
      </c>
      <c r="J83" s="32">
        <f xml:space="preserve"> IF( 'F_Inputs Override'!J83 &lt;&gt; "", 'F_Inputs Override'!J83, F_Inputs!J83 )</f>
        <v>10410.209999999999</v>
      </c>
      <c r="K83" s="32">
        <f xml:space="preserve"> IF( 'F_Inputs Override'!K83 &lt;&gt; "", 'F_Inputs Override'!K83, F_Inputs!K83 )</f>
        <v>10410.209999999999</v>
      </c>
      <c r="L83" s="32">
        <f xml:space="preserve"> IF( 'F_Inputs Override'!L83 &lt;&gt; "", 'F_Inputs Override'!L83, F_Inputs!L83 )</f>
        <v>10410.209999999999</v>
      </c>
      <c r="M83" s="32">
        <f xml:space="preserve"> IF( 'F_Inputs Override'!M83 &lt;&gt; "", 'F_Inputs Override'!M83, F_Inputs!M83 )</f>
        <v>10410.209999999999</v>
      </c>
      <c r="N83" s="32">
        <f xml:space="preserve"> IF( 'F_Inputs Override'!N83 &lt;&gt; "", 'F_Inputs Override'!N83, F_Inputs!N83 )</f>
        <v>10410.209999999999</v>
      </c>
      <c r="O83" s="32">
        <f xml:space="preserve"> IF( 'F_Inputs Override'!O83 &lt;&gt; "", 'F_Inputs Override'!O83, F_Inputs!O83 )</f>
        <v>10410.209999999999</v>
      </c>
    </row>
    <row r="84" spans="1:15">
      <c r="A84" s="17" t="s">
        <v>30</v>
      </c>
      <c r="B84" s="17" t="s">
        <v>90</v>
      </c>
      <c r="C84" s="17" t="s">
        <v>91</v>
      </c>
      <c r="D84" s="17" t="s">
        <v>92</v>
      </c>
      <c r="E84" s="17" t="s">
        <v>77</v>
      </c>
      <c r="F84" s="32">
        <f xml:space="preserve"> IF( 'F_Inputs Override'!F84 &lt;&gt; "", 'F_Inputs Override'!F84, F_Inputs!F84 )</f>
        <v>0</v>
      </c>
      <c r="G84" s="32">
        <f xml:space="preserve"> IF( 'F_Inputs Override'!G84 &lt;&gt; "", 'F_Inputs Override'!G84, F_Inputs!G84 )</f>
        <v>5795.3779999999997</v>
      </c>
      <c r="H84" s="32">
        <f xml:space="preserve"> IF( 'F_Inputs Override'!H84 &lt;&gt; "", 'F_Inputs Override'!H84, F_Inputs!H84 )</f>
        <v>5838.3990000000003</v>
      </c>
      <c r="I84" s="32">
        <f xml:space="preserve"> IF( 'F_Inputs Override'!I84 &lt;&gt; "", 'F_Inputs Override'!I84, F_Inputs!I84 )</f>
        <v>5899.9390000000003</v>
      </c>
      <c r="J84" s="32">
        <f xml:space="preserve"> IF( 'F_Inputs Override'!J84 &lt;&gt; "", 'F_Inputs Override'!J84, F_Inputs!J84 )</f>
        <v>5976.4309999999996</v>
      </c>
      <c r="K84" s="32">
        <f xml:space="preserve"> IF( 'F_Inputs Override'!K84 &lt;&gt; "", 'F_Inputs Override'!K84, F_Inputs!K84 )</f>
        <v>6037.7330000000002</v>
      </c>
      <c r="L84" s="32">
        <f xml:space="preserve"> IF( 'F_Inputs Override'!L84 &lt;&gt; "", 'F_Inputs Override'!L84, F_Inputs!L84 )</f>
        <v>6085.7690000000002</v>
      </c>
      <c r="M84" s="32">
        <f xml:space="preserve"> IF( 'F_Inputs Override'!M84 &lt;&gt; "", 'F_Inputs Override'!M84, F_Inputs!M84 )</f>
        <v>6139.5959999999995</v>
      </c>
      <c r="N84" s="32">
        <f xml:space="preserve"> IF( 'F_Inputs Override'!N84 &lt;&gt; "", 'F_Inputs Override'!N84, F_Inputs!N84 )</f>
        <v>6185.2375000000011</v>
      </c>
      <c r="O84" s="32">
        <f xml:space="preserve"> IF( 'F_Inputs Override'!O84 &lt;&gt; "", 'F_Inputs Override'!O84, F_Inputs!O84 )</f>
        <v>6251.2495090587754</v>
      </c>
    </row>
    <row r="85" spans="1:15">
      <c r="A85" s="17" t="s">
        <v>30</v>
      </c>
      <c r="B85" s="17" t="s">
        <v>93</v>
      </c>
      <c r="C85" s="17" t="s">
        <v>94</v>
      </c>
      <c r="D85" s="17" t="s">
        <v>92</v>
      </c>
      <c r="E85" s="17" t="s">
        <v>77</v>
      </c>
      <c r="F85" s="32">
        <f xml:space="preserve"> IF( 'F_Inputs Override'!F85 &lt;&gt; "", 'F_Inputs Override'!F85, F_Inputs!F85 )</f>
        <v>0</v>
      </c>
      <c r="G85" s="32">
        <f xml:space="preserve"> IF( 'F_Inputs Override'!G85 &lt;&gt; "", 'F_Inputs Override'!G85, F_Inputs!G85 )</f>
        <v>0</v>
      </c>
      <c r="H85" s="32">
        <f xml:space="preserve"> IF( 'F_Inputs Override'!H85 &lt;&gt; "", 'F_Inputs Override'!H85, F_Inputs!H85 )</f>
        <v>10117.576999999999</v>
      </c>
      <c r="I85" s="32">
        <f xml:space="preserve"> IF( 'F_Inputs Override'!I85 &lt;&gt; "", 'F_Inputs Override'!I85, F_Inputs!I85 )</f>
        <v>10117.576999999999</v>
      </c>
      <c r="J85" s="32">
        <f xml:space="preserve"> IF( 'F_Inputs Override'!J85 &lt;&gt; "", 'F_Inputs Override'!J85, F_Inputs!J85 )</f>
        <v>10117.576999999999</v>
      </c>
      <c r="K85" s="32">
        <f xml:space="preserve"> IF( 'F_Inputs Override'!K85 &lt;&gt; "", 'F_Inputs Override'!K85, F_Inputs!K85 )</f>
        <v>10117.576999999999</v>
      </c>
      <c r="L85" s="32">
        <f xml:space="preserve"> IF( 'F_Inputs Override'!L85 &lt;&gt; "", 'F_Inputs Override'!L85, F_Inputs!L85 )</f>
        <v>10117.576999999999</v>
      </c>
      <c r="M85" s="32">
        <f xml:space="preserve"> IF( 'F_Inputs Override'!M85 &lt;&gt; "", 'F_Inputs Override'!M85, F_Inputs!M85 )</f>
        <v>10117.576999999999</v>
      </c>
      <c r="N85" s="32">
        <f xml:space="preserve"> IF( 'F_Inputs Override'!N85 &lt;&gt; "", 'F_Inputs Override'!N85, F_Inputs!N85 )</f>
        <v>10149.074000000001</v>
      </c>
      <c r="O85" s="32">
        <f xml:space="preserve"> IF( 'F_Inputs Override'!O85 &lt;&gt; "", 'F_Inputs Override'!O85, F_Inputs!O85 )</f>
        <v>10323.111999999999</v>
      </c>
    </row>
    <row r="86" spans="1:15">
      <c r="A86" s="17" t="s">
        <v>30</v>
      </c>
      <c r="B86" s="17" t="s">
        <v>95</v>
      </c>
      <c r="C86" s="17" t="s">
        <v>96</v>
      </c>
      <c r="D86" s="17" t="s">
        <v>92</v>
      </c>
      <c r="E86" s="17" t="s">
        <v>77</v>
      </c>
      <c r="F86" s="32">
        <f xml:space="preserve"> IF( 'F_Inputs Override'!F86 &lt;&gt; "", 'F_Inputs Override'!F86, F_Inputs!F86 )</f>
        <v>0</v>
      </c>
      <c r="G86" s="32">
        <f xml:space="preserve"> IF( 'F_Inputs Override'!G86 &lt;&gt; "", 'F_Inputs Override'!G86, F_Inputs!G86 )</f>
        <v>3789.6219999999998</v>
      </c>
      <c r="H86" s="32">
        <f xml:space="preserve"> IF( 'F_Inputs Override'!H86 &lt;&gt; "", 'F_Inputs Override'!H86, F_Inputs!H86 )</f>
        <v>3826</v>
      </c>
      <c r="I86" s="32">
        <f xml:space="preserve"> IF( 'F_Inputs Override'!I86 &lt;&gt; "", 'F_Inputs Override'!I86, F_Inputs!I86 )</f>
        <v>3880</v>
      </c>
      <c r="J86" s="32">
        <f xml:space="preserve"> IF( 'F_Inputs Override'!J86 &lt;&gt; "", 'F_Inputs Override'!J86, F_Inputs!J86 )</f>
        <v>3919</v>
      </c>
      <c r="K86" s="32">
        <f xml:space="preserve"> IF( 'F_Inputs Override'!K86 &lt;&gt; "", 'F_Inputs Override'!K86, F_Inputs!K86 )</f>
        <v>3956</v>
      </c>
      <c r="L86" s="32">
        <f xml:space="preserve"> IF( 'F_Inputs Override'!L86 &lt;&gt; "", 'F_Inputs Override'!L86, F_Inputs!L86 )</f>
        <v>3997</v>
      </c>
      <c r="M86" s="32">
        <f xml:space="preserve"> IF( 'F_Inputs Override'!M86 &lt;&gt; "", 'F_Inputs Override'!M86, F_Inputs!M86 )</f>
        <v>4014.2534999999998</v>
      </c>
      <c r="N86" s="32">
        <f xml:space="preserve"> IF( 'F_Inputs Override'!N86 &lt;&gt; "", 'F_Inputs Override'!N86, F_Inputs!N86 )</f>
        <v>4043.1044999999999</v>
      </c>
      <c r="O86" s="32">
        <f xml:space="preserve"> IF( 'F_Inputs Override'!O86 &lt;&gt; "", 'F_Inputs Override'!O86, F_Inputs!O86 )</f>
        <v>4085.9800833333329</v>
      </c>
    </row>
    <row r="87" spans="1:15">
      <c r="A87" s="17" t="s">
        <v>30</v>
      </c>
      <c r="B87" s="17" t="s">
        <v>97</v>
      </c>
      <c r="C87" s="17" t="s">
        <v>98</v>
      </c>
      <c r="D87" s="17" t="s">
        <v>99</v>
      </c>
      <c r="E87" s="17" t="s">
        <v>77</v>
      </c>
      <c r="F87" s="32">
        <f xml:space="preserve"> IF( 'F_Inputs Override'!F87 &lt;&gt; "", 'F_Inputs Override'!F87, F_Inputs!F87 )</f>
        <v>1</v>
      </c>
      <c r="G87" s="32">
        <f xml:space="preserve"> IF( 'F_Inputs Override'!G87 &lt;&gt; "", 'F_Inputs Override'!G87, F_Inputs!G87 )</f>
        <v>1</v>
      </c>
      <c r="H87" s="32">
        <f xml:space="preserve"> IF( 'F_Inputs Override'!H87 &lt;&gt; "", 'F_Inputs Override'!H87, F_Inputs!H87 )</f>
        <v>1</v>
      </c>
      <c r="I87" s="32">
        <f xml:space="preserve"> IF( 'F_Inputs Override'!I87 &lt;&gt; "", 'F_Inputs Override'!I87, F_Inputs!I87 )</f>
        <v>1</v>
      </c>
      <c r="J87" s="32">
        <f xml:space="preserve"> IF( 'F_Inputs Override'!J87 &lt;&gt; "", 'F_Inputs Override'!J87, F_Inputs!J87 )</f>
        <v>1</v>
      </c>
      <c r="K87" s="32">
        <f xml:space="preserve"> IF( 'F_Inputs Override'!K87 &lt;&gt; "", 'F_Inputs Override'!K87, F_Inputs!K87 )</f>
        <v>0</v>
      </c>
      <c r="L87" s="32">
        <f xml:space="preserve"> IF( 'F_Inputs Override'!L87 &lt;&gt; "", 'F_Inputs Override'!L87, F_Inputs!L87 )</f>
        <v>1</v>
      </c>
      <c r="M87" s="32">
        <f xml:space="preserve"> IF( 'F_Inputs Override'!M87 &lt;&gt; "", 'F_Inputs Override'!M87, F_Inputs!M87 )</f>
        <v>2</v>
      </c>
      <c r="N87" s="32">
        <f xml:space="preserve"> IF( 'F_Inputs Override'!N87 &lt;&gt; "", 'F_Inputs Override'!N87, F_Inputs!N87 )</f>
        <v>2</v>
      </c>
      <c r="O87" s="32">
        <f xml:space="preserve"> IF( 'F_Inputs Override'!O87 &lt;&gt; "", 'F_Inputs Override'!O87, F_Inputs!O87 )</f>
        <v>3</v>
      </c>
    </row>
    <row r="88" spans="1:15">
      <c r="A88" s="17" t="s">
        <v>30</v>
      </c>
      <c r="B88" s="17" t="s">
        <v>100</v>
      </c>
      <c r="C88" s="17" t="s">
        <v>101</v>
      </c>
      <c r="D88" s="17" t="s">
        <v>102</v>
      </c>
      <c r="E88" s="17" t="s">
        <v>77</v>
      </c>
      <c r="F88" s="32">
        <f xml:space="preserve"> IF( 'F_Inputs Override'!F88 &lt;&gt; "", 'F_Inputs Override'!F88, F_Inputs!F88 )</f>
        <v>108844</v>
      </c>
      <c r="G88" s="32">
        <f xml:space="preserve"> IF( 'F_Inputs Override'!G88 &lt;&gt; "", 'F_Inputs Override'!G88, F_Inputs!G88 )</f>
        <v>108902</v>
      </c>
      <c r="H88" s="32">
        <f xml:space="preserve"> IF( 'F_Inputs Override'!H88 &lt;&gt; "", 'F_Inputs Override'!H88, F_Inputs!H88 )</f>
        <v>108980</v>
      </c>
      <c r="I88" s="32">
        <f xml:space="preserve"> IF( 'F_Inputs Override'!I88 &lt;&gt; "", 'F_Inputs Override'!I88, F_Inputs!I88 )</f>
        <v>109064</v>
      </c>
      <c r="J88" s="32">
        <f xml:space="preserve"> IF( 'F_Inputs Override'!J88 &lt;&gt; "", 'F_Inputs Override'!J88, F_Inputs!J88 )</f>
        <v>109141</v>
      </c>
      <c r="K88" s="32">
        <f xml:space="preserve"> IF( 'F_Inputs Override'!K88 &lt;&gt; "", 'F_Inputs Override'!K88, F_Inputs!K88 )</f>
        <v>109233</v>
      </c>
      <c r="L88" s="32">
        <f xml:space="preserve"> IF( 'F_Inputs Override'!L88 &lt;&gt; "", 'F_Inputs Override'!L88, F_Inputs!L88 )</f>
        <v>108980</v>
      </c>
      <c r="M88" s="32">
        <f xml:space="preserve"> IF( 'F_Inputs Override'!M88 &lt;&gt; "", 'F_Inputs Override'!M88, F_Inputs!M88 )</f>
        <v>108980</v>
      </c>
      <c r="N88" s="32">
        <f xml:space="preserve"> IF( 'F_Inputs Override'!N88 &lt;&gt; "", 'F_Inputs Override'!N88, F_Inputs!N88 )</f>
        <v>108980</v>
      </c>
      <c r="O88" s="32">
        <f xml:space="preserve"> IF( 'F_Inputs Override'!O88 &lt;&gt; "", 'F_Inputs Override'!O88, F_Inputs!O88 )</f>
        <v>108980</v>
      </c>
    </row>
    <row r="89" spans="1:15">
      <c r="A89" s="17" t="s">
        <v>30</v>
      </c>
      <c r="B89" s="17" t="s">
        <v>103</v>
      </c>
      <c r="C89" s="17" t="s">
        <v>104</v>
      </c>
      <c r="D89" s="17" t="s">
        <v>99</v>
      </c>
      <c r="E89" s="17" t="s">
        <v>77</v>
      </c>
      <c r="F89" s="32">
        <f xml:space="preserve"> IF( 'F_Inputs Override'!F89 &lt;&gt; "", 'F_Inputs Override'!F89, F_Inputs!F89 )</f>
        <v>380</v>
      </c>
      <c r="G89" s="32">
        <f xml:space="preserve"> IF( 'F_Inputs Override'!G89 &lt;&gt; "", 'F_Inputs Override'!G89, F_Inputs!G89 )</f>
        <v>383</v>
      </c>
      <c r="H89" s="32">
        <f xml:space="preserve"> IF( 'F_Inputs Override'!H89 &lt;&gt; "", 'F_Inputs Override'!H89, F_Inputs!H89 )</f>
        <v>383</v>
      </c>
      <c r="I89" s="32">
        <f xml:space="preserve"> IF( 'F_Inputs Override'!I89 &lt;&gt; "", 'F_Inputs Override'!I89, F_Inputs!I89 )</f>
        <v>384</v>
      </c>
      <c r="J89" s="32">
        <f xml:space="preserve"> IF( 'F_Inputs Override'!J89 &lt;&gt; "", 'F_Inputs Override'!J89, F_Inputs!J89 )</f>
        <v>385</v>
      </c>
      <c r="K89" s="32">
        <f xml:space="preserve"> IF( 'F_Inputs Override'!K89 &lt;&gt; "", 'F_Inputs Override'!K89, F_Inputs!K89 )</f>
        <v>385</v>
      </c>
      <c r="L89" s="32">
        <f xml:space="preserve"> IF( 'F_Inputs Override'!L89 &lt;&gt; "", 'F_Inputs Override'!L89, F_Inputs!L89 )</f>
        <v>384</v>
      </c>
      <c r="M89" s="32">
        <f xml:space="preserve"> IF( 'F_Inputs Override'!M89 &lt;&gt; "", 'F_Inputs Override'!M89, F_Inputs!M89 )</f>
        <v>384</v>
      </c>
      <c r="N89" s="32">
        <f xml:space="preserve"> IF( 'F_Inputs Override'!N89 &lt;&gt; "", 'F_Inputs Override'!N89, F_Inputs!N89 )</f>
        <v>384</v>
      </c>
      <c r="O89" s="32">
        <f xml:space="preserve"> IF( 'F_Inputs Override'!O89 &lt;&gt; "", 'F_Inputs Override'!O89, F_Inputs!O89 )</f>
        <v>384</v>
      </c>
    </row>
    <row r="90" spans="1:15">
      <c r="A90" s="17" t="s">
        <v>30</v>
      </c>
      <c r="B90" s="17" t="s">
        <v>105</v>
      </c>
      <c r="C90" s="17" t="s">
        <v>106</v>
      </c>
      <c r="D90" s="17" t="s">
        <v>99</v>
      </c>
      <c r="E90" s="17" t="s">
        <v>77</v>
      </c>
      <c r="F90" s="32">
        <f xml:space="preserve"> IF( 'F_Inputs Override'!F90 &lt;&gt; "", 'F_Inputs Override'!F90, F_Inputs!F90 )</f>
        <v>0</v>
      </c>
      <c r="G90" s="32">
        <f xml:space="preserve"> IF( 'F_Inputs Override'!G90 &lt;&gt; "", 'F_Inputs Override'!G90, F_Inputs!G90 )</f>
        <v>0</v>
      </c>
      <c r="H90" s="32">
        <f xml:space="preserve"> IF( 'F_Inputs Override'!H90 &lt;&gt; "", 'F_Inputs Override'!H90, F_Inputs!H90 )</f>
        <v>0</v>
      </c>
      <c r="I90" s="32">
        <f xml:space="preserve"> IF( 'F_Inputs Override'!I90 &lt;&gt; "", 'F_Inputs Override'!I90, F_Inputs!I90 )</f>
        <v>0</v>
      </c>
      <c r="J90" s="32">
        <f xml:space="preserve"> IF( 'F_Inputs Override'!J90 &lt;&gt; "", 'F_Inputs Override'!J90, F_Inputs!J90 )</f>
        <v>0</v>
      </c>
      <c r="K90" s="32">
        <f xml:space="preserve"> IF( 'F_Inputs Override'!K90 &lt;&gt; "", 'F_Inputs Override'!K90, F_Inputs!K90 )</f>
        <v>606</v>
      </c>
      <c r="L90" s="32">
        <f xml:space="preserve"> IF( 'F_Inputs Override'!L90 &lt;&gt; "", 'F_Inputs Override'!L90, F_Inputs!L90 )</f>
        <v>606</v>
      </c>
      <c r="M90" s="32">
        <f xml:space="preserve"> IF( 'F_Inputs Override'!M90 &lt;&gt; "", 'F_Inputs Override'!M90, F_Inputs!M90 )</f>
        <v>606</v>
      </c>
      <c r="N90" s="32">
        <f xml:space="preserve"> IF( 'F_Inputs Override'!N90 &lt;&gt; "", 'F_Inputs Override'!N90, F_Inputs!N90 )</f>
        <v>619</v>
      </c>
      <c r="O90" s="32">
        <f xml:space="preserve"> IF( 'F_Inputs Override'!O90 &lt;&gt; "", 'F_Inputs Override'!O90, F_Inputs!O90 )</f>
        <v>606</v>
      </c>
    </row>
    <row r="91" spans="1:15">
      <c r="A91" s="17" t="s">
        <v>30</v>
      </c>
      <c r="B91" s="17" t="s">
        <v>107</v>
      </c>
      <c r="C91" s="17" t="s">
        <v>108</v>
      </c>
      <c r="D91" s="17" t="s">
        <v>92</v>
      </c>
      <c r="E91" s="17" t="s">
        <v>77</v>
      </c>
      <c r="F91" s="32" t="str">
        <f xml:space="preserve"> IF( 'F_Inputs Override'!F91 &lt;&gt; "", 'F_Inputs Override'!F91, F_Inputs!F91 )</f>
        <v/>
      </c>
      <c r="G91" s="32" t="str">
        <f xml:space="preserve"> IF( 'F_Inputs Override'!G91 &lt;&gt; "", 'F_Inputs Override'!G91, F_Inputs!G91 )</f>
        <v/>
      </c>
      <c r="H91" s="32">
        <f xml:space="preserve"> IF( 'F_Inputs Override'!H91 &lt;&gt; "", 'F_Inputs Override'!H91, F_Inputs!H91 )</f>
        <v>9908.9840000000004</v>
      </c>
      <c r="I91" s="32">
        <f xml:space="preserve"> IF( 'F_Inputs Override'!I91 &lt;&gt; "", 'F_Inputs Override'!I91, F_Inputs!I91 )</f>
        <v>9908.7659999999996</v>
      </c>
      <c r="J91" s="32">
        <f xml:space="preserve"> IF( 'F_Inputs Override'!J91 &lt;&gt; "", 'F_Inputs Override'!J91, F_Inputs!J91 )</f>
        <v>10008.491</v>
      </c>
      <c r="K91" s="32">
        <f xml:space="preserve"> IF( 'F_Inputs Override'!K91 &lt;&gt; "", 'F_Inputs Override'!K91, F_Inputs!K91 )</f>
        <v>10216.713</v>
      </c>
      <c r="L91" s="32">
        <f xml:space="preserve"> IF( 'F_Inputs Override'!L91 &lt;&gt; "", 'F_Inputs Override'!L91, F_Inputs!L91 )</f>
        <v>10280.540999999999</v>
      </c>
      <c r="M91" s="32">
        <f xml:space="preserve"> IF( 'F_Inputs Override'!M91 &lt;&gt; "", 'F_Inputs Override'!M91, F_Inputs!M91 )</f>
        <v>10275.884</v>
      </c>
      <c r="N91" s="32">
        <f xml:space="preserve"> IF( 'F_Inputs Override'!N91 &lt;&gt; "", 'F_Inputs Override'!N91, F_Inputs!N91 )</f>
        <v>10442.459000000001</v>
      </c>
      <c r="O91" s="32">
        <f xml:space="preserve"> IF( 'F_Inputs Override'!O91 &lt;&gt; "", 'F_Inputs Override'!O91, F_Inputs!O91 )</f>
        <v>10604.146000000001</v>
      </c>
    </row>
    <row r="92" spans="1:15">
      <c r="A92" s="17" t="s">
        <v>30</v>
      </c>
      <c r="B92" s="17" t="s">
        <v>109</v>
      </c>
      <c r="C92" s="17" t="s">
        <v>110</v>
      </c>
      <c r="D92" s="17" t="s">
        <v>102</v>
      </c>
      <c r="E92" s="17" t="s">
        <v>77</v>
      </c>
      <c r="F92" s="32">
        <f xml:space="preserve"> IF( 'F_Inputs Override'!F92 &lt;&gt; "", 'F_Inputs Override'!F92, F_Inputs!F92 )</f>
        <v>31266.5</v>
      </c>
      <c r="G92" s="32">
        <f xml:space="preserve"> IF( 'F_Inputs Override'!G92 &lt;&gt; "", 'F_Inputs Override'!G92, F_Inputs!G92 )</f>
        <v>31373.7</v>
      </c>
      <c r="H92" s="32">
        <f xml:space="preserve"> IF( 'F_Inputs Override'!H92 &lt;&gt; "", 'F_Inputs Override'!H92, F_Inputs!H92 )</f>
        <v>31460.6</v>
      </c>
      <c r="I92" s="32">
        <f xml:space="preserve"> IF( 'F_Inputs Override'!I92 &lt;&gt; "", 'F_Inputs Override'!I92, F_Inputs!I92 )</f>
        <v>31550</v>
      </c>
      <c r="J92" s="32">
        <f xml:space="preserve"> IF( 'F_Inputs Override'!J92 &lt;&gt; "", 'F_Inputs Override'!J92, F_Inputs!J92 )</f>
        <v>31624</v>
      </c>
      <c r="K92" s="32">
        <f xml:space="preserve"> IF( 'F_Inputs Override'!K92 &lt;&gt; "", 'F_Inputs Override'!K92, F_Inputs!K92 )</f>
        <v>31750</v>
      </c>
      <c r="L92" s="32">
        <f xml:space="preserve"> IF( 'F_Inputs Override'!L92 &lt;&gt; "", 'F_Inputs Override'!L92, F_Inputs!L92 )</f>
        <v>31830.799999999999</v>
      </c>
      <c r="M92" s="32">
        <f xml:space="preserve"> IF( 'F_Inputs Override'!M92 &lt;&gt; "", 'F_Inputs Override'!M92, F_Inputs!M92 )</f>
        <v>31926.7</v>
      </c>
      <c r="N92" s="32">
        <f xml:space="preserve"> IF( 'F_Inputs Override'!N92 &lt;&gt; "", 'F_Inputs Override'!N92, F_Inputs!N92 )</f>
        <v>32010.1</v>
      </c>
      <c r="O92" s="32">
        <f xml:space="preserve"> IF( 'F_Inputs Override'!O92 &lt;&gt; "", 'F_Inputs Override'!O92, F_Inputs!O92 )</f>
        <v>32074.1</v>
      </c>
    </row>
    <row r="93" spans="1:15">
      <c r="A93" s="17" t="s">
        <v>30</v>
      </c>
      <c r="B93" s="17" t="s">
        <v>111</v>
      </c>
      <c r="C93" s="17" t="s">
        <v>112</v>
      </c>
      <c r="D93" s="17" t="s">
        <v>113</v>
      </c>
      <c r="E93" s="17" t="s">
        <v>77</v>
      </c>
      <c r="F93" s="32">
        <f xml:space="preserve"> IF( 'F_Inputs Override'!F93 &lt;&gt; "", 'F_Inputs Override'!F93, F_Inputs!F93 )</f>
        <v>0</v>
      </c>
      <c r="G93" s="32">
        <f xml:space="preserve"> IF( 'F_Inputs Override'!G93 &lt;&gt; "", 'F_Inputs Override'!G93, F_Inputs!G93 )</f>
        <v>0</v>
      </c>
      <c r="H93" s="32">
        <f xml:space="preserve"> IF( 'F_Inputs Override'!H93 &lt;&gt; "", 'F_Inputs Override'!H93, F_Inputs!H93 )</f>
        <v>3609.24</v>
      </c>
      <c r="I93" s="32">
        <f xml:space="preserve"> IF( 'F_Inputs Override'!I93 &lt;&gt; "", 'F_Inputs Override'!I93, F_Inputs!I93 )</f>
        <v>3609.24</v>
      </c>
      <c r="J93" s="32">
        <f xml:space="preserve"> IF( 'F_Inputs Override'!J93 &lt;&gt; "", 'F_Inputs Override'!J93, F_Inputs!J93 )</f>
        <v>3609.24</v>
      </c>
      <c r="K93" s="32">
        <f xml:space="preserve"> IF( 'F_Inputs Override'!K93 &lt;&gt; "", 'F_Inputs Override'!K93, F_Inputs!K93 )</f>
        <v>3481.9</v>
      </c>
      <c r="L93" s="32">
        <f xml:space="preserve"> IF( 'F_Inputs Override'!L93 &lt;&gt; "", 'F_Inputs Override'!L93, F_Inputs!L93 )</f>
        <v>3443.8</v>
      </c>
      <c r="M93" s="32">
        <f xml:space="preserve"> IF( 'F_Inputs Override'!M93 &lt;&gt; "", 'F_Inputs Override'!M93, F_Inputs!M93 )</f>
        <v>3403.9</v>
      </c>
      <c r="N93" s="32">
        <f xml:space="preserve"> IF( 'F_Inputs Override'!N93 &lt;&gt; "", 'F_Inputs Override'!N93, F_Inputs!N93 )</f>
        <v>3259.52</v>
      </c>
      <c r="O93" s="32">
        <f xml:space="preserve"> IF( 'F_Inputs Override'!O93 &lt;&gt; "", 'F_Inputs Override'!O93, F_Inputs!O93 )</f>
        <v>3234.58</v>
      </c>
    </row>
    <row r="94" spans="1:15">
      <c r="A94" s="17" t="s">
        <v>30</v>
      </c>
      <c r="B94" s="17" t="s">
        <v>114</v>
      </c>
      <c r="C94" s="17" t="s">
        <v>115</v>
      </c>
      <c r="D94" s="17" t="s">
        <v>116</v>
      </c>
      <c r="E94" s="17" t="s">
        <v>77</v>
      </c>
      <c r="F94" s="32">
        <f xml:space="preserve"> IF( 'F_Inputs Override'!F94 &lt;&gt; "", 'F_Inputs Override'!F94, F_Inputs!F94 )</f>
        <v>0</v>
      </c>
      <c r="G94" s="32">
        <f xml:space="preserve"> IF( 'F_Inputs Override'!G94 &lt;&gt; "", 'F_Inputs Override'!G94, F_Inputs!G94 )</f>
        <v>0</v>
      </c>
      <c r="H94" s="32">
        <f xml:space="preserve"> IF( 'F_Inputs Override'!H94 &lt;&gt; "", 'F_Inputs Override'!H94, F_Inputs!H94 )</f>
        <v>0</v>
      </c>
      <c r="I94" s="32">
        <f xml:space="preserve"> IF( 'F_Inputs Override'!I94 &lt;&gt; "", 'F_Inputs Override'!I94, F_Inputs!I94 )</f>
        <v>0</v>
      </c>
      <c r="J94" s="32">
        <f xml:space="preserve"> IF( 'F_Inputs Override'!J94 &lt;&gt; "", 'F_Inputs Override'!J94, F_Inputs!J94 )</f>
        <v>0</v>
      </c>
      <c r="K94" s="32">
        <f xml:space="preserve"> IF( 'F_Inputs Override'!K94 &lt;&gt; "", 'F_Inputs Override'!K94, F_Inputs!K94 )</f>
        <v>0</v>
      </c>
      <c r="L94" s="32">
        <f xml:space="preserve"> IF( 'F_Inputs Override'!L94 &lt;&gt; "", 'F_Inputs Override'!L94, F_Inputs!L94 )</f>
        <v>0</v>
      </c>
      <c r="M94" s="32">
        <f xml:space="preserve"> IF( 'F_Inputs Override'!M94 &lt;&gt; "", 'F_Inputs Override'!M94, F_Inputs!M94 )</f>
        <v>13754.45</v>
      </c>
      <c r="N94" s="32">
        <f xml:space="preserve"> IF( 'F_Inputs Override'!N94 &lt;&gt; "", 'F_Inputs Override'!N94, F_Inputs!N94 )</f>
        <v>21762.44</v>
      </c>
      <c r="O94" s="32">
        <f xml:space="preserve"> IF( 'F_Inputs Override'!O94 &lt;&gt; "", 'F_Inputs Override'!O94, F_Inputs!O94 )</f>
        <v>21762.44</v>
      </c>
    </row>
    <row r="95" spans="1:15">
      <c r="A95" s="17" t="s">
        <v>31</v>
      </c>
      <c r="B95" s="17" t="s">
        <v>90</v>
      </c>
      <c r="C95" s="17" t="s">
        <v>91</v>
      </c>
      <c r="D95" s="17" t="s">
        <v>92</v>
      </c>
      <c r="E95" s="17" t="s">
        <v>77</v>
      </c>
      <c r="F95" s="32">
        <f xml:space="preserve"> IF( 'F_Inputs Override'!F95 &lt;&gt; "", 'F_Inputs Override'!F95, F_Inputs!F95 )</f>
        <v>3268.34</v>
      </c>
      <c r="G95" s="32">
        <f xml:space="preserve"> IF( 'F_Inputs Override'!G95 &lt;&gt; "", 'F_Inputs Override'!G95, F_Inputs!G95 )</f>
        <v>3289.6909999999998</v>
      </c>
      <c r="H95" s="32">
        <f xml:space="preserve"> IF( 'F_Inputs Override'!H95 &lt;&gt; "", 'F_Inputs Override'!H95, F_Inputs!H95 )</f>
        <v>3315.665</v>
      </c>
      <c r="I95" s="32">
        <f xml:space="preserve"> IF( 'F_Inputs Override'!I95 &lt;&gt; "", 'F_Inputs Override'!I95, F_Inputs!I95 )</f>
        <v>3342.0329999999999</v>
      </c>
      <c r="J95" s="32">
        <f xml:space="preserve"> IF( 'F_Inputs Override'!J95 &lt;&gt; "", 'F_Inputs Override'!J95, F_Inputs!J95 )</f>
        <v>3376.857</v>
      </c>
      <c r="K95" s="32">
        <f xml:space="preserve"> IF( 'F_Inputs Override'!K95 &lt;&gt; "", 'F_Inputs Override'!K95, F_Inputs!K95 )</f>
        <v>3405.2249999999999</v>
      </c>
      <c r="L95" s="32">
        <f xml:space="preserve"> IF( 'F_Inputs Override'!L95 &lt;&gt; "", 'F_Inputs Override'!L95, F_Inputs!L95 )</f>
        <v>3434.07</v>
      </c>
      <c r="M95" s="32">
        <f xml:space="preserve"> IF( 'F_Inputs Override'!M95 &lt;&gt; "", 'F_Inputs Override'!M95, F_Inputs!M95 )</f>
        <v>3454.5440769230772</v>
      </c>
      <c r="N95" s="32">
        <f xml:space="preserve"> IF( 'F_Inputs Override'!N95 &lt;&gt; "", 'F_Inputs Override'!N95, F_Inputs!N95 )</f>
        <v>3469.3420000000001</v>
      </c>
      <c r="O95" s="32">
        <f xml:space="preserve"> IF( 'F_Inputs Override'!O95 &lt;&gt; "", 'F_Inputs Override'!O95, F_Inputs!O95 )</f>
        <v>3495.7163576143612</v>
      </c>
    </row>
    <row r="96" spans="1:15">
      <c r="A96" s="17" t="s">
        <v>31</v>
      </c>
      <c r="B96" s="17" t="s">
        <v>93</v>
      </c>
      <c r="C96" s="17" t="s">
        <v>94</v>
      </c>
      <c r="D96" s="17" t="s">
        <v>92</v>
      </c>
      <c r="E96" s="17" t="s">
        <v>77</v>
      </c>
      <c r="F96" s="32">
        <f xml:space="preserve"> IF( 'F_Inputs Override'!F96 &lt;&gt; "", 'F_Inputs Override'!F96, F_Inputs!F96 )</f>
        <v>7029.5450000000001</v>
      </c>
      <c r="G96" s="32">
        <f xml:space="preserve"> IF( 'F_Inputs Override'!G96 &lt;&gt; "", 'F_Inputs Override'!G96, F_Inputs!G96 )</f>
        <v>7029.6540000000005</v>
      </c>
      <c r="H96" s="32">
        <f xml:space="preserve"> IF( 'F_Inputs Override'!H96 &lt;&gt; "", 'F_Inputs Override'!H96, F_Inputs!H96 )</f>
        <v>7209.3879999999999</v>
      </c>
      <c r="I96" s="32">
        <f xml:space="preserve"> IF( 'F_Inputs Override'!I96 &lt;&gt; "", 'F_Inputs Override'!I96, F_Inputs!I96 )</f>
        <v>7210.3220000000001</v>
      </c>
      <c r="J96" s="32">
        <f xml:space="preserve"> IF( 'F_Inputs Override'!J96 &lt;&gt; "", 'F_Inputs Override'!J96, F_Inputs!J96 )</f>
        <v>7236.0919999999996</v>
      </c>
      <c r="K96" s="32">
        <f xml:space="preserve"> IF( 'F_Inputs Override'!K96 &lt;&gt; "", 'F_Inputs Override'!K96, F_Inputs!K96 )</f>
        <v>7319.1139999999996</v>
      </c>
      <c r="L96" s="32">
        <f xml:space="preserve"> IF( 'F_Inputs Override'!L96 &lt;&gt; "", 'F_Inputs Override'!L96, F_Inputs!L96 )</f>
        <v>7329.0249999999996</v>
      </c>
      <c r="M96" s="32">
        <f xml:space="preserve"> IF( 'F_Inputs Override'!M96 &lt;&gt; "", 'F_Inputs Override'!M96, F_Inputs!M96 )</f>
        <v>7338.3</v>
      </c>
      <c r="N96" s="32">
        <f xml:space="preserve"> IF( 'F_Inputs Override'!N96 &lt;&gt; "", 'F_Inputs Override'!N96, F_Inputs!N96 )</f>
        <v>7370.5</v>
      </c>
      <c r="O96" s="32">
        <f xml:space="preserve"> IF( 'F_Inputs Override'!O96 &lt;&gt; "", 'F_Inputs Override'!O96, F_Inputs!O96 )</f>
        <v>7545.6666092408796</v>
      </c>
    </row>
    <row r="97" spans="1:15">
      <c r="A97" s="17" t="s">
        <v>31</v>
      </c>
      <c r="B97" s="17" t="s">
        <v>95</v>
      </c>
      <c r="C97" s="17" t="s">
        <v>96</v>
      </c>
      <c r="D97" s="17" t="s">
        <v>92</v>
      </c>
      <c r="E97" s="17" t="s">
        <v>77</v>
      </c>
      <c r="F97" s="32">
        <f xml:space="preserve"> IF( 'F_Inputs Override'!F97 &lt;&gt; "", 'F_Inputs Override'!F97, F_Inputs!F97 )</f>
        <v>3275.078</v>
      </c>
      <c r="G97" s="32">
        <f xml:space="preserve"> IF( 'F_Inputs Override'!G97 &lt;&gt; "", 'F_Inputs Override'!G97, F_Inputs!G97 )</f>
        <v>3293.08</v>
      </c>
      <c r="H97" s="32">
        <f xml:space="preserve"> IF( 'F_Inputs Override'!H97 &lt;&gt; "", 'F_Inputs Override'!H97, F_Inputs!H97 )</f>
        <v>3313</v>
      </c>
      <c r="I97" s="32">
        <f xml:space="preserve"> IF( 'F_Inputs Override'!I97 &lt;&gt; "", 'F_Inputs Override'!I97, F_Inputs!I97 )</f>
        <v>3344</v>
      </c>
      <c r="J97" s="32">
        <f xml:space="preserve"> IF( 'F_Inputs Override'!J97 &lt;&gt; "", 'F_Inputs Override'!J97, F_Inputs!J97 )</f>
        <v>3379</v>
      </c>
      <c r="K97" s="32">
        <f xml:space="preserve"> IF( 'F_Inputs Override'!K97 &lt;&gt; "", 'F_Inputs Override'!K97, F_Inputs!K97 )</f>
        <v>3406</v>
      </c>
      <c r="L97" s="32">
        <f xml:space="preserve"> IF( 'F_Inputs Override'!L97 &lt;&gt; "", 'F_Inputs Override'!L97, F_Inputs!L97 )</f>
        <v>3430</v>
      </c>
      <c r="M97" s="32">
        <f xml:space="preserve"> IF( 'F_Inputs Override'!M97 &lt;&gt; "", 'F_Inputs Override'!M97, F_Inputs!M97 )</f>
        <v>3436.3180769230771</v>
      </c>
      <c r="N97" s="32">
        <f xml:space="preserve"> IF( 'F_Inputs Override'!N97 &lt;&gt; "", 'F_Inputs Override'!N97, F_Inputs!N97 )</f>
        <v>3451.4920000000002</v>
      </c>
      <c r="O97" s="32">
        <f xml:space="preserve"> IF( 'F_Inputs Override'!O97 &lt;&gt; "", 'F_Inputs Override'!O97, F_Inputs!O97 )</f>
        <v>3477.2055214837019</v>
      </c>
    </row>
    <row r="98" spans="1:15">
      <c r="A98" s="17" t="s">
        <v>31</v>
      </c>
      <c r="B98" s="17" t="s">
        <v>97</v>
      </c>
      <c r="C98" s="17" t="s">
        <v>98</v>
      </c>
      <c r="D98" s="17" t="s">
        <v>99</v>
      </c>
      <c r="E98" s="17" t="s">
        <v>77</v>
      </c>
      <c r="F98" s="32">
        <f xml:space="preserve"> IF( 'F_Inputs Override'!F98 &lt;&gt; "", 'F_Inputs Override'!F98, F_Inputs!F98 )</f>
        <v>31</v>
      </c>
      <c r="G98" s="32">
        <f xml:space="preserve"> IF( 'F_Inputs Override'!G98 &lt;&gt; "", 'F_Inputs Override'!G98, F_Inputs!G98 )</f>
        <v>31</v>
      </c>
      <c r="H98" s="32">
        <f xml:space="preserve"> IF( 'F_Inputs Override'!H98 &lt;&gt; "", 'F_Inputs Override'!H98, F_Inputs!H98 )</f>
        <v>31</v>
      </c>
      <c r="I98" s="32">
        <f xml:space="preserve"> IF( 'F_Inputs Override'!I98 &lt;&gt; "", 'F_Inputs Override'!I98, F_Inputs!I98 )</f>
        <v>30</v>
      </c>
      <c r="J98" s="32">
        <f xml:space="preserve"> IF( 'F_Inputs Override'!J98 &lt;&gt; "", 'F_Inputs Override'!J98, F_Inputs!J98 )</f>
        <v>29</v>
      </c>
      <c r="K98" s="32">
        <f xml:space="preserve"> IF( 'F_Inputs Override'!K98 &lt;&gt; "", 'F_Inputs Override'!K98, F_Inputs!K98 )</f>
        <v>0</v>
      </c>
      <c r="L98" s="32">
        <f xml:space="preserve"> IF( 'F_Inputs Override'!L98 &lt;&gt; "", 'F_Inputs Override'!L98, F_Inputs!L98 )</f>
        <v>29</v>
      </c>
      <c r="M98" s="32">
        <f xml:space="preserve"> IF( 'F_Inputs Override'!M98 &lt;&gt; "", 'F_Inputs Override'!M98, F_Inputs!M98 )</f>
        <v>29</v>
      </c>
      <c r="N98" s="32">
        <f xml:space="preserve"> IF( 'F_Inputs Override'!N98 &lt;&gt; "", 'F_Inputs Override'!N98, F_Inputs!N98 )</f>
        <v>29</v>
      </c>
      <c r="O98" s="32">
        <f xml:space="preserve"> IF( 'F_Inputs Override'!O98 &lt;&gt; "", 'F_Inputs Override'!O98, F_Inputs!O98 )</f>
        <v>34</v>
      </c>
    </row>
    <row r="99" spans="1:15">
      <c r="A99" s="17" t="s">
        <v>31</v>
      </c>
      <c r="B99" s="17" t="s">
        <v>100</v>
      </c>
      <c r="C99" s="17" t="s">
        <v>101</v>
      </c>
      <c r="D99" s="17" t="s">
        <v>102</v>
      </c>
      <c r="E99" s="17" t="s">
        <v>77</v>
      </c>
      <c r="F99" s="32">
        <f xml:space="preserve"> IF( 'F_Inputs Override'!F99 &lt;&gt; "", 'F_Inputs Override'!F99, F_Inputs!F99 )</f>
        <v>77339</v>
      </c>
      <c r="G99" s="32">
        <f xml:space="preserve"> IF( 'F_Inputs Override'!G99 &lt;&gt; "", 'F_Inputs Override'!G99, F_Inputs!G99 )</f>
        <v>77339</v>
      </c>
      <c r="H99" s="32">
        <f xml:space="preserve"> IF( 'F_Inputs Override'!H99 &lt;&gt; "", 'F_Inputs Override'!H99, F_Inputs!H99 )</f>
        <v>77339</v>
      </c>
      <c r="I99" s="32">
        <f xml:space="preserve"> IF( 'F_Inputs Override'!I99 &lt;&gt; "", 'F_Inputs Override'!I99, F_Inputs!I99 )</f>
        <v>77339</v>
      </c>
      <c r="J99" s="32">
        <f xml:space="preserve"> IF( 'F_Inputs Override'!J99 &lt;&gt; "", 'F_Inputs Override'!J99, F_Inputs!J99 )</f>
        <v>77339</v>
      </c>
      <c r="K99" s="32">
        <f xml:space="preserve"> IF( 'F_Inputs Override'!K99 &lt;&gt; "", 'F_Inputs Override'!K99, F_Inputs!K99 )</f>
        <v>77339</v>
      </c>
      <c r="L99" s="32">
        <f xml:space="preserve"> IF( 'F_Inputs Override'!L99 &lt;&gt; "", 'F_Inputs Override'!L99, F_Inputs!L99 )</f>
        <v>77339</v>
      </c>
      <c r="M99" s="32">
        <f xml:space="preserve"> IF( 'F_Inputs Override'!M99 &lt;&gt; "", 'F_Inputs Override'!M99, F_Inputs!M99 )</f>
        <v>77339</v>
      </c>
      <c r="N99" s="32">
        <f xml:space="preserve"> IF( 'F_Inputs Override'!N99 &lt;&gt; "", 'F_Inputs Override'!N99, F_Inputs!N99 )</f>
        <v>77339</v>
      </c>
      <c r="O99" s="32">
        <f xml:space="preserve"> IF( 'F_Inputs Override'!O99 &lt;&gt; "", 'F_Inputs Override'!O99, F_Inputs!O99 )</f>
        <v>77339</v>
      </c>
    </row>
    <row r="100" spans="1:15">
      <c r="A100" s="17" t="s">
        <v>31</v>
      </c>
      <c r="B100" s="17" t="s">
        <v>103</v>
      </c>
      <c r="C100" s="17" t="s">
        <v>104</v>
      </c>
      <c r="D100" s="17" t="s">
        <v>99</v>
      </c>
      <c r="E100" s="17" t="s">
        <v>77</v>
      </c>
      <c r="F100" s="32">
        <f xml:space="preserve"> IF( 'F_Inputs Override'!F100 &lt;&gt; "", 'F_Inputs Override'!F100, F_Inputs!F100 )</f>
        <v>358</v>
      </c>
      <c r="G100" s="32">
        <f xml:space="preserve"> IF( 'F_Inputs Override'!G100 &lt;&gt; "", 'F_Inputs Override'!G100, F_Inputs!G100 )</f>
        <v>419</v>
      </c>
      <c r="H100" s="32">
        <f xml:space="preserve"> IF( 'F_Inputs Override'!H100 &lt;&gt; "", 'F_Inputs Override'!H100, F_Inputs!H100 )</f>
        <v>404</v>
      </c>
      <c r="I100" s="32">
        <f xml:space="preserve"> IF( 'F_Inputs Override'!I100 &lt;&gt; "", 'F_Inputs Override'!I100, F_Inputs!I100 )</f>
        <v>396</v>
      </c>
      <c r="J100" s="32">
        <f xml:space="preserve"> IF( 'F_Inputs Override'!J100 &lt;&gt; "", 'F_Inputs Override'!J100, F_Inputs!J100 )</f>
        <v>392</v>
      </c>
      <c r="K100" s="32">
        <f xml:space="preserve"> IF( 'F_Inputs Override'!K100 &lt;&gt; "", 'F_Inputs Override'!K100, F_Inputs!K100 )</f>
        <v>397</v>
      </c>
      <c r="L100" s="32">
        <f xml:space="preserve"> IF( 'F_Inputs Override'!L100 &lt;&gt; "", 'F_Inputs Override'!L100, F_Inputs!L100 )</f>
        <v>391</v>
      </c>
      <c r="M100" s="32">
        <f xml:space="preserve"> IF( 'F_Inputs Override'!M100 &lt;&gt; "", 'F_Inputs Override'!M100, F_Inputs!M100 )</f>
        <v>388</v>
      </c>
      <c r="N100" s="32">
        <f xml:space="preserve"> IF( 'F_Inputs Override'!N100 &lt;&gt; "", 'F_Inputs Override'!N100, F_Inputs!N100 )</f>
        <v>388</v>
      </c>
      <c r="O100" s="32">
        <f xml:space="preserve"> IF( 'F_Inputs Override'!O100 &lt;&gt; "", 'F_Inputs Override'!O100, F_Inputs!O100 )</f>
        <v>388</v>
      </c>
    </row>
    <row r="101" spans="1:15">
      <c r="A101" s="17" t="s">
        <v>31</v>
      </c>
      <c r="B101" s="17" t="s">
        <v>105</v>
      </c>
      <c r="C101" s="17" t="s">
        <v>106</v>
      </c>
      <c r="D101" s="17" t="s">
        <v>99</v>
      </c>
      <c r="E101" s="17" t="s">
        <v>77</v>
      </c>
      <c r="F101" s="32" t="str">
        <f xml:space="preserve"> IF( 'F_Inputs Override'!F101 &lt;&gt; "", 'F_Inputs Override'!F101, F_Inputs!F101 )</f>
        <v/>
      </c>
      <c r="G101" s="32" t="str">
        <f xml:space="preserve"> IF( 'F_Inputs Override'!G101 &lt;&gt; "", 'F_Inputs Override'!G101, F_Inputs!G101 )</f>
        <v/>
      </c>
      <c r="H101" s="32" t="str">
        <f xml:space="preserve"> IF( 'F_Inputs Override'!H101 &lt;&gt; "", 'F_Inputs Override'!H101, F_Inputs!H101 )</f>
        <v/>
      </c>
      <c r="I101" s="32" t="str">
        <f xml:space="preserve"> IF( 'F_Inputs Override'!I101 &lt;&gt; "", 'F_Inputs Override'!I101, F_Inputs!I101 )</f>
        <v/>
      </c>
      <c r="J101" s="32" t="str">
        <f xml:space="preserve"> IF( 'F_Inputs Override'!J101 &lt;&gt; "", 'F_Inputs Override'!J101, F_Inputs!J101 )</f>
        <v/>
      </c>
      <c r="K101" s="32">
        <f xml:space="preserve"> IF( 'F_Inputs Override'!K101 &lt;&gt; "", 'F_Inputs Override'!K101, F_Inputs!K101 )</f>
        <v>1925</v>
      </c>
      <c r="L101" s="32">
        <f xml:space="preserve"> IF( 'F_Inputs Override'!L101 &lt;&gt; "", 'F_Inputs Override'!L101, F_Inputs!L101 )</f>
        <v>2192</v>
      </c>
      <c r="M101" s="32">
        <f xml:space="preserve"> IF( 'F_Inputs Override'!M101 &lt;&gt; "", 'F_Inputs Override'!M101, F_Inputs!M101 )</f>
        <v>2254</v>
      </c>
      <c r="N101" s="32">
        <f xml:space="preserve"> IF( 'F_Inputs Override'!N101 &lt;&gt; "", 'F_Inputs Override'!N101, F_Inputs!N101 )</f>
        <v>2264</v>
      </c>
      <c r="O101" s="32">
        <f xml:space="preserve"> IF( 'F_Inputs Override'!O101 &lt;&gt; "", 'F_Inputs Override'!O101, F_Inputs!O101 )</f>
        <v>2267</v>
      </c>
    </row>
    <row r="102" spans="1:15">
      <c r="A102" s="17" t="s">
        <v>31</v>
      </c>
      <c r="B102" s="17" t="s">
        <v>107</v>
      </c>
      <c r="C102" s="17" t="s">
        <v>108</v>
      </c>
      <c r="D102" s="17" t="s">
        <v>92</v>
      </c>
      <c r="E102" s="17" t="s">
        <v>77</v>
      </c>
      <c r="F102" s="32" t="str">
        <f xml:space="preserve"> IF( 'F_Inputs Override'!F102 &lt;&gt; "", 'F_Inputs Override'!F102, F_Inputs!F102 )</f>
        <v/>
      </c>
      <c r="G102" s="32" t="str">
        <f xml:space="preserve"> IF( 'F_Inputs Override'!G102 &lt;&gt; "", 'F_Inputs Override'!G102, F_Inputs!G102 )</f>
        <v/>
      </c>
      <c r="H102" s="32">
        <f xml:space="preserve"> IF( 'F_Inputs Override'!H102 &lt;&gt; "", 'F_Inputs Override'!H102, F_Inputs!H102 )</f>
        <v>6345.8450000000003</v>
      </c>
      <c r="I102" s="32">
        <f xml:space="preserve"> IF( 'F_Inputs Override'!I102 &lt;&gt; "", 'F_Inputs Override'!I102, F_Inputs!I102 )</f>
        <v>6382.1170000000002</v>
      </c>
      <c r="J102" s="32">
        <f xml:space="preserve"> IF( 'F_Inputs Override'!J102 &lt;&gt; "", 'F_Inputs Override'!J102, F_Inputs!J102 )</f>
        <v>6442.1689999999999</v>
      </c>
      <c r="K102" s="32">
        <f xml:space="preserve"> IF( 'F_Inputs Override'!K102 &lt;&gt; "", 'F_Inputs Override'!K102, F_Inputs!K102 )</f>
        <v>6870.4470000000001</v>
      </c>
      <c r="L102" s="32">
        <f xml:space="preserve"> IF( 'F_Inputs Override'!L102 &lt;&gt; "", 'F_Inputs Override'!L102, F_Inputs!L102 )</f>
        <v>7042.3710000000001</v>
      </c>
      <c r="M102" s="32">
        <f xml:space="preserve"> IF( 'F_Inputs Override'!M102 &lt;&gt; "", 'F_Inputs Override'!M102, F_Inputs!M102 )</f>
        <v>7093.0619999999999</v>
      </c>
      <c r="N102" s="32">
        <f xml:space="preserve"> IF( 'F_Inputs Override'!N102 &lt;&gt; "", 'F_Inputs Override'!N102, F_Inputs!N102 )</f>
        <v>7181.6296350461798</v>
      </c>
      <c r="O102" s="32">
        <f xml:space="preserve"> IF( 'F_Inputs Override'!O102 &lt;&gt; "", 'F_Inputs Override'!O102, F_Inputs!O102 )</f>
        <v>7217.9465032157004</v>
      </c>
    </row>
    <row r="103" spans="1:15">
      <c r="A103" s="17" t="s">
        <v>31</v>
      </c>
      <c r="B103" s="17" t="s">
        <v>109</v>
      </c>
      <c r="C103" s="17" t="s">
        <v>110</v>
      </c>
      <c r="D103" s="17" t="s">
        <v>102</v>
      </c>
      <c r="E103" s="17" t="s">
        <v>77</v>
      </c>
      <c r="F103" s="32">
        <f xml:space="preserve"> IF( 'F_Inputs Override'!F103 &lt;&gt; "", 'F_Inputs Override'!F103, F_Inputs!F103 )</f>
        <v>41881.199999999997</v>
      </c>
      <c r="G103" s="32">
        <f xml:space="preserve"> IF( 'F_Inputs Override'!G103 &lt;&gt; "", 'F_Inputs Override'!G103, F_Inputs!G103 )</f>
        <v>42010.7</v>
      </c>
      <c r="H103" s="32">
        <f xml:space="preserve"> IF( 'F_Inputs Override'!H103 &lt;&gt; "", 'F_Inputs Override'!H103, F_Inputs!H103 )</f>
        <v>42102.9</v>
      </c>
      <c r="I103" s="32">
        <f xml:space="preserve"> IF( 'F_Inputs Override'!I103 &lt;&gt; "", 'F_Inputs Override'!I103, F_Inputs!I103 )</f>
        <v>42198.1</v>
      </c>
      <c r="J103" s="32">
        <f xml:space="preserve"> IF( 'F_Inputs Override'!J103 &lt;&gt; "", 'F_Inputs Override'!J103, F_Inputs!J103 )</f>
        <v>42382</v>
      </c>
      <c r="K103" s="32">
        <f xml:space="preserve"> IF( 'F_Inputs Override'!K103 &lt;&gt; "", 'F_Inputs Override'!K103, F_Inputs!K103 )</f>
        <v>42538.3</v>
      </c>
      <c r="L103" s="32">
        <f xml:space="preserve"> IF( 'F_Inputs Override'!L103 &lt;&gt; "", 'F_Inputs Override'!L103, F_Inputs!L103 )</f>
        <v>42736.800000000003</v>
      </c>
      <c r="M103" s="32">
        <f xml:space="preserve"> IF( 'F_Inputs Override'!M103 &lt;&gt; "", 'F_Inputs Override'!M103, F_Inputs!M103 )</f>
        <v>42877.120000000003</v>
      </c>
      <c r="N103" s="32">
        <f xml:space="preserve"> IF( 'F_Inputs Override'!N103 &lt;&gt; "", 'F_Inputs Override'!N103, F_Inputs!N103 )</f>
        <v>43032.3</v>
      </c>
      <c r="O103" s="32">
        <f xml:space="preserve"> IF( 'F_Inputs Override'!O103 &lt;&gt; "", 'F_Inputs Override'!O103, F_Inputs!O103 )</f>
        <v>43177.730664759001</v>
      </c>
    </row>
    <row r="104" spans="1:15">
      <c r="A104" s="17" t="s">
        <v>31</v>
      </c>
      <c r="B104" s="17" t="s">
        <v>111</v>
      </c>
      <c r="C104" s="17" t="s">
        <v>112</v>
      </c>
      <c r="D104" s="17" t="s">
        <v>113</v>
      </c>
      <c r="E104" s="17" t="s">
        <v>77</v>
      </c>
      <c r="F104" s="32" t="str">
        <f xml:space="preserve"> IF( 'F_Inputs Override'!F104 &lt;&gt; "", 'F_Inputs Override'!F104, F_Inputs!F104 )</f>
        <v/>
      </c>
      <c r="G104" s="32" t="str">
        <f xml:space="preserve"> IF( 'F_Inputs Override'!G104 &lt;&gt; "", 'F_Inputs Override'!G104, F_Inputs!G104 )</f>
        <v/>
      </c>
      <c r="H104" s="32">
        <f xml:space="preserve"> IF( 'F_Inputs Override'!H104 &lt;&gt; "", 'F_Inputs Override'!H104, F_Inputs!H104 )</f>
        <v>3399.18</v>
      </c>
      <c r="I104" s="32">
        <f xml:space="preserve"> IF( 'F_Inputs Override'!I104 &lt;&gt; "", 'F_Inputs Override'!I104, F_Inputs!I104 )</f>
        <v>3399.18</v>
      </c>
      <c r="J104" s="32">
        <f xml:space="preserve"> IF( 'F_Inputs Override'!J104 &lt;&gt; "", 'F_Inputs Override'!J104, F_Inputs!J104 )</f>
        <v>3399.18</v>
      </c>
      <c r="K104" s="32">
        <f xml:space="preserve"> IF( 'F_Inputs Override'!K104 &lt;&gt; "", 'F_Inputs Override'!K104, F_Inputs!K104 )</f>
        <v>3399.18</v>
      </c>
      <c r="L104" s="32">
        <f xml:space="preserve"> IF( 'F_Inputs Override'!L104 &lt;&gt; "", 'F_Inputs Override'!L104, F_Inputs!L104 )</f>
        <v>3372.93</v>
      </c>
      <c r="M104" s="32">
        <f xml:space="preserve"> IF( 'F_Inputs Override'!M104 &lt;&gt; "", 'F_Inputs Override'!M104, F_Inputs!M104 )</f>
        <v>3466.93</v>
      </c>
      <c r="N104" s="32">
        <f xml:space="preserve"> IF( 'F_Inputs Override'!N104 &lt;&gt; "", 'F_Inputs Override'!N104, F_Inputs!N104 )</f>
        <v>3370.62</v>
      </c>
      <c r="O104" s="32">
        <f xml:space="preserve"> IF( 'F_Inputs Override'!O104 &lt;&gt; "", 'F_Inputs Override'!O104, F_Inputs!O104 )</f>
        <v>3370.62</v>
      </c>
    </row>
    <row r="105" spans="1:15">
      <c r="A105" s="17" t="s">
        <v>31</v>
      </c>
      <c r="B105" s="17" t="s">
        <v>114</v>
      </c>
      <c r="C105" s="17" t="s">
        <v>115</v>
      </c>
      <c r="D105" s="17" t="s">
        <v>116</v>
      </c>
      <c r="E105" s="17" t="s">
        <v>77</v>
      </c>
      <c r="F105" s="32">
        <f xml:space="preserve"> IF( 'F_Inputs Override'!F105 &lt;&gt; "", 'F_Inputs Override'!F105, F_Inputs!F105 )</f>
        <v>14474.6</v>
      </c>
      <c r="G105" s="32">
        <f xml:space="preserve"> IF( 'F_Inputs Override'!G105 &lt;&gt; "", 'F_Inputs Override'!G105, F_Inputs!G105 )</f>
        <v>14474.6</v>
      </c>
      <c r="H105" s="32">
        <f xml:space="preserve"> IF( 'F_Inputs Override'!H105 &lt;&gt; "", 'F_Inputs Override'!H105, F_Inputs!H105 )</f>
        <v>14474.51</v>
      </c>
      <c r="I105" s="32">
        <f xml:space="preserve"> IF( 'F_Inputs Override'!I105 &lt;&gt; "", 'F_Inputs Override'!I105, F_Inputs!I105 )</f>
        <v>14473.61</v>
      </c>
      <c r="J105" s="32">
        <f xml:space="preserve"> IF( 'F_Inputs Override'!J105 &lt;&gt; "", 'F_Inputs Override'!J105, F_Inputs!J105 )</f>
        <v>14473.5</v>
      </c>
      <c r="K105" s="32">
        <f xml:space="preserve"> IF( 'F_Inputs Override'!K105 &lt;&gt; "", 'F_Inputs Override'!K105, F_Inputs!K105 )</f>
        <v>14473.5</v>
      </c>
      <c r="L105" s="32">
        <f xml:space="preserve"> IF( 'F_Inputs Override'!L105 &lt;&gt; "", 'F_Inputs Override'!L105, F_Inputs!L105 )</f>
        <v>14470.38</v>
      </c>
      <c r="M105" s="32">
        <f xml:space="preserve"> IF( 'F_Inputs Override'!M105 &lt;&gt; "", 'F_Inputs Override'!M105, F_Inputs!M105 )</f>
        <v>29513.74</v>
      </c>
      <c r="N105" s="32">
        <f xml:space="preserve"> IF( 'F_Inputs Override'!N105 &lt;&gt; "", 'F_Inputs Override'!N105, F_Inputs!N105 )</f>
        <v>29513.46</v>
      </c>
      <c r="O105" s="32">
        <f xml:space="preserve"> IF( 'F_Inputs Override'!O105 &lt;&gt; "", 'F_Inputs Override'!O105, F_Inputs!O105 )</f>
        <v>29513.46</v>
      </c>
    </row>
    <row r="106" spans="1:15">
      <c r="A106" s="17" t="s">
        <v>33</v>
      </c>
      <c r="B106" s="17" t="s">
        <v>90</v>
      </c>
      <c r="C106" s="17" t="s">
        <v>91</v>
      </c>
      <c r="D106" s="17" t="s">
        <v>92</v>
      </c>
      <c r="E106" s="17" t="s">
        <v>77</v>
      </c>
      <c r="F106" s="32">
        <f xml:space="preserve"> IF( 'F_Inputs Override'!F106 &lt;&gt; "", 'F_Inputs Override'!F106, F_Inputs!F106 )</f>
        <v>1220.3</v>
      </c>
      <c r="G106" s="32">
        <f xml:space="preserve"> IF( 'F_Inputs Override'!G106 &lt;&gt; "", 'F_Inputs Override'!G106, F_Inputs!G106 )</f>
        <v>1230.3900000000001</v>
      </c>
      <c r="H106" s="32">
        <f xml:space="preserve"> IF( 'F_Inputs Override'!H106 &lt;&gt; "", 'F_Inputs Override'!H106, F_Inputs!H106 )</f>
        <v>1238.19</v>
      </c>
      <c r="I106" s="32">
        <f xml:space="preserve"> IF( 'F_Inputs Override'!I106 &lt;&gt; "", 'F_Inputs Override'!I106, F_Inputs!I106 )</f>
        <v>1249.45</v>
      </c>
      <c r="J106" s="32">
        <f xml:space="preserve"> IF( 'F_Inputs Override'!J106 &lt;&gt; "", 'F_Inputs Override'!J106, F_Inputs!J106 )</f>
        <v>1258.52</v>
      </c>
      <c r="K106" s="32">
        <f xml:space="preserve"> IF( 'F_Inputs Override'!K106 &lt;&gt; "", 'F_Inputs Override'!K106, F_Inputs!K106 )</f>
        <v>1265.3599999999999</v>
      </c>
      <c r="L106" s="32">
        <f xml:space="preserve"> IF( 'F_Inputs Override'!L106 &lt;&gt; "", 'F_Inputs Override'!L106, F_Inputs!L106 )</f>
        <v>1276.44</v>
      </c>
      <c r="M106" s="32">
        <f xml:space="preserve"> IF( 'F_Inputs Override'!M106 &lt;&gt; "", 'F_Inputs Override'!M106, F_Inputs!M106 )</f>
        <v>1287.146</v>
      </c>
      <c r="N106" s="32">
        <f xml:space="preserve"> IF( 'F_Inputs Override'!N106 &lt;&gt; "", 'F_Inputs Override'!N106, F_Inputs!N106 )</f>
        <v>1295.3879999999999</v>
      </c>
      <c r="O106" s="32">
        <f xml:space="preserve"> IF( 'F_Inputs Override'!O106 &lt;&gt; "", 'F_Inputs Override'!O106, F_Inputs!O106 )</f>
        <v>1299.6561946841875</v>
      </c>
    </row>
    <row r="107" spans="1:15">
      <c r="A107" s="17" t="s">
        <v>33</v>
      </c>
      <c r="B107" s="17" t="s">
        <v>93</v>
      </c>
      <c r="C107" s="17" t="s">
        <v>94</v>
      </c>
      <c r="D107" s="17" t="s">
        <v>92</v>
      </c>
      <c r="E107" s="17" t="s">
        <v>77</v>
      </c>
      <c r="F107" s="32">
        <f xml:space="preserve"> IF( 'F_Inputs Override'!F107 &lt;&gt; "", 'F_Inputs Override'!F107, F_Inputs!F107 )</f>
        <v>1282.4970000000001</v>
      </c>
      <c r="G107" s="32">
        <f xml:space="preserve"> IF( 'F_Inputs Override'!G107 &lt;&gt; "", 'F_Inputs Override'!G107, F_Inputs!G107 )</f>
        <v>1290.0530000000001</v>
      </c>
      <c r="H107" s="32">
        <f xml:space="preserve"> IF( 'F_Inputs Override'!H107 &lt;&gt; "", 'F_Inputs Override'!H107, F_Inputs!H107 )</f>
        <v>1298.9059999999999</v>
      </c>
      <c r="I107" s="32">
        <f xml:space="preserve"> IF( 'F_Inputs Override'!I107 &lt;&gt; "", 'F_Inputs Override'!I107, F_Inputs!I107 )</f>
        <v>1304.9570000000001</v>
      </c>
      <c r="J107" s="32">
        <f xml:space="preserve"> IF( 'F_Inputs Override'!J107 &lt;&gt; "", 'F_Inputs Override'!J107, F_Inputs!J107 )</f>
        <v>1317.556</v>
      </c>
      <c r="K107" s="32">
        <f xml:space="preserve"> IF( 'F_Inputs Override'!K107 &lt;&gt; "", 'F_Inputs Override'!K107, F_Inputs!K107 )</f>
        <v>1324.9659999999999</v>
      </c>
      <c r="L107" s="32">
        <f xml:space="preserve"> IF( 'F_Inputs Override'!L107 &lt;&gt; "", 'F_Inputs Override'!L107, F_Inputs!L107 )</f>
        <v>1330.2560000000001</v>
      </c>
      <c r="M107" s="32">
        <f xml:space="preserve"> IF( 'F_Inputs Override'!M107 &lt;&gt; "", 'F_Inputs Override'!M107, F_Inputs!M107 )</f>
        <v>1336.4</v>
      </c>
      <c r="N107" s="32">
        <f xml:space="preserve"> IF( 'F_Inputs Override'!N107 &lt;&gt; "", 'F_Inputs Override'!N107, F_Inputs!N107 )</f>
        <v>1351.2550000000001</v>
      </c>
      <c r="O107" s="32">
        <f xml:space="preserve"> IF( 'F_Inputs Override'!O107 &lt;&gt; "", 'F_Inputs Override'!O107, F_Inputs!O107 )</f>
        <v>1362.2829999999999</v>
      </c>
    </row>
    <row r="108" spans="1:15">
      <c r="A108" s="17" t="s">
        <v>33</v>
      </c>
      <c r="B108" s="17" t="s">
        <v>95</v>
      </c>
      <c r="C108" s="17" t="s">
        <v>96</v>
      </c>
      <c r="D108" s="17" t="s">
        <v>92</v>
      </c>
      <c r="E108" s="17" t="s">
        <v>77</v>
      </c>
      <c r="F108" s="32">
        <f xml:space="preserve"> IF( 'F_Inputs Override'!F108 &lt;&gt; "", 'F_Inputs Override'!F108, F_Inputs!F108 )</f>
        <v>607.30600000000004</v>
      </c>
      <c r="G108" s="32">
        <f xml:space="preserve"> IF( 'F_Inputs Override'!G108 &lt;&gt; "", 'F_Inputs Override'!G108, F_Inputs!G108 )</f>
        <v>612.12299999999993</v>
      </c>
      <c r="H108" s="32">
        <f xml:space="preserve"> IF( 'F_Inputs Override'!H108 &lt;&gt; "", 'F_Inputs Override'!H108, F_Inputs!H108 )</f>
        <v>615</v>
      </c>
      <c r="I108" s="32">
        <f xml:space="preserve"> IF( 'F_Inputs Override'!I108 &lt;&gt; "", 'F_Inputs Override'!I108, F_Inputs!I108 )</f>
        <v>621</v>
      </c>
      <c r="J108" s="32">
        <f xml:space="preserve"> IF( 'F_Inputs Override'!J108 &lt;&gt; "", 'F_Inputs Override'!J108, F_Inputs!J108 )</f>
        <v>626</v>
      </c>
      <c r="K108" s="32">
        <f xml:space="preserve"> IF( 'F_Inputs Override'!K108 &lt;&gt; "", 'F_Inputs Override'!K108, F_Inputs!K108 )</f>
        <v>628</v>
      </c>
      <c r="L108" s="32">
        <f xml:space="preserve"> IF( 'F_Inputs Override'!L108 &lt;&gt; "", 'F_Inputs Override'!L108, F_Inputs!L108 )</f>
        <v>633</v>
      </c>
      <c r="M108" s="32">
        <f xml:space="preserve"> IF( 'F_Inputs Override'!M108 &lt;&gt; "", 'F_Inputs Override'!M108, F_Inputs!M108 )</f>
        <v>636.02499999999998</v>
      </c>
      <c r="N108" s="32">
        <f xml:space="preserve"> IF( 'F_Inputs Override'!N108 &lt;&gt; "", 'F_Inputs Override'!N108, F_Inputs!N108 )</f>
        <v>640.45399999999995</v>
      </c>
      <c r="O108" s="32">
        <f xml:space="preserve"> IF( 'F_Inputs Override'!O108 &lt;&gt; "", 'F_Inputs Override'!O108, F_Inputs!O108 )</f>
        <v>641.63700866852048</v>
      </c>
    </row>
    <row r="109" spans="1:15">
      <c r="A109" s="17" t="s">
        <v>33</v>
      </c>
      <c r="B109" s="17" t="s">
        <v>97</v>
      </c>
      <c r="C109" s="17" t="s">
        <v>98</v>
      </c>
      <c r="D109" s="17" t="s">
        <v>99</v>
      </c>
      <c r="E109" s="17" t="s">
        <v>77</v>
      </c>
      <c r="F109" s="32">
        <f xml:space="preserve"> IF( 'F_Inputs Override'!F109 &lt;&gt; "", 'F_Inputs Override'!F109, F_Inputs!F109 )</f>
        <v>47</v>
      </c>
      <c r="G109" s="32">
        <f xml:space="preserve"> IF( 'F_Inputs Override'!G109 &lt;&gt; "", 'F_Inputs Override'!G109, F_Inputs!G109 )</f>
        <v>47</v>
      </c>
      <c r="H109" s="32">
        <f xml:space="preserve"> IF( 'F_Inputs Override'!H109 &lt;&gt; "", 'F_Inputs Override'!H109, F_Inputs!H109 )</f>
        <v>47</v>
      </c>
      <c r="I109" s="32">
        <f xml:space="preserve"> IF( 'F_Inputs Override'!I109 &lt;&gt; "", 'F_Inputs Override'!I109, F_Inputs!I109 )</f>
        <v>47</v>
      </c>
      <c r="J109" s="32">
        <f xml:space="preserve"> IF( 'F_Inputs Override'!J109 &lt;&gt; "", 'F_Inputs Override'!J109, F_Inputs!J109 )</f>
        <v>48</v>
      </c>
      <c r="K109" s="32">
        <f xml:space="preserve"> IF( 'F_Inputs Override'!K109 &lt;&gt; "", 'F_Inputs Override'!K109, F_Inputs!K109 )</f>
        <v>0</v>
      </c>
      <c r="L109" s="32">
        <f xml:space="preserve"> IF( 'F_Inputs Override'!L109 &lt;&gt; "", 'F_Inputs Override'!L109, F_Inputs!L109 )</f>
        <v>48</v>
      </c>
      <c r="M109" s="32">
        <f xml:space="preserve"> IF( 'F_Inputs Override'!M109 &lt;&gt; "", 'F_Inputs Override'!M109, F_Inputs!M109 )</f>
        <v>47</v>
      </c>
      <c r="N109" s="32">
        <f xml:space="preserve"> IF( 'F_Inputs Override'!N109 &lt;&gt; "", 'F_Inputs Override'!N109, F_Inputs!N109 )</f>
        <v>47</v>
      </c>
      <c r="O109" s="32">
        <f xml:space="preserve"> IF( 'F_Inputs Override'!O109 &lt;&gt; "", 'F_Inputs Override'!O109, F_Inputs!O109 )</f>
        <v>50</v>
      </c>
    </row>
    <row r="110" spans="1:15">
      <c r="A110" s="17" t="s">
        <v>33</v>
      </c>
      <c r="B110" s="17" t="s">
        <v>100</v>
      </c>
      <c r="C110" s="17" t="s">
        <v>101</v>
      </c>
      <c r="D110" s="17" t="s">
        <v>102</v>
      </c>
      <c r="E110" s="17" t="s">
        <v>77</v>
      </c>
      <c r="F110" s="32">
        <f xml:space="preserve"> IF( 'F_Inputs Override'!F110 &lt;&gt; "", 'F_Inputs Override'!F110, F_Inputs!F110 )</f>
        <v>33413</v>
      </c>
      <c r="G110" s="32">
        <f xml:space="preserve"> IF( 'F_Inputs Override'!G110 &lt;&gt; "", 'F_Inputs Override'!G110, F_Inputs!G110 )</f>
        <v>33413</v>
      </c>
      <c r="H110" s="32">
        <f xml:space="preserve"> IF( 'F_Inputs Override'!H110 &lt;&gt; "", 'F_Inputs Override'!H110, F_Inputs!H110 )</f>
        <v>33413</v>
      </c>
      <c r="I110" s="32">
        <f xml:space="preserve"> IF( 'F_Inputs Override'!I110 &lt;&gt; "", 'F_Inputs Override'!I110, F_Inputs!I110 )</f>
        <v>33413</v>
      </c>
      <c r="J110" s="32">
        <f xml:space="preserve"> IF( 'F_Inputs Override'!J110 &lt;&gt; "", 'F_Inputs Override'!J110, F_Inputs!J110 )</f>
        <v>33413</v>
      </c>
      <c r="K110" s="32">
        <f xml:space="preserve"> IF( 'F_Inputs Override'!K110 &lt;&gt; "", 'F_Inputs Override'!K110, F_Inputs!K110 )</f>
        <v>33413</v>
      </c>
      <c r="L110" s="32">
        <f xml:space="preserve"> IF( 'F_Inputs Override'!L110 &lt;&gt; "", 'F_Inputs Override'!L110, F_Inputs!L110 )</f>
        <v>34944</v>
      </c>
      <c r="M110" s="32">
        <f xml:space="preserve"> IF( 'F_Inputs Override'!M110 &lt;&gt; "", 'F_Inputs Override'!M110, F_Inputs!M110 )</f>
        <v>34944</v>
      </c>
      <c r="N110" s="32">
        <f xml:space="preserve"> IF( 'F_Inputs Override'!N110 &lt;&gt; "", 'F_Inputs Override'!N110, F_Inputs!N110 )</f>
        <v>34944</v>
      </c>
      <c r="O110" s="32">
        <f xml:space="preserve"> IF( 'F_Inputs Override'!O110 &lt;&gt; "", 'F_Inputs Override'!O110, F_Inputs!O110 )</f>
        <v>34944</v>
      </c>
    </row>
    <row r="111" spans="1:15">
      <c r="A111" s="17" t="s">
        <v>33</v>
      </c>
      <c r="B111" s="17" t="s">
        <v>103</v>
      </c>
      <c r="C111" s="17" t="s">
        <v>104</v>
      </c>
      <c r="D111" s="17" t="s">
        <v>99</v>
      </c>
      <c r="E111" s="17" t="s">
        <v>77</v>
      </c>
      <c r="F111" s="32">
        <f xml:space="preserve"> IF( 'F_Inputs Override'!F111 &lt;&gt; "", 'F_Inputs Override'!F111, F_Inputs!F111 )</f>
        <v>300</v>
      </c>
      <c r="G111" s="32">
        <f xml:space="preserve"> IF( 'F_Inputs Override'!G111 &lt;&gt; "", 'F_Inputs Override'!G111, F_Inputs!G111 )</f>
        <v>318</v>
      </c>
      <c r="H111" s="32">
        <f xml:space="preserve"> IF( 'F_Inputs Override'!H111 &lt;&gt; "", 'F_Inputs Override'!H111, F_Inputs!H111 )</f>
        <v>306</v>
      </c>
      <c r="I111" s="32">
        <f xml:space="preserve"> IF( 'F_Inputs Override'!I111 &lt;&gt; "", 'F_Inputs Override'!I111, F_Inputs!I111 )</f>
        <v>304</v>
      </c>
      <c r="J111" s="32">
        <f xml:space="preserve"> IF( 'F_Inputs Override'!J111 &lt;&gt; "", 'F_Inputs Override'!J111, F_Inputs!J111 )</f>
        <v>325</v>
      </c>
      <c r="K111" s="32">
        <f xml:space="preserve"> IF( 'F_Inputs Override'!K111 &lt;&gt; "", 'F_Inputs Override'!K111, F_Inputs!K111 )</f>
        <v>325</v>
      </c>
      <c r="L111" s="32">
        <f xml:space="preserve"> IF( 'F_Inputs Override'!L111 &lt;&gt; "", 'F_Inputs Override'!L111, F_Inputs!L111 )</f>
        <v>315</v>
      </c>
      <c r="M111" s="32">
        <f xml:space="preserve"> IF( 'F_Inputs Override'!M111 &lt;&gt; "", 'F_Inputs Override'!M111, F_Inputs!M111 )</f>
        <v>308</v>
      </c>
      <c r="N111" s="32">
        <f xml:space="preserve"> IF( 'F_Inputs Override'!N111 &lt;&gt; "", 'F_Inputs Override'!N111, F_Inputs!N111 )</f>
        <v>308</v>
      </c>
      <c r="O111" s="32">
        <f xml:space="preserve"> IF( 'F_Inputs Override'!O111 &lt;&gt; "", 'F_Inputs Override'!O111, F_Inputs!O111 )</f>
        <v>308</v>
      </c>
    </row>
    <row r="112" spans="1:15">
      <c r="A112" s="17" t="s">
        <v>33</v>
      </c>
      <c r="B112" s="17" t="s">
        <v>105</v>
      </c>
      <c r="C112" s="17" t="s">
        <v>106</v>
      </c>
      <c r="D112" s="17" t="s">
        <v>99</v>
      </c>
      <c r="E112" s="17" t="s">
        <v>77</v>
      </c>
      <c r="F112" s="32" t="str">
        <f xml:space="preserve"> IF( 'F_Inputs Override'!F112 &lt;&gt; "", 'F_Inputs Override'!F112, F_Inputs!F112 )</f>
        <v/>
      </c>
      <c r="G112" s="32">
        <f xml:space="preserve"> IF( 'F_Inputs Override'!G112 &lt;&gt; "", 'F_Inputs Override'!G112, F_Inputs!G112 )</f>
        <v>1295</v>
      </c>
      <c r="H112" s="32">
        <f xml:space="preserve"> IF( 'F_Inputs Override'!H112 &lt;&gt; "", 'F_Inputs Override'!H112, F_Inputs!H112 )</f>
        <v>1295</v>
      </c>
      <c r="I112" s="32">
        <f xml:space="preserve"> IF( 'F_Inputs Override'!I112 &lt;&gt; "", 'F_Inputs Override'!I112, F_Inputs!I112 )</f>
        <v>1295</v>
      </c>
      <c r="J112" s="32">
        <f xml:space="preserve"> IF( 'F_Inputs Override'!J112 &lt;&gt; "", 'F_Inputs Override'!J112, F_Inputs!J112 )</f>
        <v>1295</v>
      </c>
      <c r="K112" s="32">
        <f xml:space="preserve"> IF( 'F_Inputs Override'!K112 &lt;&gt; "", 'F_Inputs Override'!K112, F_Inputs!K112 )</f>
        <v>1295</v>
      </c>
      <c r="L112" s="32">
        <f xml:space="preserve"> IF( 'F_Inputs Override'!L112 &lt;&gt; "", 'F_Inputs Override'!L112, F_Inputs!L112 )</f>
        <v>1295</v>
      </c>
      <c r="M112" s="32">
        <f xml:space="preserve"> IF( 'F_Inputs Override'!M112 &lt;&gt; "", 'F_Inputs Override'!M112, F_Inputs!M112 )</f>
        <v>1295</v>
      </c>
      <c r="N112" s="32">
        <f xml:space="preserve"> IF( 'F_Inputs Override'!N112 &lt;&gt; "", 'F_Inputs Override'!N112, F_Inputs!N112 )</f>
        <v>1295</v>
      </c>
      <c r="O112" s="32">
        <f xml:space="preserve"> IF( 'F_Inputs Override'!O112 &lt;&gt; "", 'F_Inputs Override'!O112, F_Inputs!O112 )</f>
        <v>1295</v>
      </c>
    </row>
    <row r="113" spans="1:15">
      <c r="A113" s="17" t="s">
        <v>33</v>
      </c>
      <c r="B113" s="17" t="s">
        <v>107</v>
      </c>
      <c r="C113" s="17" t="s">
        <v>108</v>
      </c>
      <c r="D113" s="17" t="s">
        <v>92</v>
      </c>
      <c r="E113" s="17" t="s">
        <v>77</v>
      </c>
      <c r="F113" s="32" t="str">
        <f xml:space="preserve"> IF( 'F_Inputs Override'!F113 &lt;&gt; "", 'F_Inputs Override'!F113, F_Inputs!F113 )</f>
        <v/>
      </c>
      <c r="G113" s="32" t="str">
        <f xml:space="preserve"> IF( 'F_Inputs Override'!G113 &lt;&gt; "", 'F_Inputs Override'!G113, F_Inputs!G113 )</f>
        <v/>
      </c>
      <c r="H113" s="32">
        <f xml:space="preserve"> IF( 'F_Inputs Override'!H113 &lt;&gt; "", 'F_Inputs Override'!H113, F_Inputs!H113 )</f>
        <v>1292.1689961709001</v>
      </c>
      <c r="I113" s="32">
        <f xml:space="preserve"> IF( 'F_Inputs Override'!I113 &lt;&gt; "", 'F_Inputs Override'!I113, F_Inputs!I113 )</f>
        <v>1301.8562319508051</v>
      </c>
      <c r="J113" s="32">
        <f xml:space="preserve"> IF( 'F_Inputs Override'!J113 &lt;&gt; "", 'F_Inputs Override'!J113, F_Inputs!J113 )</f>
        <v>1310.080081460593</v>
      </c>
      <c r="K113" s="32">
        <f xml:space="preserve"> IF( 'F_Inputs Override'!K113 &lt;&gt; "", 'F_Inputs Override'!K113, F_Inputs!K113 )</f>
        <v>1316.4797811502731</v>
      </c>
      <c r="L113" s="32">
        <f xml:space="preserve"> IF( 'F_Inputs Override'!L113 &lt;&gt; "", 'F_Inputs Override'!L113, F_Inputs!L113 )</f>
        <v>1323.261256758658</v>
      </c>
      <c r="M113" s="32">
        <f xml:space="preserve"> IF( 'F_Inputs Override'!M113 &lt;&gt; "", 'F_Inputs Override'!M113, F_Inputs!M113 )</f>
        <v>1325.9851700820432</v>
      </c>
      <c r="N113" s="32">
        <f xml:space="preserve"> IF( 'F_Inputs Override'!N113 &lt;&gt; "", 'F_Inputs Override'!N113, F_Inputs!N113 )</f>
        <v>1334.2565724598271</v>
      </c>
      <c r="O113" s="32">
        <f xml:space="preserve"> IF( 'F_Inputs Override'!O113 &lt;&gt; "", 'F_Inputs Override'!O113, F_Inputs!O113 )</f>
        <v>1339.7424281914339</v>
      </c>
    </row>
    <row r="114" spans="1:15">
      <c r="A114" s="17" t="s">
        <v>33</v>
      </c>
      <c r="B114" s="17" t="s">
        <v>109</v>
      </c>
      <c r="C114" s="17" t="s">
        <v>110</v>
      </c>
      <c r="D114" s="17" t="s">
        <v>102</v>
      </c>
      <c r="E114" s="17" t="s">
        <v>77</v>
      </c>
      <c r="F114" s="32">
        <f xml:space="preserve"> IF( 'F_Inputs Override'!F114 &lt;&gt; "", 'F_Inputs Override'!F114, F_Inputs!F114 )</f>
        <v>11762</v>
      </c>
      <c r="G114" s="32">
        <f xml:space="preserve"> IF( 'F_Inputs Override'!G114 &lt;&gt; "", 'F_Inputs Override'!G114, F_Inputs!G114 )</f>
        <v>11894.6</v>
      </c>
      <c r="H114" s="32">
        <f xml:space="preserve"> IF( 'F_Inputs Override'!H114 &lt;&gt; "", 'F_Inputs Override'!H114, F_Inputs!H114 )</f>
        <v>11935</v>
      </c>
      <c r="I114" s="32">
        <f xml:space="preserve"> IF( 'F_Inputs Override'!I114 &lt;&gt; "", 'F_Inputs Override'!I114, F_Inputs!I114 )</f>
        <v>11976.6</v>
      </c>
      <c r="J114" s="32">
        <f xml:space="preserve"> IF( 'F_Inputs Override'!J114 &lt;&gt; "", 'F_Inputs Override'!J114, F_Inputs!J114 )</f>
        <v>12028.2</v>
      </c>
      <c r="K114" s="32">
        <f xml:space="preserve"> IF( 'F_Inputs Override'!K114 &lt;&gt; "", 'F_Inputs Override'!K114, F_Inputs!K114 )</f>
        <v>12054.5</v>
      </c>
      <c r="L114" s="32">
        <f xml:space="preserve"> IF( 'F_Inputs Override'!L114 &lt;&gt; "", 'F_Inputs Override'!L114, F_Inputs!L114 )</f>
        <v>12083.5</v>
      </c>
      <c r="M114" s="32">
        <f xml:space="preserve"> IF( 'F_Inputs Override'!M114 &lt;&gt; "", 'F_Inputs Override'!M114, F_Inputs!M114 )</f>
        <v>12116.3</v>
      </c>
      <c r="N114" s="32">
        <f xml:space="preserve"> IF( 'F_Inputs Override'!N114 &lt;&gt; "", 'F_Inputs Override'!N114, F_Inputs!N114 )</f>
        <v>12148.9</v>
      </c>
      <c r="O114" s="32">
        <f xml:space="preserve"> IF( 'F_Inputs Override'!O114 &lt;&gt; "", 'F_Inputs Override'!O114, F_Inputs!O114 )</f>
        <v>12178.9</v>
      </c>
    </row>
    <row r="115" spans="1:15">
      <c r="A115" s="17" t="s">
        <v>33</v>
      </c>
      <c r="B115" s="17" t="s">
        <v>111</v>
      </c>
      <c r="C115" s="17" t="s">
        <v>112</v>
      </c>
      <c r="D115" s="17" t="s">
        <v>113</v>
      </c>
      <c r="E115" s="17" t="s">
        <v>77</v>
      </c>
      <c r="F115" s="32">
        <f xml:space="preserve"> IF( 'F_Inputs Override'!F115 &lt;&gt; "", 'F_Inputs Override'!F115, F_Inputs!F115 )</f>
        <v>566.54999999999995</v>
      </c>
      <c r="G115" s="32">
        <f xml:space="preserve"> IF( 'F_Inputs Override'!G115 &lt;&gt; "", 'F_Inputs Override'!G115, F_Inputs!G115 )</f>
        <v>566.54999999999995</v>
      </c>
      <c r="H115" s="32">
        <f xml:space="preserve"> IF( 'F_Inputs Override'!H115 &lt;&gt; "", 'F_Inputs Override'!H115, F_Inputs!H115 )</f>
        <v>566.54999999999995</v>
      </c>
      <c r="I115" s="32">
        <f xml:space="preserve"> IF( 'F_Inputs Override'!I115 &lt;&gt; "", 'F_Inputs Override'!I115, F_Inputs!I115 )</f>
        <v>566.54999999999995</v>
      </c>
      <c r="J115" s="32">
        <f xml:space="preserve"> IF( 'F_Inputs Override'!J115 &lt;&gt; "", 'F_Inputs Override'!J115, F_Inputs!J115 )</f>
        <v>581.1</v>
      </c>
      <c r="K115" s="32">
        <f xml:space="preserve"> IF( 'F_Inputs Override'!K115 &lt;&gt; "", 'F_Inputs Override'!K115, F_Inputs!K115 )</f>
        <v>579.9</v>
      </c>
      <c r="L115" s="32">
        <f xml:space="preserve"> IF( 'F_Inputs Override'!L115 &lt;&gt; "", 'F_Inputs Override'!L115, F_Inputs!L115 )</f>
        <v>579.9</v>
      </c>
      <c r="M115" s="32">
        <f xml:space="preserve"> IF( 'F_Inputs Override'!M115 &lt;&gt; "", 'F_Inputs Override'!M115, F_Inputs!M115 )</f>
        <v>577.15</v>
      </c>
      <c r="N115" s="32">
        <f xml:space="preserve"> IF( 'F_Inputs Override'!N115 &lt;&gt; "", 'F_Inputs Override'!N115, F_Inputs!N115 )</f>
        <v>574.44000000000005</v>
      </c>
      <c r="O115" s="32">
        <f xml:space="preserve"> IF( 'F_Inputs Override'!O115 &lt;&gt; "", 'F_Inputs Override'!O115, F_Inputs!O115 )</f>
        <v>577.16</v>
      </c>
    </row>
    <row r="116" spans="1:15">
      <c r="A116" s="17" t="s">
        <v>33</v>
      </c>
      <c r="B116" s="17" t="s">
        <v>114</v>
      </c>
      <c r="C116" s="17" t="s">
        <v>115</v>
      </c>
      <c r="D116" s="17" t="s">
        <v>116</v>
      </c>
      <c r="E116" s="17" t="s">
        <v>77</v>
      </c>
      <c r="F116" s="32">
        <f xml:space="preserve"> IF( 'F_Inputs Override'!F116 &lt;&gt; "", 'F_Inputs Override'!F116, F_Inputs!F116 )</f>
        <v>17304.400000000001</v>
      </c>
      <c r="G116" s="32">
        <f xml:space="preserve"> IF( 'F_Inputs Override'!G116 &lt;&gt; "", 'F_Inputs Override'!G116, F_Inputs!G116 )</f>
        <v>17304.400000000001</v>
      </c>
      <c r="H116" s="32">
        <f xml:space="preserve"> IF( 'F_Inputs Override'!H116 &lt;&gt; "", 'F_Inputs Override'!H116, F_Inputs!H116 )</f>
        <v>17304.400000000001</v>
      </c>
      <c r="I116" s="32">
        <f xml:space="preserve"> IF( 'F_Inputs Override'!I116 &lt;&gt; "", 'F_Inputs Override'!I116, F_Inputs!I116 )</f>
        <v>17304.400000000001</v>
      </c>
      <c r="J116" s="32">
        <f xml:space="preserve"> IF( 'F_Inputs Override'!J116 &lt;&gt; "", 'F_Inputs Override'!J116, F_Inputs!J116 )</f>
        <v>17304.400000000001</v>
      </c>
      <c r="K116" s="32">
        <f xml:space="preserve"> IF( 'F_Inputs Override'!K116 &lt;&gt; "", 'F_Inputs Override'!K116, F_Inputs!K116 )</f>
        <v>17304.400000000001</v>
      </c>
      <c r="L116" s="32">
        <f xml:space="preserve"> IF( 'F_Inputs Override'!L116 &lt;&gt; "", 'F_Inputs Override'!L116, F_Inputs!L116 )</f>
        <v>17304.400000000001</v>
      </c>
      <c r="M116" s="32">
        <f xml:space="preserve"> IF( 'F_Inputs Override'!M116 &lt;&gt; "", 'F_Inputs Override'!M116, F_Inputs!M116 )</f>
        <v>17304.400000000001</v>
      </c>
      <c r="N116" s="32">
        <f xml:space="preserve"> IF( 'F_Inputs Override'!N116 &lt;&gt; "", 'F_Inputs Override'!N116, F_Inputs!N116 )</f>
        <v>17304.400000000001</v>
      </c>
      <c r="O116" s="32">
        <f xml:space="preserve"> IF( 'F_Inputs Override'!O116 &lt;&gt; "", 'F_Inputs Override'!O116, F_Inputs!O116 )</f>
        <v>17304.400000000001</v>
      </c>
    </row>
    <row r="117" spans="1:15">
      <c r="A117" s="17" t="s">
        <v>34</v>
      </c>
      <c r="B117" s="17" t="s">
        <v>90</v>
      </c>
      <c r="C117" s="17" t="s">
        <v>91</v>
      </c>
      <c r="D117" s="17" t="s">
        <v>92</v>
      </c>
      <c r="E117" s="17" t="s">
        <v>77</v>
      </c>
      <c r="F117" s="32">
        <f xml:space="preserve"> IF( 'F_Inputs Override'!F117 &lt;&gt; "", 'F_Inputs Override'!F117, F_Inputs!F117 )</f>
        <v>2258.3679999999999</v>
      </c>
      <c r="G117" s="32">
        <f xml:space="preserve"> IF( 'F_Inputs Override'!G117 &lt;&gt; "", 'F_Inputs Override'!G117, F_Inputs!G117 )</f>
        <v>2271.915173972603</v>
      </c>
      <c r="H117" s="32">
        <f xml:space="preserve"> IF( 'F_Inputs Override'!H117 &lt;&gt; "", 'F_Inputs Override'!H117, F_Inputs!H117 )</f>
        <v>2283.1219493150679</v>
      </c>
      <c r="I117" s="32">
        <f xml:space="preserve"> IF( 'F_Inputs Override'!I117 &lt;&gt; "", 'F_Inputs Override'!I117, F_Inputs!I117 )</f>
        <v>2299.1619999999998</v>
      </c>
      <c r="J117" s="32">
        <f xml:space="preserve"> IF( 'F_Inputs Override'!J117 &lt;&gt; "", 'F_Inputs Override'!J117, F_Inputs!J117 )</f>
        <v>2312.9789999999998</v>
      </c>
      <c r="K117" s="32">
        <f xml:space="preserve"> IF( 'F_Inputs Override'!K117 &lt;&gt; "", 'F_Inputs Override'!K117, F_Inputs!K117 )</f>
        <v>2328.741</v>
      </c>
      <c r="L117" s="32">
        <f xml:space="preserve"> IF( 'F_Inputs Override'!L117 &lt;&gt; "", 'F_Inputs Override'!L117, F_Inputs!L117 )</f>
        <v>2344.98225</v>
      </c>
      <c r="M117" s="32">
        <f xml:space="preserve"> IF( 'F_Inputs Override'!M117 &lt;&gt; "", 'F_Inputs Override'!M117, F_Inputs!M117 )</f>
        <v>2362.299</v>
      </c>
      <c r="N117" s="32">
        <f xml:space="preserve"> IF( 'F_Inputs Override'!N117 &lt;&gt; "", 'F_Inputs Override'!N117, F_Inputs!N117 )</f>
        <v>2378.4280000000003</v>
      </c>
      <c r="O117" s="32">
        <f xml:space="preserve"> IF( 'F_Inputs Override'!O117 &lt;&gt; "", 'F_Inputs Override'!O117, F_Inputs!O117 )</f>
        <v>2386.8518089687523</v>
      </c>
    </row>
    <row r="118" spans="1:15">
      <c r="A118" s="17" t="s">
        <v>34</v>
      </c>
      <c r="B118" s="17" t="s">
        <v>93</v>
      </c>
      <c r="C118" s="17" t="s">
        <v>94</v>
      </c>
      <c r="D118" s="17" t="s">
        <v>92</v>
      </c>
      <c r="E118" s="17" t="s">
        <v>77</v>
      </c>
      <c r="F118" s="32">
        <f xml:space="preserve"> IF( 'F_Inputs Override'!F118 &lt;&gt; "", 'F_Inputs Override'!F118, F_Inputs!F118 )</f>
        <v>4976.4030821917813</v>
      </c>
      <c r="G118" s="32">
        <f xml:space="preserve"> IF( 'F_Inputs Override'!G118 &lt;&gt; "", 'F_Inputs Override'!G118, F_Inputs!G118 )</f>
        <v>5008.0919972677593</v>
      </c>
      <c r="H118" s="32">
        <f xml:space="preserve"> IF( 'F_Inputs Override'!H118 &lt;&gt; "", 'F_Inputs Override'!H118, F_Inputs!H118 )</f>
        <v>5038</v>
      </c>
      <c r="I118" s="32">
        <f xml:space="preserve"> IF( 'F_Inputs Override'!I118 &lt;&gt; "", 'F_Inputs Override'!I118, F_Inputs!I118 )</f>
        <v>5055</v>
      </c>
      <c r="J118" s="32">
        <f xml:space="preserve"> IF( 'F_Inputs Override'!J118 &lt;&gt; "", 'F_Inputs Override'!J118, F_Inputs!J118 )</f>
        <v>5068</v>
      </c>
      <c r="K118" s="32">
        <f xml:space="preserve"> IF( 'F_Inputs Override'!K118 &lt;&gt; "", 'F_Inputs Override'!K118, F_Inputs!K118 )</f>
        <v>5160</v>
      </c>
      <c r="L118" s="32">
        <f xml:space="preserve"> IF( 'F_Inputs Override'!L118 &lt;&gt; "", 'F_Inputs Override'!L118, F_Inputs!L118 )</f>
        <v>5356</v>
      </c>
      <c r="M118" s="32">
        <f xml:space="preserve"> IF( 'F_Inputs Override'!M118 &lt;&gt; "", 'F_Inputs Override'!M118, F_Inputs!M118 )</f>
        <v>5478</v>
      </c>
      <c r="N118" s="32">
        <f xml:space="preserve"> IF( 'F_Inputs Override'!N118 &lt;&gt; "", 'F_Inputs Override'!N118, F_Inputs!N118 )</f>
        <v>5499.7759999999998</v>
      </c>
      <c r="O118" s="32">
        <f xml:space="preserve"> IF( 'F_Inputs Override'!O118 &lt;&gt; "", 'F_Inputs Override'!O118, F_Inputs!O118 )</f>
        <v>5507.6647599999997</v>
      </c>
    </row>
    <row r="119" spans="1:15">
      <c r="A119" s="17" t="s">
        <v>34</v>
      </c>
      <c r="B119" s="17" t="s">
        <v>95</v>
      </c>
      <c r="C119" s="17" t="s">
        <v>96</v>
      </c>
      <c r="D119" s="17" t="s">
        <v>92</v>
      </c>
      <c r="E119" s="17" t="s">
        <v>77</v>
      </c>
      <c r="F119" s="32">
        <f xml:space="preserve"> IF( 'F_Inputs Override'!F119 &lt;&gt; "", 'F_Inputs Override'!F119, F_Inputs!F119 )</f>
        <v>2277</v>
      </c>
      <c r="G119" s="32">
        <f xml:space="preserve"> IF( 'F_Inputs Override'!G119 &lt;&gt; "", 'F_Inputs Override'!G119, F_Inputs!G119 )</f>
        <v>2289.7530000000002</v>
      </c>
      <c r="H119" s="32">
        <f xml:space="preserve"> IF( 'F_Inputs Override'!H119 &lt;&gt; "", 'F_Inputs Override'!H119, F_Inputs!H119 )</f>
        <v>2305</v>
      </c>
      <c r="I119" s="32">
        <f xml:space="preserve"> IF( 'F_Inputs Override'!I119 &lt;&gt; "", 'F_Inputs Override'!I119, F_Inputs!I119 )</f>
        <v>2319</v>
      </c>
      <c r="J119" s="32">
        <f xml:space="preserve"> IF( 'F_Inputs Override'!J119 &lt;&gt; "", 'F_Inputs Override'!J119, F_Inputs!J119 )</f>
        <v>2337</v>
      </c>
      <c r="K119" s="32">
        <f xml:space="preserve"> IF( 'F_Inputs Override'!K119 &lt;&gt; "", 'F_Inputs Override'!K119, F_Inputs!K119 )</f>
        <v>2348</v>
      </c>
      <c r="L119" s="32">
        <f xml:space="preserve"> IF( 'F_Inputs Override'!L119 &lt;&gt; "", 'F_Inputs Override'!L119, F_Inputs!L119 )</f>
        <v>2356</v>
      </c>
      <c r="M119" s="32">
        <f xml:space="preserve"> IF( 'F_Inputs Override'!M119 &lt;&gt; "", 'F_Inputs Override'!M119, F_Inputs!M119 )</f>
        <v>2372.6460000000002</v>
      </c>
      <c r="N119" s="32">
        <f xml:space="preserve"> IF( 'F_Inputs Override'!N119 &lt;&gt; "", 'F_Inputs Override'!N119, F_Inputs!N119 )</f>
        <v>2387.083000000001</v>
      </c>
      <c r="O119" s="32">
        <f xml:space="preserve"> IF( 'F_Inputs Override'!O119 &lt;&gt; "", 'F_Inputs Override'!O119, F_Inputs!O119 )</f>
        <v>2394.0153296594181</v>
      </c>
    </row>
    <row r="120" spans="1:15">
      <c r="A120" s="17" t="s">
        <v>34</v>
      </c>
      <c r="B120" s="17" t="s">
        <v>97</v>
      </c>
      <c r="C120" s="17" t="s">
        <v>98</v>
      </c>
      <c r="D120" s="17" t="s">
        <v>99</v>
      </c>
      <c r="E120" s="17" t="s">
        <v>77</v>
      </c>
      <c r="F120" s="32">
        <f xml:space="preserve"> IF( 'F_Inputs Override'!F120 &lt;&gt; "", 'F_Inputs Override'!F120, F_Inputs!F120 )</f>
        <v>20</v>
      </c>
      <c r="G120" s="32">
        <f xml:space="preserve"> IF( 'F_Inputs Override'!G120 &lt;&gt; "", 'F_Inputs Override'!G120, F_Inputs!G120 )</f>
        <v>20</v>
      </c>
      <c r="H120" s="32">
        <f xml:space="preserve"> IF( 'F_Inputs Override'!H120 &lt;&gt; "", 'F_Inputs Override'!H120, F_Inputs!H120 )</f>
        <v>20</v>
      </c>
      <c r="I120" s="32">
        <f xml:space="preserve"> IF( 'F_Inputs Override'!I120 &lt;&gt; "", 'F_Inputs Override'!I120, F_Inputs!I120 )</f>
        <v>20</v>
      </c>
      <c r="J120" s="32">
        <f xml:space="preserve"> IF( 'F_Inputs Override'!J120 &lt;&gt; "", 'F_Inputs Override'!J120, F_Inputs!J120 )</f>
        <v>20</v>
      </c>
      <c r="K120" s="32">
        <f xml:space="preserve"> IF( 'F_Inputs Override'!K120 &lt;&gt; "", 'F_Inputs Override'!K120, F_Inputs!K120 )</f>
        <v>19</v>
      </c>
      <c r="L120" s="32">
        <f xml:space="preserve"> IF( 'F_Inputs Override'!L120 &lt;&gt; "", 'F_Inputs Override'!L120, F_Inputs!L120 )</f>
        <v>19</v>
      </c>
      <c r="M120" s="32">
        <f xml:space="preserve"> IF( 'F_Inputs Override'!M120 &lt;&gt; "", 'F_Inputs Override'!M120, F_Inputs!M120 )</f>
        <v>19</v>
      </c>
      <c r="N120" s="32">
        <f xml:space="preserve"> IF( 'F_Inputs Override'!N120 &lt;&gt; "", 'F_Inputs Override'!N120, F_Inputs!N120 )</f>
        <v>19</v>
      </c>
      <c r="O120" s="32">
        <f xml:space="preserve"> IF( 'F_Inputs Override'!O120 &lt;&gt; "", 'F_Inputs Override'!O120, F_Inputs!O120 )</f>
        <v>21</v>
      </c>
    </row>
    <row r="121" spans="1:15">
      <c r="A121" s="17" t="s">
        <v>34</v>
      </c>
      <c r="B121" s="17" t="s">
        <v>100</v>
      </c>
      <c r="C121" s="17" t="s">
        <v>101</v>
      </c>
      <c r="D121" s="17" t="s">
        <v>102</v>
      </c>
      <c r="E121" s="17" t="s">
        <v>77</v>
      </c>
      <c r="F121" s="32">
        <f xml:space="preserve"> IF( 'F_Inputs Override'!F121 &lt;&gt; "", 'F_Inputs Override'!F121, F_Inputs!F121 )</f>
        <v>52180.001818508303</v>
      </c>
      <c r="G121" s="32">
        <f xml:space="preserve"> IF( 'F_Inputs Override'!G121 &lt;&gt; "", 'F_Inputs Override'!G121, F_Inputs!G121 )</f>
        <v>52229.304116934101</v>
      </c>
      <c r="H121" s="32">
        <f xml:space="preserve"> IF( 'F_Inputs Override'!H121 &lt;&gt; "", 'F_Inputs Override'!H121, F_Inputs!H121 )</f>
        <v>52262.606108635599</v>
      </c>
      <c r="I121" s="32">
        <f xml:space="preserve"> IF( 'F_Inputs Override'!I121 &lt;&gt; "", 'F_Inputs Override'!I121, F_Inputs!I121 )</f>
        <v>52292.399027838102</v>
      </c>
      <c r="J121" s="32">
        <f xml:space="preserve"> IF( 'F_Inputs Override'!J121 &lt;&gt; "", 'F_Inputs Override'!J121, F_Inputs!J121 )</f>
        <v>52315</v>
      </c>
      <c r="K121" s="32">
        <f xml:space="preserve"> IF( 'F_Inputs Override'!K121 &lt;&gt; "", 'F_Inputs Override'!K121, F_Inputs!K121 )</f>
        <v>52263</v>
      </c>
      <c r="L121" s="32">
        <f xml:space="preserve"> IF( 'F_Inputs Override'!L121 &lt;&gt; "", 'F_Inputs Override'!L121, F_Inputs!L121 )</f>
        <v>52263</v>
      </c>
      <c r="M121" s="32">
        <f xml:space="preserve"> IF( 'F_Inputs Override'!M121 &lt;&gt; "", 'F_Inputs Override'!M121, F_Inputs!M121 )</f>
        <v>52263</v>
      </c>
      <c r="N121" s="32">
        <f xml:space="preserve"> IF( 'F_Inputs Override'!N121 &lt;&gt; "", 'F_Inputs Override'!N121, F_Inputs!N121 )</f>
        <v>52263</v>
      </c>
      <c r="O121" s="32">
        <f xml:space="preserve"> IF( 'F_Inputs Override'!O121 &lt;&gt; "", 'F_Inputs Override'!O121, F_Inputs!O121 )</f>
        <v>52263</v>
      </c>
    </row>
    <row r="122" spans="1:15">
      <c r="A122" s="17" t="s">
        <v>34</v>
      </c>
      <c r="B122" s="17" t="s">
        <v>103</v>
      </c>
      <c r="C122" s="17" t="s">
        <v>104</v>
      </c>
      <c r="D122" s="17" t="s">
        <v>99</v>
      </c>
      <c r="E122" s="17" t="s">
        <v>77</v>
      </c>
      <c r="F122" s="32">
        <f xml:space="preserve"> IF( 'F_Inputs Override'!F122 &lt;&gt; "", 'F_Inputs Override'!F122, F_Inputs!F122 )</f>
        <v>295</v>
      </c>
      <c r="G122" s="32">
        <f xml:space="preserve"> IF( 'F_Inputs Override'!G122 &lt;&gt; "", 'F_Inputs Override'!G122, F_Inputs!G122 )</f>
        <v>318</v>
      </c>
      <c r="H122" s="32">
        <f xml:space="preserve"> IF( 'F_Inputs Override'!H122 &lt;&gt; "", 'F_Inputs Override'!H122, F_Inputs!H122 )</f>
        <v>314</v>
      </c>
      <c r="I122" s="32">
        <f xml:space="preserve"> IF( 'F_Inputs Override'!I122 &lt;&gt; "", 'F_Inputs Override'!I122, F_Inputs!I122 )</f>
        <v>314</v>
      </c>
      <c r="J122" s="32">
        <f xml:space="preserve"> IF( 'F_Inputs Override'!J122 &lt;&gt; "", 'F_Inputs Override'!J122, F_Inputs!J122 )</f>
        <v>316</v>
      </c>
      <c r="K122" s="32">
        <f xml:space="preserve"> IF( 'F_Inputs Override'!K122 &lt;&gt; "", 'F_Inputs Override'!K122, F_Inputs!K122 )</f>
        <v>312</v>
      </c>
      <c r="L122" s="32">
        <f xml:space="preserve"> IF( 'F_Inputs Override'!L122 &lt;&gt; "", 'F_Inputs Override'!L122, F_Inputs!L122 )</f>
        <v>310</v>
      </c>
      <c r="M122" s="32">
        <f xml:space="preserve"> IF( 'F_Inputs Override'!M122 &lt;&gt; "", 'F_Inputs Override'!M122, F_Inputs!M122 )</f>
        <v>313</v>
      </c>
      <c r="N122" s="32">
        <f xml:space="preserve"> IF( 'F_Inputs Override'!N122 &lt;&gt; "", 'F_Inputs Override'!N122, F_Inputs!N122 )</f>
        <v>313</v>
      </c>
      <c r="O122" s="32">
        <f xml:space="preserve"> IF( 'F_Inputs Override'!O122 &lt;&gt; "", 'F_Inputs Override'!O122, F_Inputs!O122 )</f>
        <v>313</v>
      </c>
    </row>
    <row r="123" spans="1:15">
      <c r="A123" s="17" t="s">
        <v>34</v>
      </c>
      <c r="B123" s="17" t="s">
        <v>105</v>
      </c>
      <c r="C123" s="17" t="s">
        <v>106</v>
      </c>
      <c r="D123" s="17" t="s">
        <v>99</v>
      </c>
      <c r="E123" s="17" t="s">
        <v>77</v>
      </c>
      <c r="F123" s="32">
        <f xml:space="preserve"> IF( 'F_Inputs Override'!F123 &lt;&gt; "", 'F_Inputs Override'!F123, F_Inputs!F123 )</f>
        <v>2259</v>
      </c>
      <c r="G123" s="32">
        <f xml:space="preserve"> IF( 'F_Inputs Override'!G123 &lt;&gt; "", 'F_Inputs Override'!G123, F_Inputs!G123 )</f>
        <v>2241</v>
      </c>
      <c r="H123" s="32">
        <f xml:space="preserve"> IF( 'F_Inputs Override'!H123 &lt;&gt; "", 'F_Inputs Override'!H123, F_Inputs!H123 )</f>
        <v>2283</v>
      </c>
      <c r="I123" s="32">
        <f xml:space="preserve"> IF( 'F_Inputs Override'!I123 &lt;&gt; "", 'F_Inputs Override'!I123, F_Inputs!I123 )</f>
        <v>2248</v>
      </c>
      <c r="J123" s="32">
        <f xml:space="preserve"> IF( 'F_Inputs Override'!J123 &lt;&gt; "", 'F_Inputs Override'!J123, F_Inputs!J123 )</f>
        <v>2258</v>
      </c>
      <c r="K123" s="32">
        <f xml:space="preserve"> IF( 'F_Inputs Override'!K123 &lt;&gt; "", 'F_Inputs Override'!K123, F_Inputs!K123 )</f>
        <v>2241</v>
      </c>
      <c r="L123" s="32">
        <f xml:space="preserve"> IF( 'F_Inputs Override'!L123 &lt;&gt; "", 'F_Inputs Override'!L123, F_Inputs!L123 )</f>
        <v>2246</v>
      </c>
      <c r="M123" s="32">
        <f xml:space="preserve"> IF( 'F_Inputs Override'!M123 &lt;&gt; "", 'F_Inputs Override'!M123, F_Inputs!M123 )</f>
        <v>2221</v>
      </c>
      <c r="N123" s="32">
        <f xml:space="preserve"> IF( 'F_Inputs Override'!N123 &lt;&gt; "", 'F_Inputs Override'!N123, F_Inputs!N123 )</f>
        <v>2195</v>
      </c>
      <c r="O123" s="32">
        <f xml:space="preserve"> IF( 'F_Inputs Override'!O123 &lt;&gt; "", 'F_Inputs Override'!O123, F_Inputs!O123 )</f>
        <v>2191</v>
      </c>
    </row>
    <row r="124" spans="1:15">
      <c r="A124" s="17" t="s">
        <v>34</v>
      </c>
      <c r="B124" s="17" t="s">
        <v>107</v>
      </c>
      <c r="C124" s="17" t="s">
        <v>108</v>
      </c>
      <c r="D124" s="17" t="s">
        <v>92</v>
      </c>
      <c r="E124" s="17" t="s">
        <v>77</v>
      </c>
      <c r="F124" s="32" t="str">
        <f xml:space="preserve"> IF( 'F_Inputs Override'!F124 &lt;&gt; "", 'F_Inputs Override'!F124, F_Inputs!F124 )</f>
        <v/>
      </c>
      <c r="G124" s="32" t="str">
        <f xml:space="preserve"> IF( 'F_Inputs Override'!G124 &lt;&gt; "", 'F_Inputs Override'!G124, F_Inputs!G124 )</f>
        <v/>
      </c>
      <c r="H124" s="32">
        <f xml:space="preserve"> IF( 'F_Inputs Override'!H124 &lt;&gt; "", 'F_Inputs Override'!H124, F_Inputs!H124 )</f>
        <v>5083.7669999999998</v>
      </c>
      <c r="I124" s="32">
        <f xml:space="preserve"> IF( 'F_Inputs Override'!I124 &lt;&gt; "", 'F_Inputs Override'!I124, F_Inputs!I124 )</f>
        <v>5097.5200000000004</v>
      </c>
      <c r="J124" s="32">
        <f xml:space="preserve"> IF( 'F_Inputs Override'!J124 &lt;&gt; "", 'F_Inputs Override'!J124, F_Inputs!J124 )</f>
        <v>5108.1400000000003</v>
      </c>
      <c r="K124" s="32">
        <f xml:space="preserve"> IF( 'F_Inputs Override'!K124 &lt;&gt; "", 'F_Inputs Override'!K124, F_Inputs!K124 )</f>
        <v>5107.0476049999997</v>
      </c>
      <c r="L124" s="32">
        <f xml:space="preserve"> IF( 'F_Inputs Override'!L124 &lt;&gt; "", 'F_Inputs Override'!L124, F_Inputs!L124 )</f>
        <v>5325.7960000000003</v>
      </c>
      <c r="M124" s="32">
        <f xml:space="preserve"> IF( 'F_Inputs Override'!M124 &lt;&gt; "", 'F_Inputs Override'!M124, F_Inputs!M124 )</f>
        <v>5414.7920000000004</v>
      </c>
      <c r="N124" s="32">
        <f xml:space="preserve"> IF( 'F_Inputs Override'!N124 &lt;&gt; "", 'F_Inputs Override'!N124, F_Inputs!N124 )</f>
        <v>5463.0460000000003</v>
      </c>
      <c r="O124" s="32">
        <f xml:space="preserve"> IF( 'F_Inputs Override'!O124 &lt;&gt; "", 'F_Inputs Override'!O124, F_Inputs!O124 )</f>
        <v>5314.8890000000001</v>
      </c>
    </row>
    <row r="125" spans="1:15">
      <c r="A125" s="17" t="s">
        <v>34</v>
      </c>
      <c r="B125" s="17" t="s">
        <v>109</v>
      </c>
      <c r="C125" s="17" t="s">
        <v>110</v>
      </c>
      <c r="D125" s="17" t="s">
        <v>102</v>
      </c>
      <c r="E125" s="17" t="s">
        <v>77</v>
      </c>
      <c r="F125" s="32">
        <f xml:space="preserve"> IF( 'F_Inputs Override'!F125 &lt;&gt; "", 'F_Inputs Override'!F125, F_Inputs!F125 )</f>
        <v>31537</v>
      </c>
      <c r="G125" s="32">
        <f xml:space="preserve"> IF( 'F_Inputs Override'!G125 &lt;&gt; "", 'F_Inputs Override'!G125, F_Inputs!G125 )</f>
        <v>31614.1</v>
      </c>
      <c r="H125" s="32">
        <f xml:space="preserve"> IF( 'F_Inputs Override'!H125 &lt;&gt; "", 'F_Inputs Override'!H125, F_Inputs!H125 )</f>
        <v>31693.4</v>
      </c>
      <c r="I125" s="32">
        <f xml:space="preserve"> IF( 'F_Inputs Override'!I125 &lt;&gt; "", 'F_Inputs Override'!I125, F_Inputs!I125 )</f>
        <v>31790.1</v>
      </c>
      <c r="J125" s="32">
        <f xml:space="preserve"> IF( 'F_Inputs Override'!J125 &lt;&gt; "", 'F_Inputs Override'!J125, F_Inputs!J125 )</f>
        <v>31890.9</v>
      </c>
      <c r="K125" s="32">
        <f xml:space="preserve"> IF( 'F_Inputs Override'!K125 &lt;&gt; "", 'F_Inputs Override'!K125, F_Inputs!K125 )</f>
        <v>32012.1</v>
      </c>
      <c r="L125" s="32">
        <f xml:space="preserve"> IF( 'F_Inputs Override'!L125 &lt;&gt; "", 'F_Inputs Override'!L125, F_Inputs!L125 )</f>
        <v>32114.6</v>
      </c>
      <c r="M125" s="32">
        <f xml:space="preserve"> IF( 'F_Inputs Override'!M125 &lt;&gt; "", 'F_Inputs Override'!M125, F_Inputs!M125 )</f>
        <v>32267.4</v>
      </c>
      <c r="N125" s="32">
        <f xml:space="preserve"> IF( 'F_Inputs Override'!N125 &lt;&gt; "", 'F_Inputs Override'!N125, F_Inputs!N125 )</f>
        <v>32375.599999999999</v>
      </c>
      <c r="O125" s="32">
        <f xml:space="preserve"> IF( 'F_Inputs Override'!O125 &lt;&gt; "", 'F_Inputs Override'!O125, F_Inputs!O125 )</f>
        <v>32478.400000000001</v>
      </c>
    </row>
    <row r="126" spans="1:15">
      <c r="A126" s="17" t="s">
        <v>34</v>
      </c>
      <c r="B126" s="17" t="s">
        <v>111</v>
      </c>
      <c r="C126" s="17" t="s">
        <v>112</v>
      </c>
      <c r="D126" s="17" t="s">
        <v>113</v>
      </c>
      <c r="E126" s="17" t="s">
        <v>77</v>
      </c>
      <c r="F126" s="32">
        <f xml:space="preserve"> IF( 'F_Inputs Override'!F126 &lt;&gt; "", 'F_Inputs Override'!F126, F_Inputs!F126 )</f>
        <v>0</v>
      </c>
      <c r="G126" s="32">
        <f xml:space="preserve"> IF( 'F_Inputs Override'!G126 &lt;&gt; "", 'F_Inputs Override'!G126, F_Inputs!G126 )</f>
        <v>0</v>
      </c>
      <c r="H126" s="32">
        <f xml:space="preserve"> IF( 'F_Inputs Override'!H126 &lt;&gt; "", 'F_Inputs Override'!H126, F_Inputs!H126 )</f>
        <v>1649.67</v>
      </c>
      <c r="I126" s="32">
        <f xml:space="preserve"> IF( 'F_Inputs Override'!I126 &lt;&gt; "", 'F_Inputs Override'!I126, F_Inputs!I126 )</f>
        <v>1649.67</v>
      </c>
      <c r="J126" s="32">
        <f xml:space="preserve"> IF( 'F_Inputs Override'!J126 &lt;&gt; "", 'F_Inputs Override'!J126, F_Inputs!J126 )</f>
        <v>1650.03</v>
      </c>
      <c r="K126" s="32">
        <f xml:space="preserve"> IF( 'F_Inputs Override'!K126 &lt;&gt; "", 'F_Inputs Override'!K126, F_Inputs!K126 )</f>
        <v>1646.3</v>
      </c>
      <c r="L126" s="32">
        <f xml:space="preserve"> IF( 'F_Inputs Override'!L126 &lt;&gt; "", 'F_Inputs Override'!L126, F_Inputs!L126 )</f>
        <v>1638</v>
      </c>
      <c r="M126" s="32">
        <f xml:space="preserve"> IF( 'F_Inputs Override'!M126 &lt;&gt; "", 'F_Inputs Override'!M126, F_Inputs!M126 )</f>
        <v>1639.1</v>
      </c>
      <c r="N126" s="32">
        <f xml:space="preserve"> IF( 'F_Inputs Override'!N126 &lt;&gt; "", 'F_Inputs Override'!N126, F_Inputs!N126 )</f>
        <v>1655.5</v>
      </c>
      <c r="O126" s="32">
        <f xml:space="preserve"> IF( 'F_Inputs Override'!O126 &lt;&gt; "", 'F_Inputs Override'!O126, F_Inputs!O126 )</f>
        <v>1640.744444444445</v>
      </c>
    </row>
    <row r="127" spans="1:15">
      <c r="A127" s="17" t="s">
        <v>34</v>
      </c>
      <c r="B127" s="17" t="s">
        <v>114</v>
      </c>
      <c r="C127" s="17" t="s">
        <v>115</v>
      </c>
      <c r="D127" s="17" t="s">
        <v>116</v>
      </c>
      <c r="E127" s="17" t="s">
        <v>77</v>
      </c>
      <c r="F127" s="32">
        <f xml:space="preserve"> IF( 'F_Inputs Override'!F127 &lt;&gt; "", 'F_Inputs Override'!F127, F_Inputs!F127 )</f>
        <v>27883.64</v>
      </c>
      <c r="G127" s="32">
        <f xml:space="preserve"> IF( 'F_Inputs Override'!G127 &lt;&gt; "", 'F_Inputs Override'!G127, F_Inputs!G127 )</f>
        <v>27883.64</v>
      </c>
      <c r="H127" s="32">
        <f xml:space="preserve"> IF( 'F_Inputs Override'!H127 &lt;&gt; "", 'F_Inputs Override'!H127, F_Inputs!H127 )</f>
        <v>27883.64</v>
      </c>
      <c r="I127" s="32">
        <f xml:space="preserve"> IF( 'F_Inputs Override'!I127 &lt;&gt; "", 'F_Inputs Override'!I127, F_Inputs!I127 )</f>
        <v>27883.64</v>
      </c>
      <c r="J127" s="32">
        <f xml:space="preserve"> IF( 'F_Inputs Override'!J127 &lt;&gt; "", 'F_Inputs Override'!J127, F_Inputs!J127 )</f>
        <v>27883.64</v>
      </c>
      <c r="K127" s="32">
        <f xml:space="preserve"> IF( 'F_Inputs Override'!K127 &lt;&gt; "", 'F_Inputs Override'!K127, F_Inputs!K127 )</f>
        <v>27883.64</v>
      </c>
      <c r="L127" s="32">
        <f xml:space="preserve"> IF( 'F_Inputs Override'!L127 &lt;&gt; "", 'F_Inputs Override'!L127, F_Inputs!L127 )</f>
        <v>27883.64</v>
      </c>
      <c r="M127" s="32">
        <f xml:space="preserve"> IF( 'F_Inputs Override'!M127 &lt;&gt; "", 'F_Inputs Override'!M127, F_Inputs!M127 )</f>
        <v>27883.64</v>
      </c>
      <c r="N127" s="32">
        <f xml:space="preserve"> IF( 'F_Inputs Override'!N127 &lt;&gt; "", 'F_Inputs Override'!N127, F_Inputs!N127 )</f>
        <v>27883.64</v>
      </c>
      <c r="O127" s="32">
        <f xml:space="preserve"> IF( 'F_Inputs Override'!O127 &lt;&gt; "", 'F_Inputs Override'!O127, F_Inputs!O127 )</f>
        <v>27883.64</v>
      </c>
    </row>
    <row r="128" spans="1:15">
      <c r="A128" s="17" t="s">
        <v>37</v>
      </c>
      <c r="B128" s="17" t="s">
        <v>90</v>
      </c>
      <c r="C128" s="17" t="s">
        <v>91</v>
      </c>
      <c r="D128" s="17" t="s">
        <v>92</v>
      </c>
      <c r="E128" s="17" t="s">
        <v>77</v>
      </c>
      <c r="F128" s="32" t="str">
        <f xml:space="preserve"> IF( 'F_Inputs Override'!F128 &lt;&gt; "", 'F_Inputs Override'!F128, F_Inputs!F128 )</f>
        <v/>
      </c>
      <c r="G128" s="32" t="str">
        <f xml:space="preserve"> IF( 'F_Inputs Override'!G128 &lt;&gt; "", 'F_Inputs Override'!G128, F_Inputs!G128 )</f>
        <v/>
      </c>
      <c r="H128" s="32" t="str">
        <f xml:space="preserve"> IF( 'F_Inputs Override'!H128 &lt;&gt; "", 'F_Inputs Override'!H128, F_Inputs!H128 )</f>
        <v/>
      </c>
      <c r="I128" s="32" t="str">
        <f xml:space="preserve"> IF( 'F_Inputs Override'!I128 &lt;&gt; "", 'F_Inputs Override'!I128, F_Inputs!I128 )</f>
        <v/>
      </c>
      <c r="J128" s="32" t="str">
        <f xml:space="preserve"> IF( 'F_Inputs Override'!J128 &lt;&gt; "", 'F_Inputs Override'!J128, F_Inputs!J128 )</f>
        <v/>
      </c>
      <c r="K128" s="32" t="str">
        <f xml:space="preserve"> IF( 'F_Inputs Override'!K128 &lt;&gt; "", 'F_Inputs Override'!K128, F_Inputs!K128 )</f>
        <v/>
      </c>
      <c r="L128" s="32" t="str">
        <f xml:space="preserve"> IF( 'F_Inputs Override'!L128 &lt;&gt; "", 'F_Inputs Override'!L128, F_Inputs!L128 )</f>
        <v/>
      </c>
      <c r="M128" s="32">
        <f xml:space="preserve"> IF( 'F_Inputs Override'!M128 &lt;&gt; "", 'F_Inputs Override'!M128, F_Inputs!M128 )</f>
        <v>0</v>
      </c>
      <c r="N128" s="32">
        <f xml:space="preserve"> IF( 'F_Inputs Override'!N128 &lt;&gt; "", 'F_Inputs Override'!N128, F_Inputs!N128 )</f>
        <v>0</v>
      </c>
      <c r="O128" s="32">
        <f xml:space="preserve"> IF( 'F_Inputs Override'!O128 &lt;&gt; "", 'F_Inputs Override'!O128, F_Inputs!O128 )</f>
        <v>0</v>
      </c>
    </row>
    <row r="129" spans="1:15">
      <c r="A129" s="17" t="s">
        <v>37</v>
      </c>
      <c r="B129" s="17" t="s">
        <v>93</v>
      </c>
      <c r="C129" s="17" t="s">
        <v>94</v>
      </c>
      <c r="D129" s="17" t="s">
        <v>92</v>
      </c>
      <c r="E129" s="17" t="s">
        <v>77</v>
      </c>
      <c r="F129" s="32">
        <f xml:space="preserve"> IF( 'F_Inputs Override'!F129 &lt;&gt; "", 'F_Inputs Override'!F129, F_Inputs!F129 )</f>
        <v>3628.136</v>
      </c>
      <c r="G129" s="32">
        <f xml:space="preserve"> IF( 'F_Inputs Override'!G129 &lt;&gt; "", 'F_Inputs Override'!G129, F_Inputs!G129 )</f>
        <v>3664.62</v>
      </c>
      <c r="H129" s="32">
        <f xml:space="preserve"> IF( 'F_Inputs Override'!H129 &lt;&gt; "", 'F_Inputs Override'!H129, F_Inputs!H129 )</f>
        <v>3714.1529999999998</v>
      </c>
      <c r="I129" s="32">
        <f xml:space="preserve"> IF( 'F_Inputs Override'!I129 &lt;&gt; "", 'F_Inputs Override'!I129, F_Inputs!I129 )</f>
        <v>3758.232</v>
      </c>
      <c r="J129" s="32">
        <f xml:space="preserve"> IF( 'F_Inputs Override'!J129 &lt;&gt; "", 'F_Inputs Override'!J129, F_Inputs!J129 )</f>
        <v>3785.6909999999998</v>
      </c>
      <c r="K129" s="32">
        <f xml:space="preserve"> IF( 'F_Inputs Override'!K129 &lt;&gt; "", 'F_Inputs Override'!K129, F_Inputs!K129 )</f>
        <v>3783.5129999999999</v>
      </c>
      <c r="L129" s="32">
        <f xml:space="preserve"> IF( 'F_Inputs Override'!L129 &lt;&gt; "", 'F_Inputs Override'!L129, F_Inputs!L129 )</f>
        <v>3796.7440000000001</v>
      </c>
      <c r="M129" s="32">
        <f xml:space="preserve"> IF( 'F_Inputs Override'!M129 &lt;&gt; "", 'F_Inputs Override'!M129, F_Inputs!M129 )</f>
        <v>3789.79</v>
      </c>
      <c r="N129" s="32">
        <f xml:space="preserve"> IF( 'F_Inputs Override'!N129 &lt;&gt; "", 'F_Inputs Override'!N129, F_Inputs!N129 )</f>
        <v>3830.2979999999998</v>
      </c>
      <c r="O129" s="32">
        <f xml:space="preserve"> IF( 'F_Inputs Override'!O129 &lt;&gt; "", 'F_Inputs Override'!O129, F_Inputs!O129 )</f>
        <v>3813.5849939999998</v>
      </c>
    </row>
    <row r="130" spans="1:15">
      <c r="A130" s="17" t="s">
        <v>37</v>
      </c>
      <c r="B130" s="17" t="s">
        <v>95</v>
      </c>
      <c r="C130" s="17" t="s">
        <v>96</v>
      </c>
      <c r="D130" s="17" t="s">
        <v>92</v>
      </c>
      <c r="E130" s="17" t="s">
        <v>77</v>
      </c>
      <c r="F130" s="32">
        <f xml:space="preserve"> IF( 'F_Inputs Override'!F130 &lt;&gt; "", 'F_Inputs Override'!F130, F_Inputs!F130 )</f>
        <v>1474.943</v>
      </c>
      <c r="G130" s="32">
        <f xml:space="preserve"> IF( 'F_Inputs Override'!G130 &lt;&gt; "", 'F_Inputs Override'!G130, F_Inputs!G130 )</f>
        <v>1490.86</v>
      </c>
      <c r="H130" s="32">
        <f xml:space="preserve"> IF( 'F_Inputs Override'!H130 &lt;&gt; "", 'F_Inputs Override'!H130, F_Inputs!H130 )</f>
        <v>1500</v>
      </c>
      <c r="I130" s="32">
        <f xml:space="preserve"> IF( 'F_Inputs Override'!I130 &lt;&gt; "", 'F_Inputs Override'!I130, F_Inputs!I130 )</f>
        <v>1513</v>
      </c>
      <c r="J130" s="32">
        <f xml:space="preserve"> IF( 'F_Inputs Override'!J130 &lt;&gt; "", 'F_Inputs Override'!J130, F_Inputs!J130 )</f>
        <v>1525</v>
      </c>
      <c r="K130" s="32">
        <f xml:space="preserve"> IF( 'F_Inputs Override'!K130 &lt;&gt; "", 'F_Inputs Override'!K130, F_Inputs!K130 )</f>
        <v>1540</v>
      </c>
      <c r="L130" s="32">
        <f xml:space="preserve"> IF( 'F_Inputs Override'!L130 &lt;&gt; "", 'F_Inputs Override'!L130, F_Inputs!L130 )</f>
        <v>1554</v>
      </c>
      <c r="M130" s="32">
        <f xml:space="preserve"> IF( 'F_Inputs Override'!M130 &lt;&gt; "", 'F_Inputs Override'!M130, F_Inputs!M130 )</f>
        <v>1537.7375</v>
      </c>
      <c r="N130" s="32">
        <f xml:space="preserve"> IF( 'F_Inputs Override'!N130 &lt;&gt; "", 'F_Inputs Override'!N130, F_Inputs!N130 )</f>
        <v>1548.559416666666</v>
      </c>
      <c r="O130" s="32">
        <f xml:space="preserve"> IF( 'F_Inputs Override'!O130 &lt;&gt; "", 'F_Inputs Override'!O130, F_Inputs!O130 )</f>
        <v>1568.9964645469779</v>
      </c>
    </row>
    <row r="131" spans="1:15">
      <c r="A131" s="17" t="s">
        <v>37</v>
      </c>
      <c r="B131" s="17" t="s">
        <v>97</v>
      </c>
      <c r="C131" s="17" t="s">
        <v>98</v>
      </c>
      <c r="D131" s="17" t="s">
        <v>99</v>
      </c>
      <c r="E131" s="17" t="s">
        <v>77</v>
      </c>
      <c r="F131" s="32">
        <f xml:space="preserve"> IF( 'F_Inputs Override'!F131 &lt;&gt; "", 'F_Inputs Override'!F131, F_Inputs!F131 )</f>
        <v>0</v>
      </c>
      <c r="G131" s="32">
        <f xml:space="preserve"> IF( 'F_Inputs Override'!G131 &lt;&gt; "", 'F_Inputs Override'!G131, F_Inputs!G131 )</f>
        <v>0</v>
      </c>
      <c r="H131" s="32">
        <f xml:space="preserve"> IF( 'F_Inputs Override'!H131 &lt;&gt; "", 'F_Inputs Override'!H131, F_Inputs!H131 )</f>
        <v>0</v>
      </c>
      <c r="I131" s="32">
        <f xml:space="preserve"> IF( 'F_Inputs Override'!I131 &lt;&gt; "", 'F_Inputs Override'!I131, F_Inputs!I131 )</f>
        <v>0</v>
      </c>
      <c r="J131" s="32">
        <f xml:space="preserve"> IF( 'F_Inputs Override'!J131 &lt;&gt; "", 'F_Inputs Override'!J131, F_Inputs!J131 )</f>
        <v>0</v>
      </c>
      <c r="K131" s="32">
        <f xml:space="preserve"> IF( 'F_Inputs Override'!K131 &lt;&gt; "", 'F_Inputs Override'!K131, F_Inputs!K131 )</f>
        <v>0</v>
      </c>
      <c r="L131" s="32">
        <f xml:space="preserve"> IF( 'F_Inputs Override'!L131 &lt;&gt; "", 'F_Inputs Override'!L131, F_Inputs!L131 )</f>
        <v>0</v>
      </c>
      <c r="M131" s="32">
        <f xml:space="preserve"> IF( 'F_Inputs Override'!M131 &lt;&gt; "", 'F_Inputs Override'!M131, F_Inputs!M131 )</f>
        <v>0</v>
      </c>
      <c r="N131" s="32">
        <f xml:space="preserve"> IF( 'F_Inputs Override'!N131 &lt;&gt; "", 'F_Inputs Override'!N131, F_Inputs!N131 )</f>
        <v>0</v>
      </c>
      <c r="O131" s="32">
        <f xml:space="preserve"> IF( 'F_Inputs Override'!O131 &lt;&gt; "", 'F_Inputs Override'!O131, F_Inputs!O131 )</f>
        <v>0</v>
      </c>
    </row>
    <row r="132" spans="1:15">
      <c r="A132" s="17" t="s">
        <v>37</v>
      </c>
      <c r="B132" s="17" t="s">
        <v>100</v>
      </c>
      <c r="C132" s="17" t="s">
        <v>101</v>
      </c>
      <c r="D132" s="17" t="s">
        <v>102</v>
      </c>
      <c r="E132" s="17" t="s">
        <v>77</v>
      </c>
      <c r="F132" s="32" t="str">
        <f xml:space="preserve"> IF( 'F_Inputs Override'!F132 &lt;&gt; "", 'F_Inputs Override'!F132, F_Inputs!F132 )</f>
        <v/>
      </c>
      <c r="G132" s="32" t="str">
        <f xml:space="preserve"> IF( 'F_Inputs Override'!G132 &lt;&gt; "", 'F_Inputs Override'!G132, F_Inputs!G132 )</f>
        <v/>
      </c>
      <c r="H132" s="32" t="str">
        <f xml:space="preserve"> IF( 'F_Inputs Override'!H132 &lt;&gt; "", 'F_Inputs Override'!H132, F_Inputs!H132 )</f>
        <v/>
      </c>
      <c r="I132" s="32" t="str">
        <f xml:space="preserve"> IF( 'F_Inputs Override'!I132 &lt;&gt; "", 'F_Inputs Override'!I132, F_Inputs!I132 )</f>
        <v/>
      </c>
      <c r="J132" s="32" t="str">
        <f xml:space="preserve"> IF( 'F_Inputs Override'!J132 &lt;&gt; "", 'F_Inputs Override'!J132, F_Inputs!J132 )</f>
        <v/>
      </c>
      <c r="K132" s="32" t="str">
        <f xml:space="preserve"> IF( 'F_Inputs Override'!K132 &lt;&gt; "", 'F_Inputs Override'!K132, F_Inputs!K132 )</f>
        <v/>
      </c>
      <c r="L132" s="32" t="str">
        <f xml:space="preserve"> IF( 'F_Inputs Override'!L132 &lt;&gt; "", 'F_Inputs Override'!L132, F_Inputs!L132 )</f>
        <v/>
      </c>
      <c r="M132" s="32" t="str">
        <f xml:space="preserve"> IF( 'F_Inputs Override'!M132 &lt;&gt; "", 'F_Inputs Override'!M132, F_Inputs!M132 )</f>
        <v/>
      </c>
      <c r="N132" s="32" t="str">
        <f xml:space="preserve"> IF( 'F_Inputs Override'!N132 &lt;&gt; "", 'F_Inputs Override'!N132, F_Inputs!N132 )</f>
        <v/>
      </c>
      <c r="O132" s="32" t="str">
        <f xml:space="preserve"> IF( 'F_Inputs Override'!O132 &lt;&gt; "", 'F_Inputs Override'!O132, F_Inputs!O132 )</f>
        <v/>
      </c>
    </row>
    <row r="133" spans="1:15">
      <c r="A133" s="17" t="s">
        <v>37</v>
      </c>
      <c r="B133" s="17" t="s">
        <v>103</v>
      </c>
      <c r="C133" s="17" t="s">
        <v>104</v>
      </c>
      <c r="D133" s="17" t="s">
        <v>99</v>
      </c>
      <c r="E133" s="17" t="s">
        <v>77</v>
      </c>
      <c r="F133" s="32">
        <f xml:space="preserve"> IF( 'F_Inputs Override'!F133 &lt;&gt; "", 'F_Inputs Override'!F133, F_Inputs!F133 )</f>
        <v>42</v>
      </c>
      <c r="G133" s="32">
        <f xml:space="preserve"> IF( 'F_Inputs Override'!G133 &lt;&gt; "", 'F_Inputs Override'!G133, F_Inputs!G133 )</f>
        <v>42</v>
      </c>
      <c r="H133" s="32">
        <f xml:space="preserve"> IF( 'F_Inputs Override'!H133 &lt;&gt; "", 'F_Inputs Override'!H133, F_Inputs!H133 )</f>
        <v>42</v>
      </c>
      <c r="I133" s="32">
        <f xml:space="preserve"> IF( 'F_Inputs Override'!I133 &lt;&gt; "", 'F_Inputs Override'!I133, F_Inputs!I133 )</f>
        <v>42</v>
      </c>
      <c r="J133" s="32">
        <f xml:space="preserve"> IF( 'F_Inputs Override'!J133 &lt;&gt; "", 'F_Inputs Override'!J133, F_Inputs!J133 )</f>
        <v>42</v>
      </c>
      <c r="K133" s="32">
        <f xml:space="preserve"> IF( 'F_Inputs Override'!K133 &lt;&gt; "", 'F_Inputs Override'!K133, F_Inputs!K133 )</f>
        <v>42</v>
      </c>
      <c r="L133" s="32">
        <f xml:space="preserve"> IF( 'F_Inputs Override'!L133 &lt;&gt; "", 'F_Inputs Override'!L133, F_Inputs!L133 )</f>
        <v>31</v>
      </c>
      <c r="M133" s="32">
        <f xml:space="preserve"> IF( 'F_Inputs Override'!M133 &lt;&gt; "", 'F_Inputs Override'!M133, F_Inputs!M133 )</f>
        <v>31</v>
      </c>
      <c r="N133" s="32">
        <f xml:space="preserve"> IF( 'F_Inputs Override'!N133 &lt;&gt; "", 'F_Inputs Override'!N133, F_Inputs!N133 )</f>
        <v>31</v>
      </c>
      <c r="O133" s="32">
        <f xml:space="preserve"> IF( 'F_Inputs Override'!O133 &lt;&gt; "", 'F_Inputs Override'!O133, F_Inputs!O133 )</f>
        <v>31</v>
      </c>
    </row>
    <row r="134" spans="1:15">
      <c r="A134" s="17" t="s">
        <v>37</v>
      </c>
      <c r="B134" s="17" t="s">
        <v>105</v>
      </c>
      <c r="C134" s="17" t="s">
        <v>106</v>
      </c>
      <c r="D134" s="17" t="s">
        <v>99</v>
      </c>
      <c r="E134" s="17" t="s">
        <v>77</v>
      </c>
      <c r="F134" s="32" t="str">
        <f xml:space="preserve"> IF( 'F_Inputs Override'!F134 &lt;&gt; "", 'F_Inputs Override'!F134, F_Inputs!F134 )</f>
        <v/>
      </c>
      <c r="G134" s="32" t="str">
        <f xml:space="preserve"> IF( 'F_Inputs Override'!G134 &lt;&gt; "", 'F_Inputs Override'!G134, F_Inputs!G134 )</f>
        <v/>
      </c>
      <c r="H134" s="32" t="str">
        <f xml:space="preserve"> IF( 'F_Inputs Override'!H134 &lt;&gt; "", 'F_Inputs Override'!H134, F_Inputs!H134 )</f>
        <v/>
      </c>
      <c r="I134" s="32" t="str">
        <f xml:space="preserve"> IF( 'F_Inputs Override'!I134 &lt;&gt; "", 'F_Inputs Override'!I134, F_Inputs!I134 )</f>
        <v/>
      </c>
      <c r="J134" s="32" t="str">
        <f xml:space="preserve"> IF( 'F_Inputs Override'!J134 &lt;&gt; "", 'F_Inputs Override'!J134, F_Inputs!J134 )</f>
        <v/>
      </c>
      <c r="K134" s="32" t="str">
        <f xml:space="preserve"> IF( 'F_Inputs Override'!K134 &lt;&gt; "", 'F_Inputs Override'!K134, F_Inputs!K134 )</f>
        <v/>
      </c>
      <c r="L134" s="32" t="str">
        <f xml:space="preserve"> IF( 'F_Inputs Override'!L134 &lt;&gt; "", 'F_Inputs Override'!L134, F_Inputs!L134 )</f>
        <v/>
      </c>
      <c r="M134" s="32" t="str">
        <f xml:space="preserve"> IF( 'F_Inputs Override'!M134 &lt;&gt; "", 'F_Inputs Override'!M134, F_Inputs!M134 )</f>
        <v/>
      </c>
      <c r="N134" s="32" t="str">
        <f xml:space="preserve"> IF( 'F_Inputs Override'!N134 &lt;&gt; "", 'F_Inputs Override'!N134, F_Inputs!N134 )</f>
        <v/>
      </c>
      <c r="O134" s="32" t="str">
        <f xml:space="preserve"> IF( 'F_Inputs Override'!O134 &lt;&gt; "", 'F_Inputs Override'!O134, F_Inputs!O134 )</f>
        <v/>
      </c>
    </row>
    <row r="135" spans="1:15">
      <c r="A135" s="17" t="s">
        <v>37</v>
      </c>
      <c r="B135" s="17" t="s">
        <v>107</v>
      </c>
      <c r="C135" s="17" t="s">
        <v>108</v>
      </c>
      <c r="D135" s="17" t="s">
        <v>92</v>
      </c>
      <c r="E135" s="17" t="s">
        <v>77</v>
      </c>
      <c r="F135" s="32" t="str">
        <f xml:space="preserve"> IF( 'F_Inputs Override'!F135 &lt;&gt; "", 'F_Inputs Override'!F135, F_Inputs!F135 )</f>
        <v/>
      </c>
      <c r="G135" s="32" t="str">
        <f xml:space="preserve"> IF( 'F_Inputs Override'!G135 &lt;&gt; "", 'F_Inputs Override'!G135, F_Inputs!G135 )</f>
        <v/>
      </c>
      <c r="H135" s="32">
        <f xml:space="preserve"> IF( 'F_Inputs Override'!H135 &lt;&gt; "", 'F_Inputs Override'!H135, F_Inputs!H135 )</f>
        <v>3664.8283369209398</v>
      </c>
      <c r="I135" s="32">
        <f xml:space="preserve"> IF( 'F_Inputs Override'!I135 &lt;&gt; "", 'F_Inputs Override'!I135, F_Inputs!I135 )</f>
        <v>3567.40074879538</v>
      </c>
      <c r="J135" s="32">
        <f xml:space="preserve"> IF( 'F_Inputs Override'!J135 &lt;&gt; "", 'F_Inputs Override'!J135, F_Inputs!J135 )</f>
        <v>3736.9384632014398</v>
      </c>
      <c r="K135" s="32">
        <f xml:space="preserve"> IF( 'F_Inputs Override'!K135 &lt;&gt; "", 'F_Inputs Override'!K135, F_Inputs!K135 )</f>
        <v>3851.7133530433389</v>
      </c>
      <c r="L135" s="32">
        <f xml:space="preserve"> IF( 'F_Inputs Override'!L135 &lt;&gt; "", 'F_Inputs Override'!L135, F_Inputs!L135 )</f>
        <v>3868.5722595235252</v>
      </c>
      <c r="M135" s="32">
        <f xml:space="preserve"> IF( 'F_Inputs Override'!M135 &lt;&gt; "", 'F_Inputs Override'!M135, F_Inputs!M135 )</f>
        <v>3896.3</v>
      </c>
      <c r="N135" s="32">
        <f xml:space="preserve"> IF( 'F_Inputs Override'!N135 &lt;&gt; "", 'F_Inputs Override'!N135, F_Inputs!N135 )</f>
        <v>3907.32</v>
      </c>
      <c r="O135" s="32">
        <f xml:space="preserve"> IF( 'F_Inputs Override'!O135 &lt;&gt; "", 'F_Inputs Override'!O135, F_Inputs!O135 )</f>
        <v>3914.1809246893599</v>
      </c>
    </row>
    <row r="136" spans="1:15">
      <c r="A136" s="17" t="s">
        <v>37</v>
      </c>
      <c r="B136" s="17" t="s">
        <v>109</v>
      </c>
      <c r="C136" s="17" t="s">
        <v>110</v>
      </c>
      <c r="D136" s="17" t="s">
        <v>102</v>
      </c>
      <c r="E136" s="17" t="s">
        <v>77</v>
      </c>
      <c r="F136" s="32">
        <f xml:space="preserve"> IF( 'F_Inputs Override'!F136 &lt;&gt; "", 'F_Inputs Override'!F136, F_Inputs!F136 )</f>
        <v>16613.295909999601</v>
      </c>
      <c r="G136" s="32">
        <f xml:space="preserve"> IF( 'F_Inputs Override'!G136 &lt;&gt; "", 'F_Inputs Override'!G136, F_Inputs!G136 )</f>
        <v>16636.496523473201</v>
      </c>
      <c r="H136" s="32">
        <f xml:space="preserve"> IF( 'F_Inputs Override'!H136 &lt;&gt; "", 'F_Inputs Override'!H136, F_Inputs!H136 )</f>
        <v>16682.306095550899</v>
      </c>
      <c r="I136" s="32">
        <f xml:space="preserve"> IF( 'F_Inputs Override'!I136 &lt;&gt; "", 'F_Inputs Override'!I136, F_Inputs!I136 )</f>
        <v>16728.8</v>
      </c>
      <c r="J136" s="32">
        <f xml:space="preserve"> IF( 'F_Inputs Override'!J136 &lt;&gt; "", 'F_Inputs Override'!J136, F_Inputs!J136 )</f>
        <v>16789.314999999999</v>
      </c>
      <c r="K136" s="32">
        <f xml:space="preserve"> IF( 'F_Inputs Override'!K136 &lt;&gt; "", 'F_Inputs Override'!K136, F_Inputs!K136 )</f>
        <v>16836.900000000001</v>
      </c>
      <c r="L136" s="32">
        <f xml:space="preserve"> IF( 'F_Inputs Override'!L136 &lt;&gt; "", 'F_Inputs Override'!L136, F_Inputs!L136 )</f>
        <v>16911.964</v>
      </c>
      <c r="M136" s="32">
        <f xml:space="preserve"> IF( 'F_Inputs Override'!M136 &lt;&gt; "", 'F_Inputs Override'!M136, F_Inputs!M136 )</f>
        <v>16969.2</v>
      </c>
      <c r="N136" s="32">
        <f xml:space="preserve"> IF( 'F_Inputs Override'!N136 &lt;&gt; "", 'F_Inputs Override'!N136, F_Inputs!N136 )</f>
        <v>16989.044000000002</v>
      </c>
      <c r="O136" s="32">
        <f xml:space="preserve"> IF( 'F_Inputs Override'!O136 &lt;&gt; "", 'F_Inputs Override'!O136, F_Inputs!O136 )</f>
        <v>17049.3</v>
      </c>
    </row>
    <row r="137" spans="1:15">
      <c r="A137" s="17" t="s">
        <v>37</v>
      </c>
      <c r="B137" s="17" t="s">
        <v>111</v>
      </c>
      <c r="C137" s="17" t="s">
        <v>112</v>
      </c>
      <c r="D137" s="17" t="s">
        <v>113</v>
      </c>
      <c r="E137" s="17" t="s">
        <v>77</v>
      </c>
      <c r="F137" s="32" t="str">
        <f xml:space="preserve"> IF( 'F_Inputs Override'!F137 &lt;&gt; "", 'F_Inputs Override'!F137, F_Inputs!F137 )</f>
        <v/>
      </c>
      <c r="G137" s="32" t="str">
        <f xml:space="preserve"> IF( 'F_Inputs Override'!G137 &lt;&gt; "", 'F_Inputs Override'!G137, F_Inputs!G137 )</f>
        <v/>
      </c>
      <c r="H137" s="32">
        <f xml:space="preserve"> IF( 'F_Inputs Override'!H137 &lt;&gt; "", 'F_Inputs Override'!H137, F_Inputs!H137 )</f>
        <v>1224.3699999999999</v>
      </c>
      <c r="I137" s="32">
        <f xml:space="preserve"> IF( 'F_Inputs Override'!I137 &lt;&gt; "", 'F_Inputs Override'!I137, F_Inputs!I137 )</f>
        <v>1224.3699999999999</v>
      </c>
      <c r="J137" s="32">
        <f xml:space="preserve"> IF( 'F_Inputs Override'!J137 &lt;&gt; "", 'F_Inputs Override'!J137, F_Inputs!J137 )</f>
        <v>1224.3699999999999</v>
      </c>
      <c r="K137" s="32">
        <f xml:space="preserve"> IF( 'F_Inputs Override'!K137 &lt;&gt; "", 'F_Inputs Override'!K137, F_Inputs!K137 )</f>
        <v>1224.3699999999999</v>
      </c>
      <c r="L137" s="32">
        <f xml:space="preserve"> IF( 'F_Inputs Override'!L137 &lt;&gt; "", 'F_Inputs Override'!L137, F_Inputs!L137 )</f>
        <v>1215.07</v>
      </c>
      <c r="M137" s="32">
        <f xml:space="preserve"> IF( 'F_Inputs Override'!M137 &lt;&gt; "", 'F_Inputs Override'!M137, F_Inputs!M137 )</f>
        <v>1212.82</v>
      </c>
      <c r="N137" s="32">
        <f xml:space="preserve"> IF( 'F_Inputs Override'!N137 &lt;&gt; "", 'F_Inputs Override'!N137, F_Inputs!N137 )</f>
        <v>1234.53</v>
      </c>
      <c r="O137" s="32">
        <f xml:space="preserve"> IF( 'F_Inputs Override'!O137 &lt;&gt; "", 'F_Inputs Override'!O137, F_Inputs!O137 )</f>
        <v>1252.1300000000001</v>
      </c>
    </row>
    <row r="138" spans="1:15">
      <c r="A138" s="17" t="s">
        <v>37</v>
      </c>
      <c r="B138" s="17" t="s">
        <v>114</v>
      </c>
      <c r="C138" s="17" t="s">
        <v>115</v>
      </c>
      <c r="D138" s="17" t="s">
        <v>116</v>
      </c>
      <c r="E138" s="17" t="s">
        <v>77</v>
      </c>
      <c r="F138" s="32">
        <f xml:space="preserve"> IF( 'F_Inputs Override'!F138 &lt;&gt; "", 'F_Inputs Override'!F138, F_Inputs!F138 )</f>
        <v>4515</v>
      </c>
      <c r="G138" s="32">
        <f xml:space="preserve"> IF( 'F_Inputs Override'!G138 &lt;&gt; "", 'F_Inputs Override'!G138, F_Inputs!G138 )</f>
        <v>4515</v>
      </c>
      <c r="H138" s="32">
        <f xml:space="preserve"> IF( 'F_Inputs Override'!H138 &lt;&gt; "", 'F_Inputs Override'!H138, F_Inputs!H138 )</f>
        <v>4515</v>
      </c>
      <c r="I138" s="32">
        <f xml:space="preserve"> IF( 'F_Inputs Override'!I138 &lt;&gt; "", 'F_Inputs Override'!I138, F_Inputs!I138 )</f>
        <v>4515</v>
      </c>
      <c r="J138" s="32">
        <f xml:space="preserve"> IF( 'F_Inputs Override'!J138 &lt;&gt; "", 'F_Inputs Override'!J138, F_Inputs!J138 )</f>
        <v>4515</v>
      </c>
      <c r="K138" s="32">
        <f xml:space="preserve"> IF( 'F_Inputs Override'!K138 &lt;&gt; "", 'F_Inputs Override'!K138, F_Inputs!K138 )</f>
        <v>4515</v>
      </c>
      <c r="L138" s="32">
        <f xml:space="preserve"> IF( 'F_Inputs Override'!L138 &lt;&gt; "", 'F_Inputs Override'!L138, F_Inputs!L138 )</f>
        <v>4515</v>
      </c>
      <c r="M138" s="32">
        <f xml:space="preserve"> IF( 'F_Inputs Override'!M138 &lt;&gt; "", 'F_Inputs Override'!M138, F_Inputs!M138 )</f>
        <v>4515</v>
      </c>
      <c r="N138" s="32">
        <f xml:space="preserve"> IF( 'F_Inputs Override'!N138 &lt;&gt; "", 'F_Inputs Override'!N138, F_Inputs!N138 )</f>
        <v>4515</v>
      </c>
      <c r="O138" s="32">
        <f xml:space="preserve"> IF( 'F_Inputs Override'!O138 &lt;&gt; "", 'F_Inputs Override'!O138, F_Inputs!O138 )</f>
        <v>4515</v>
      </c>
    </row>
    <row r="139" spans="1:15">
      <c r="A139" s="17" t="s">
        <v>41</v>
      </c>
      <c r="B139" s="17" t="s">
        <v>90</v>
      </c>
      <c r="C139" s="17" t="s">
        <v>91</v>
      </c>
      <c r="D139" s="17" t="s">
        <v>92</v>
      </c>
      <c r="E139" s="17" t="s">
        <v>77</v>
      </c>
      <c r="F139" s="32" t="str">
        <f xml:space="preserve"> IF( 'F_Inputs Override'!F139 &lt;&gt; "", 'F_Inputs Override'!F139, F_Inputs!F139 )</f>
        <v/>
      </c>
      <c r="G139" s="32" t="str">
        <f xml:space="preserve"> IF( 'F_Inputs Override'!G139 &lt;&gt; "", 'F_Inputs Override'!G139, F_Inputs!G139 )</f>
        <v/>
      </c>
      <c r="H139" s="32" t="str">
        <f xml:space="preserve"> IF( 'F_Inputs Override'!H139 &lt;&gt; "", 'F_Inputs Override'!H139, F_Inputs!H139 )</f>
        <v/>
      </c>
      <c r="I139" s="32" t="str">
        <f xml:space="preserve"> IF( 'F_Inputs Override'!I139 &lt;&gt; "", 'F_Inputs Override'!I139, F_Inputs!I139 )</f>
        <v/>
      </c>
      <c r="J139" s="32" t="str">
        <f xml:space="preserve"> IF( 'F_Inputs Override'!J139 &lt;&gt; "", 'F_Inputs Override'!J139, F_Inputs!J139 )</f>
        <v/>
      </c>
      <c r="K139" s="32" t="str">
        <f xml:space="preserve"> IF( 'F_Inputs Override'!K139 &lt;&gt; "", 'F_Inputs Override'!K139, F_Inputs!K139 )</f>
        <v/>
      </c>
      <c r="L139" s="32" t="str">
        <f xml:space="preserve"> IF( 'F_Inputs Override'!L139 &lt;&gt; "", 'F_Inputs Override'!L139, F_Inputs!L139 )</f>
        <v/>
      </c>
      <c r="M139" s="32">
        <f xml:space="preserve"> IF( 'F_Inputs Override'!M139 &lt;&gt; "", 'F_Inputs Override'!M139, F_Inputs!M139 )</f>
        <v>0</v>
      </c>
      <c r="N139" s="32">
        <f xml:space="preserve"> IF( 'F_Inputs Override'!N139 &lt;&gt; "", 'F_Inputs Override'!N139, F_Inputs!N139 )</f>
        <v>0</v>
      </c>
      <c r="O139" s="32">
        <f xml:space="preserve"> IF( 'F_Inputs Override'!O139 &lt;&gt; "", 'F_Inputs Override'!O139, F_Inputs!O139 )</f>
        <v>0</v>
      </c>
    </row>
    <row r="140" spans="1:15">
      <c r="A140" s="17" t="s">
        <v>41</v>
      </c>
      <c r="B140" s="17" t="s">
        <v>93</v>
      </c>
      <c r="C140" s="17" t="s">
        <v>94</v>
      </c>
      <c r="D140" s="17" t="s">
        <v>92</v>
      </c>
      <c r="E140" s="17" t="s">
        <v>77</v>
      </c>
      <c r="F140" s="32">
        <f xml:space="preserve"> IF( 'F_Inputs Override'!F140 &lt;&gt; "", 'F_Inputs Override'!F140, F_Inputs!F140 )</f>
        <v>1259.0409999999999</v>
      </c>
      <c r="G140" s="32">
        <f xml:space="preserve"> IF( 'F_Inputs Override'!G140 &lt;&gt; "", 'F_Inputs Override'!G140, F_Inputs!G140 )</f>
        <v>1265.5239999999999</v>
      </c>
      <c r="H140" s="32">
        <f xml:space="preserve"> IF( 'F_Inputs Override'!H140 &lt;&gt; "", 'F_Inputs Override'!H140, F_Inputs!H140 )</f>
        <v>1179.8800000000001</v>
      </c>
      <c r="I140" s="32">
        <f xml:space="preserve"> IF( 'F_Inputs Override'!I140 &lt;&gt; "", 'F_Inputs Override'!I140, F_Inputs!I140 )</f>
        <v>1194.768</v>
      </c>
      <c r="J140" s="32">
        <f xml:space="preserve"> IF( 'F_Inputs Override'!J140 &lt;&gt; "", 'F_Inputs Override'!J140, F_Inputs!J140 )</f>
        <v>1207.579</v>
      </c>
      <c r="K140" s="32">
        <f xml:space="preserve"> IF( 'F_Inputs Override'!K140 &lt;&gt; "", 'F_Inputs Override'!K140, F_Inputs!K140 )</f>
        <v>1222.126</v>
      </c>
      <c r="L140" s="32">
        <f xml:space="preserve"> IF( 'F_Inputs Override'!L140 &lt;&gt; "", 'F_Inputs Override'!L140, F_Inputs!L140 )</f>
        <v>1231.981</v>
      </c>
      <c r="M140" s="32">
        <f xml:space="preserve"> IF( 'F_Inputs Override'!M140 &lt;&gt; "", 'F_Inputs Override'!M140, F_Inputs!M140 )</f>
        <v>1235.941</v>
      </c>
      <c r="N140" s="32">
        <f xml:space="preserve"> IF( 'F_Inputs Override'!N140 &lt;&gt; "", 'F_Inputs Override'!N140, F_Inputs!N140 )</f>
        <v>1242.173</v>
      </c>
      <c r="O140" s="32">
        <f xml:space="preserve"> IF( 'F_Inputs Override'!O140 &lt;&gt; "", 'F_Inputs Override'!O140, F_Inputs!O140 )</f>
        <v>1252.5550000000001</v>
      </c>
    </row>
    <row r="141" spans="1:15">
      <c r="A141" s="17" t="s">
        <v>41</v>
      </c>
      <c r="B141" s="17" t="s">
        <v>95</v>
      </c>
      <c r="C141" s="17" t="s">
        <v>96</v>
      </c>
      <c r="D141" s="17" t="s">
        <v>92</v>
      </c>
      <c r="E141" s="17" t="s">
        <v>77</v>
      </c>
      <c r="F141" s="32">
        <f xml:space="preserve"> IF( 'F_Inputs Override'!F141 &lt;&gt; "", 'F_Inputs Override'!F141, F_Inputs!F141 )</f>
        <v>527.50900000000001</v>
      </c>
      <c r="G141" s="32">
        <f xml:space="preserve"> IF( 'F_Inputs Override'!G141 &lt;&gt; "", 'F_Inputs Override'!G141, F_Inputs!G141 )</f>
        <v>530.76800000000003</v>
      </c>
      <c r="H141" s="32">
        <f xml:space="preserve"> IF( 'F_Inputs Override'!H141 &lt;&gt; "", 'F_Inputs Override'!H141, F_Inputs!H141 )</f>
        <v>536</v>
      </c>
      <c r="I141" s="32">
        <f xml:space="preserve"> IF( 'F_Inputs Override'!I141 &lt;&gt; "", 'F_Inputs Override'!I141, F_Inputs!I141 )</f>
        <v>541</v>
      </c>
      <c r="J141" s="32">
        <f xml:space="preserve"> IF( 'F_Inputs Override'!J141 &lt;&gt; "", 'F_Inputs Override'!J141, F_Inputs!J141 )</f>
        <v>546</v>
      </c>
      <c r="K141" s="32">
        <f xml:space="preserve"> IF( 'F_Inputs Override'!K141 &lt;&gt; "", 'F_Inputs Override'!K141, F_Inputs!K141 )</f>
        <v>548</v>
      </c>
      <c r="L141" s="32">
        <f xml:space="preserve"> IF( 'F_Inputs Override'!L141 &lt;&gt; "", 'F_Inputs Override'!L141, F_Inputs!L141 )</f>
        <v>553</v>
      </c>
      <c r="M141" s="32">
        <f xml:space="preserve"> IF( 'F_Inputs Override'!M141 &lt;&gt; "", 'F_Inputs Override'!M141, F_Inputs!M141 )</f>
        <v>555.85700000000008</v>
      </c>
      <c r="N141" s="32">
        <f xml:space="preserve"> IF( 'F_Inputs Override'!N141 &lt;&gt; "", 'F_Inputs Override'!N141, F_Inputs!N141 )</f>
        <v>559.65599999999995</v>
      </c>
      <c r="O141" s="32">
        <f xml:space="preserve"> IF( 'F_Inputs Override'!O141 &lt;&gt; "", 'F_Inputs Override'!O141, F_Inputs!O141 )</f>
        <v>563.48352494487449</v>
      </c>
    </row>
    <row r="142" spans="1:15">
      <c r="A142" s="17" t="s">
        <v>41</v>
      </c>
      <c r="B142" s="17" t="s">
        <v>97</v>
      </c>
      <c r="C142" s="17" t="s">
        <v>98</v>
      </c>
      <c r="D142" s="17" t="s">
        <v>99</v>
      </c>
      <c r="E142" s="17" t="s">
        <v>77</v>
      </c>
      <c r="F142" s="32">
        <f xml:space="preserve"> IF( 'F_Inputs Override'!F142 &lt;&gt; "", 'F_Inputs Override'!F142, F_Inputs!F142 )</f>
        <v>0</v>
      </c>
      <c r="G142" s="32">
        <f xml:space="preserve"> IF( 'F_Inputs Override'!G142 &lt;&gt; "", 'F_Inputs Override'!G142, F_Inputs!G142 )</f>
        <v>0</v>
      </c>
      <c r="H142" s="32">
        <f xml:space="preserve"> IF( 'F_Inputs Override'!H142 &lt;&gt; "", 'F_Inputs Override'!H142, F_Inputs!H142 )</f>
        <v>0</v>
      </c>
      <c r="I142" s="32">
        <f xml:space="preserve"> IF( 'F_Inputs Override'!I142 &lt;&gt; "", 'F_Inputs Override'!I142, F_Inputs!I142 )</f>
        <v>0</v>
      </c>
      <c r="J142" s="32">
        <f xml:space="preserve"> IF( 'F_Inputs Override'!J142 &lt;&gt; "", 'F_Inputs Override'!J142, F_Inputs!J142 )</f>
        <v>0</v>
      </c>
      <c r="K142" s="32">
        <f xml:space="preserve"> IF( 'F_Inputs Override'!K142 &lt;&gt; "", 'F_Inputs Override'!K142, F_Inputs!K142 )</f>
        <v>0</v>
      </c>
      <c r="L142" s="32">
        <f xml:space="preserve"> IF( 'F_Inputs Override'!L142 &lt;&gt; "", 'F_Inputs Override'!L142, F_Inputs!L142 )</f>
        <v>0</v>
      </c>
      <c r="M142" s="32">
        <f xml:space="preserve"> IF( 'F_Inputs Override'!M142 &lt;&gt; "", 'F_Inputs Override'!M142, F_Inputs!M142 )</f>
        <v>0</v>
      </c>
      <c r="N142" s="32">
        <f xml:space="preserve"> IF( 'F_Inputs Override'!N142 &lt;&gt; "", 'F_Inputs Override'!N142, F_Inputs!N142 )</f>
        <v>0</v>
      </c>
      <c r="O142" s="32">
        <f xml:space="preserve"> IF( 'F_Inputs Override'!O142 &lt;&gt; "", 'F_Inputs Override'!O142, F_Inputs!O142 )</f>
        <v>0</v>
      </c>
    </row>
    <row r="143" spans="1:15">
      <c r="A143" s="17" t="s">
        <v>41</v>
      </c>
      <c r="B143" s="17" t="s">
        <v>100</v>
      </c>
      <c r="C143" s="17" t="s">
        <v>101</v>
      </c>
      <c r="D143" s="17" t="s">
        <v>102</v>
      </c>
      <c r="E143" s="17" t="s">
        <v>77</v>
      </c>
      <c r="F143" s="32" t="str">
        <f xml:space="preserve"> IF( 'F_Inputs Override'!F143 &lt;&gt; "", 'F_Inputs Override'!F143, F_Inputs!F143 )</f>
        <v/>
      </c>
      <c r="G143" s="32" t="str">
        <f xml:space="preserve"> IF( 'F_Inputs Override'!G143 &lt;&gt; "", 'F_Inputs Override'!G143, F_Inputs!G143 )</f>
        <v/>
      </c>
      <c r="H143" s="32" t="str">
        <f xml:space="preserve"> IF( 'F_Inputs Override'!H143 &lt;&gt; "", 'F_Inputs Override'!H143, F_Inputs!H143 )</f>
        <v/>
      </c>
      <c r="I143" s="32" t="str">
        <f xml:space="preserve"> IF( 'F_Inputs Override'!I143 &lt;&gt; "", 'F_Inputs Override'!I143, F_Inputs!I143 )</f>
        <v/>
      </c>
      <c r="J143" s="32" t="str">
        <f xml:space="preserve"> IF( 'F_Inputs Override'!J143 &lt;&gt; "", 'F_Inputs Override'!J143, F_Inputs!J143 )</f>
        <v/>
      </c>
      <c r="K143" s="32" t="str">
        <f xml:space="preserve"> IF( 'F_Inputs Override'!K143 &lt;&gt; "", 'F_Inputs Override'!K143, F_Inputs!K143 )</f>
        <v/>
      </c>
      <c r="L143" s="32" t="str">
        <f xml:space="preserve"> IF( 'F_Inputs Override'!L143 &lt;&gt; "", 'F_Inputs Override'!L143, F_Inputs!L143 )</f>
        <v/>
      </c>
      <c r="M143" s="32" t="str">
        <f xml:space="preserve"> IF( 'F_Inputs Override'!M143 &lt;&gt; "", 'F_Inputs Override'!M143, F_Inputs!M143 )</f>
        <v/>
      </c>
      <c r="N143" s="32" t="str">
        <f xml:space="preserve"> IF( 'F_Inputs Override'!N143 &lt;&gt; "", 'F_Inputs Override'!N143, F_Inputs!N143 )</f>
        <v/>
      </c>
      <c r="O143" s="32" t="str">
        <f xml:space="preserve"> IF( 'F_Inputs Override'!O143 &lt;&gt; "", 'F_Inputs Override'!O143, F_Inputs!O143 )</f>
        <v/>
      </c>
    </row>
    <row r="144" spans="1:15">
      <c r="A144" s="17" t="s">
        <v>41</v>
      </c>
      <c r="B144" s="17" t="s">
        <v>103</v>
      </c>
      <c r="C144" s="17" t="s">
        <v>104</v>
      </c>
      <c r="D144" s="17" t="s">
        <v>99</v>
      </c>
      <c r="E144" s="17" t="s">
        <v>77</v>
      </c>
      <c r="F144" s="32">
        <f xml:space="preserve"> IF( 'F_Inputs Override'!F144 &lt;&gt; "", 'F_Inputs Override'!F144, F_Inputs!F144 )</f>
        <v>0</v>
      </c>
      <c r="G144" s="32">
        <f xml:space="preserve"> IF( 'F_Inputs Override'!G144 &lt;&gt; "", 'F_Inputs Override'!G144, F_Inputs!G144 )</f>
        <v>0</v>
      </c>
      <c r="H144" s="32">
        <f xml:space="preserve"> IF( 'F_Inputs Override'!H144 &lt;&gt; "", 'F_Inputs Override'!H144, F_Inputs!H144 )</f>
        <v>0</v>
      </c>
      <c r="I144" s="32">
        <f xml:space="preserve"> IF( 'F_Inputs Override'!I144 &lt;&gt; "", 'F_Inputs Override'!I144, F_Inputs!I144 )</f>
        <v>0</v>
      </c>
      <c r="J144" s="32">
        <f xml:space="preserve"> IF( 'F_Inputs Override'!J144 &lt;&gt; "", 'F_Inputs Override'!J144, F_Inputs!J144 )</f>
        <v>12</v>
      </c>
      <c r="K144" s="32">
        <f xml:space="preserve"> IF( 'F_Inputs Override'!K144 &lt;&gt; "", 'F_Inputs Override'!K144, F_Inputs!K144 )</f>
        <v>12</v>
      </c>
      <c r="L144" s="32">
        <f xml:space="preserve"> IF( 'F_Inputs Override'!L144 &lt;&gt; "", 'F_Inputs Override'!L144, F_Inputs!L144 )</f>
        <v>12</v>
      </c>
      <c r="M144" s="32">
        <f xml:space="preserve"> IF( 'F_Inputs Override'!M144 &lt;&gt; "", 'F_Inputs Override'!M144, F_Inputs!M144 )</f>
        <v>12</v>
      </c>
      <c r="N144" s="32">
        <f xml:space="preserve"> IF( 'F_Inputs Override'!N144 &lt;&gt; "", 'F_Inputs Override'!N144, F_Inputs!N144 )</f>
        <v>12</v>
      </c>
      <c r="O144" s="32">
        <f xml:space="preserve"> IF( 'F_Inputs Override'!O144 &lt;&gt; "", 'F_Inputs Override'!O144, F_Inputs!O144 )</f>
        <v>12</v>
      </c>
    </row>
    <row r="145" spans="1:15">
      <c r="A145" s="17" t="s">
        <v>41</v>
      </c>
      <c r="B145" s="17" t="s">
        <v>105</v>
      </c>
      <c r="C145" s="17" t="s">
        <v>106</v>
      </c>
      <c r="D145" s="17" t="s">
        <v>99</v>
      </c>
      <c r="E145" s="17" t="s">
        <v>77</v>
      </c>
      <c r="F145" s="32" t="str">
        <f xml:space="preserve"> IF( 'F_Inputs Override'!F145 &lt;&gt; "", 'F_Inputs Override'!F145, F_Inputs!F145 )</f>
        <v/>
      </c>
      <c r="G145" s="32" t="str">
        <f xml:space="preserve"> IF( 'F_Inputs Override'!G145 &lt;&gt; "", 'F_Inputs Override'!G145, F_Inputs!G145 )</f>
        <v/>
      </c>
      <c r="H145" s="32" t="str">
        <f xml:space="preserve"> IF( 'F_Inputs Override'!H145 &lt;&gt; "", 'F_Inputs Override'!H145, F_Inputs!H145 )</f>
        <v/>
      </c>
      <c r="I145" s="32" t="str">
        <f xml:space="preserve"> IF( 'F_Inputs Override'!I145 &lt;&gt; "", 'F_Inputs Override'!I145, F_Inputs!I145 )</f>
        <v/>
      </c>
      <c r="J145" s="32" t="str">
        <f xml:space="preserve"> IF( 'F_Inputs Override'!J145 &lt;&gt; "", 'F_Inputs Override'!J145, F_Inputs!J145 )</f>
        <v/>
      </c>
      <c r="K145" s="32" t="str">
        <f xml:space="preserve"> IF( 'F_Inputs Override'!K145 &lt;&gt; "", 'F_Inputs Override'!K145, F_Inputs!K145 )</f>
        <v/>
      </c>
      <c r="L145" s="32" t="str">
        <f xml:space="preserve"> IF( 'F_Inputs Override'!L145 &lt;&gt; "", 'F_Inputs Override'!L145, F_Inputs!L145 )</f>
        <v/>
      </c>
      <c r="M145" s="32" t="str">
        <f xml:space="preserve"> IF( 'F_Inputs Override'!M145 &lt;&gt; "", 'F_Inputs Override'!M145, F_Inputs!M145 )</f>
        <v/>
      </c>
      <c r="N145" s="32" t="str">
        <f xml:space="preserve"> IF( 'F_Inputs Override'!N145 &lt;&gt; "", 'F_Inputs Override'!N145, F_Inputs!N145 )</f>
        <v/>
      </c>
      <c r="O145" s="32" t="str">
        <f xml:space="preserve"> IF( 'F_Inputs Override'!O145 &lt;&gt; "", 'F_Inputs Override'!O145, F_Inputs!O145 )</f>
        <v/>
      </c>
    </row>
    <row r="146" spans="1:15">
      <c r="A146" s="17" t="s">
        <v>41</v>
      </c>
      <c r="B146" s="17" t="s">
        <v>107</v>
      </c>
      <c r="C146" s="17" t="s">
        <v>108</v>
      </c>
      <c r="D146" s="17" t="s">
        <v>92</v>
      </c>
      <c r="E146" s="17" t="s">
        <v>77</v>
      </c>
      <c r="F146" s="32" t="str">
        <f xml:space="preserve"> IF( 'F_Inputs Override'!F146 &lt;&gt; "", 'F_Inputs Override'!F146, F_Inputs!F146 )</f>
        <v/>
      </c>
      <c r="G146" s="32" t="str">
        <f xml:space="preserve"> IF( 'F_Inputs Override'!G146 &lt;&gt; "", 'F_Inputs Override'!G146, F_Inputs!G146 )</f>
        <v/>
      </c>
      <c r="H146" s="32">
        <f xml:space="preserve"> IF( 'F_Inputs Override'!H146 &lt;&gt; "", 'F_Inputs Override'!H146, F_Inputs!H146 )</f>
        <v>1148.8</v>
      </c>
      <c r="I146" s="32">
        <f xml:space="preserve"> IF( 'F_Inputs Override'!I146 &lt;&gt; "", 'F_Inputs Override'!I146, F_Inputs!I146 )</f>
        <v>1157.8499999999999</v>
      </c>
      <c r="J146" s="32">
        <f xml:space="preserve"> IF( 'F_Inputs Override'!J146 &lt;&gt; "", 'F_Inputs Override'!J146, F_Inputs!J146 )</f>
        <v>1168.75</v>
      </c>
      <c r="K146" s="32">
        <f xml:space="preserve"> IF( 'F_Inputs Override'!K146 &lt;&gt; "", 'F_Inputs Override'!K146, F_Inputs!K146 )</f>
        <v>1176.0899999999999</v>
      </c>
      <c r="L146" s="32">
        <f xml:space="preserve"> IF( 'F_Inputs Override'!L146 &lt;&gt; "", 'F_Inputs Override'!L146, F_Inputs!L146 )</f>
        <v>1181</v>
      </c>
      <c r="M146" s="32">
        <f xml:space="preserve"> IF( 'F_Inputs Override'!M146 &lt;&gt; "", 'F_Inputs Override'!M146, F_Inputs!M146 )</f>
        <v>1194.6590000000001</v>
      </c>
      <c r="N146" s="32">
        <f xml:space="preserve"> IF( 'F_Inputs Override'!N146 &lt;&gt; "", 'F_Inputs Override'!N146, F_Inputs!N146 )</f>
        <v>1214.809</v>
      </c>
      <c r="O146" s="32">
        <f xml:space="preserve"> IF( 'F_Inputs Override'!O146 &lt;&gt; "", 'F_Inputs Override'!O146, F_Inputs!O146 )</f>
        <v>1201.2550000000001</v>
      </c>
    </row>
    <row r="147" spans="1:15">
      <c r="A147" s="17" t="s">
        <v>41</v>
      </c>
      <c r="B147" s="17" t="s">
        <v>109</v>
      </c>
      <c r="C147" s="17" t="s">
        <v>110</v>
      </c>
      <c r="D147" s="17" t="s">
        <v>102</v>
      </c>
      <c r="E147" s="17" t="s">
        <v>77</v>
      </c>
      <c r="F147" s="32">
        <f xml:space="preserve"> IF( 'F_Inputs Override'!F147 &lt;&gt; "", 'F_Inputs Override'!F147, F_Inputs!F147 )</f>
        <v>6747.6</v>
      </c>
      <c r="G147" s="32">
        <f xml:space="preserve"> IF( 'F_Inputs Override'!G147 &lt;&gt; "", 'F_Inputs Override'!G147, F_Inputs!G147 )</f>
        <v>6768.3</v>
      </c>
      <c r="H147" s="32">
        <f xml:space="preserve"> IF( 'F_Inputs Override'!H147 &lt;&gt; "", 'F_Inputs Override'!H147, F_Inputs!H147 )</f>
        <v>6828</v>
      </c>
      <c r="I147" s="32">
        <f xml:space="preserve"> IF( 'F_Inputs Override'!I147 &lt;&gt; "", 'F_Inputs Override'!I147, F_Inputs!I147 )</f>
        <v>6848</v>
      </c>
      <c r="J147" s="32">
        <f xml:space="preserve"> IF( 'F_Inputs Override'!J147 &lt;&gt; "", 'F_Inputs Override'!J147, F_Inputs!J147 )</f>
        <v>6874.9</v>
      </c>
      <c r="K147" s="32">
        <f xml:space="preserve"> IF( 'F_Inputs Override'!K147 &lt;&gt; "", 'F_Inputs Override'!K147, F_Inputs!K147 )</f>
        <v>6903.7</v>
      </c>
      <c r="L147" s="32">
        <f xml:space="preserve"> IF( 'F_Inputs Override'!L147 &lt;&gt; "", 'F_Inputs Override'!L147, F_Inputs!L147 )</f>
        <v>6928.8</v>
      </c>
      <c r="M147" s="32">
        <f xml:space="preserve"> IF( 'F_Inputs Override'!M147 &lt;&gt; "", 'F_Inputs Override'!M147, F_Inputs!M147 )</f>
        <v>6955.9</v>
      </c>
      <c r="N147" s="32">
        <f xml:space="preserve"> IF( 'F_Inputs Override'!N147 &lt;&gt; "", 'F_Inputs Override'!N147, F_Inputs!N147 )</f>
        <v>6973.2</v>
      </c>
      <c r="O147" s="32">
        <f xml:space="preserve"> IF( 'F_Inputs Override'!O147 &lt;&gt; "", 'F_Inputs Override'!O147, F_Inputs!O147 )</f>
        <v>7010.2179299999998</v>
      </c>
    </row>
    <row r="148" spans="1:15">
      <c r="A148" s="17" t="s">
        <v>41</v>
      </c>
      <c r="B148" s="17" t="s">
        <v>111</v>
      </c>
      <c r="C148" s="17" t="s">
        <v>112</v>
      </c>
      <c r="D148" s="17" t="s">
        <v>113</v>
      </c>
      <c r="E148" s="17" t="s">
        <v>77</v>
      </c>
      <c r="F148" s="32">
        <f xml:space="preserve"> IF( 'F_Inputs Override'!F148 &lt;&gt; "", 'F_Inputs Override'!F148, F_Inputs!F148 )</f>
        <v>0</v>
      </c>
      <c r="G148" s="32">
        <f xml:space="preserve"> IF( 'F_Inputs Override'!G148 &lt;&gt; "", 'F_Inputs Override'!G148, F_Inputs!G148 )</f>
        <v>0</v>
      </c>
      <c r="H148" s="32">
        <f xml:space="preserve"> IF( 'F_Inputs Override'!H148 &lt;&gt; "", 'F_Inputs Override'!H148, F_Inputs!H148 )</f>
        <v>552.5</v>
      </c>
      <c r="I148" s="32">
        <f xml:space="preserve"> IF( 'F_Inputs Override'!I148 &lt;&gt; "", 'F_Inputs Override'!I148, F_Inputs!I148 )</f>
        <v>539.5</v>
      </c>
      <c r="J148" s="32">
        <f xml:space="preserve"> IF( 'F_Inputs Override'!J148 &lt;&gt; "", 'F_Inputs Override'!J148, F_Inputs!J148 )</f>
        <v>539.5</v>
      </c>
      <c r="K148" s="32">
        <f xml:space="preserve"> IF( 'F_Inputs Override'!K148 &lt;&gt; "", 'F_Inputs Override'!K148, F_Inputs!K148 )</f>
        <v>539.5</v>
      </c>
      <c r="L148" s="32">
        <f xml:space="preserve"> IF( 'F_Inputs Override'!L148 &lt;&gt; "", 'F_Inputs Override'!L148, F_Inputs!L148 )</f>
        <v>524</v>
      </c>
      <c r="M148" s="32">
        <f xml:space="preserve"> IF( 'F_Inputs Override'!M148 &lt;&gt; "", 'F_Inputs Override'!M148, F_Inputs!M148 )</f>
        <v>524</v>
      </c>
      <c r="N148" s="32">
        <f xml:space="preserve"> IF( 'F_Inputs Override'!N148 &lt;&gt; "", 'F_Inputs Override'!N148, F_Inputs!N148 )</f>
        <v>505</v>
      </c>
      <c r="O148" s="32">
        <f xml:space="preserve"> IF( 'F_Inputs Override'!O148 &lt;&gt; "", 'F_Inputs Override'!O148, F_Inputs!O148 )</f>
        <v>516.5</v>
      </c>
    </row>
    <row r="149" spans="1:15">
      <c r="A149" s="17" t="s">
        <v>41</v>
      </c>
      <c r="B149" s="17" t="s">
        <v>114</v>
      </c>
      <c r="C149" s="17" t="s">
        <v>115</v>
      </c>
      <c r="D149" s="17" t="s">
        <v>116</v>
      </c>
      <c r="E149" s="17" t="s">
        <v>77</v>
      </c>
      <c r="F149" s="32">
        <f xml:space="preserve"> IF( 'F_Inputs Override'!F149 &lt;&gt; "", 'F_Inputs Override'!F149, F_Inputs!F149 )</f>
        <v>2371</v>
      </c>
      <c r="G149" s="32">
        <f xml:space="preserve"> IF( 'F_Inputs Override'!G149 &lt;&gt; "", 'F_Inputs Override'!G149, F_Inputs!G149 )</f>
        <v>2371</v>
      </c>
      <c r="H149" s="32">
        <f xml:space="preserve"> IF( 'F_Inputs Override'!H149 &lt;&gt; "", 'F_Inputs Override'!H149, F_Inputs!H149 )</f>
        <v>2371</v>
      </c>
      <c r="I149" s="32">
        <f xml:space="preserve"> IF( 'F_Inputs Override'!I149 &lt;&gt; "", 'F_Inputs Override'!I149, F_Inputs!I149 )</f>
        <v>2371</v>
      </c>
      <c r="J149" s="32">
        <f xml:space="preserve"> IF( 'F_Inputs Override'!J149 &lt;&gt; "", 'F_Inputs Override'!J149, F_Inputs!J149 )</f>
        <v>2371</v>
      </c>
      <c r="K149" s="32">
        <f xml:space="preserve"> IF( 'F_Inputs Override'!K149 &lt;&gt; "", 'F_Inputs Override'!K149, F_Inputs!K149 )</f>
        <v>2362</v>
      </c>
      <c r="L149" s="32">
        <f xml:space="preserve"> IF( 'F_Inputs Override'!L149 &lt;&gt; "", 'F_Inputs Override'!L149, F_Inputs!L149 )</f>
        <v>2362</v>
      </c>
      <c r="M149" s="32">
        <f xml:space="preserve"> IF( 'F_Inputs Override'!M149 &lt;&gt; "", 'F_Inputs Override'!M149, F_Inputs!M149 )</f>
        <v>2362</v>
      </c>
      <c r="N149" s="32">
        <f xml:space="preserve"> IF( 'F_Inputs Override'!N149 &lt;&gt; "", 'F_Inputs Override'!N149, F_Inputs!N149 )</f>
        <v>2362</v>
      </c>
      <c r="O149" s="32">
        <f xml:space="preserve"> IF( 'F_Inputs Override'!O149 &lt;&gt; "", 'F_Inputs Override'!O149, F_Inputs!O149 )</f>
        <v>2362</v>
      </c>
    </row>
    <row r="150" spans="1:15">
      <c r="A150" s="17" t="s">
        <v>44</v>
      </c>
      <c r="B150" s="17" t="s">
        <v>90</v>
      </c>
      <c r="C150" s="17" t="s">
        <v>91</v>
      </c>
      <c r="D150" s="17" t="s">
        <v>92</v>
      </c>
      <c r="E150" s="17" t="s">
        <v>77</v>
      </c>
      <c r="F150" s="32" t="str">
        <f xml:space="preserve"> IF( 'F_Inputs Override'!F150 &lt;&gt; "", 'F_Inputs Override'!F150, F_Inputs!F150 )</f>
        <v/>
      </c>
      <c r="G150" s="32" t="str">
        <f xml:space="preserve"> IF( 'F_Inputs Override'!G150 &lt;&gt; "", 'F_Inputs Override'!G150, F_Inputs!G150 )</f>
        <v/>
      </c>
      <c r="H150" s="32" t="str">
        <f xml:space="preserve"> IF( 'F_Inputs Override'!H150 &lt;&gt; "", 'F_Inputs Override'!H150, F_Inputs!H150 )</f>
        <v/>
      </c>
      <c r="I150" s="32" t="str">
        <f xml:space="preserve"> IF( 'F_Inputs Override'!I150 &lt;&gt; "", 'F_Inputs Override'!I150, F_Inputs!I150 )</f>
        <v/>
      </c>
      <c r="J150" s="32" t="str">
        <f xml:space="preserve"> IF( 'F_Inputs Override'!J150 &lt;&gt; "", 'F_Inputs Override'!J150, F_Inputs!J150 )</f>
        <v/>
      </c>
      <c r="K150" s="32" t="str">
        <f xml:space="preserve"> IF( 'F_Inputs Override'!K150 &lt;&gt; "", 'F_Inputs Override'!K150, F_Inputs!K150 )</f>
        <v/>
      </c>
      <c r="L150" s="32" t="str">
        <f xml:space="preserve"> IF( 'F_Inputs Override'!L150 &lt;&gt; "", 'F_Inputs Override'!L150, F_Inputs!L150 )</f>
        <v/>
      </c>
      <c r="M150" s="32">
        <f xml:space="preserve"> IF( 'F_Inputs Override'!M150 &lt;&gt; "", 'F_Inputs Override'!M150, F_Inputs!M150 )</f>
        <v>0</v>
      </c>
      <c r="N150" s="32">
        <f xml:space="preserve"> IF( 'F_Inputs Override'!N150 &lt;&gt; "", 'F_Inputs Override'!N150, F_Inputs!N150 )</f>
        <v>0</v>
      </c>
      <c r="O150" s="32">
        <f xml:space="preserve"> IF( 'F_Inputs Override'!O150 &lt;&gt; "", 'F_Inputs Override'!O150, F_Inputs!O150 )</f>
        <v>0</v>
      </c>
    </row>
    <row r="151" spans="1:15">
      <c r="A151" s="17" t="s">
        <v>44</v>
      </c>
      <c r="B151" s="17" t="s">
        <v>93</v>
      </c>
      <c r="C151" s="17" t="s">
        <v>94</v>
      </c>
      <c r="D151" s="17" t="s">
        <v>92</v>
      </c>
      <c r="E151" s="17" t="s">
        <v>77</v>
      </c>
      <c r="F151" s="32">
        <f xml:space="preserve"> IF( 'F_Inputs Override'!F151 &lt;&gt; "", 'F_Inputs Override'!F151, F_Inputs!F151 )</f>
        <v>698.07899999999995</v>
      </c>
      <c r="G151" s="32">
        <f xml:space="preserve"> IF( 'F_Inputs Override'!G151 &lt;&gt; "", 'F_Inputs Override'!G151, F_Inputs!G151 )</f>
        <v>703.25900000000001</v>
      </c>
      <c r="H151" s="32">
        <f xml:space="preserve"> IF( 'F_Inputs Override'!H151 &lt;&gt; "", 'F_Inputs Override'!H151, F_Inputs!H151 )</f>
        <v>707.97900000000004</v>
      </c>
      <c r="I151" s="32">
        <f xml:space="preserve"> IF( 'F_Inputs Override'!I151 &lt;&gt; "", 'F_Inputs Override'!I151, F_Inputs!I151 )</f>
        <v>712.39599999999996</v>
      </c>
      <c r="J151" s="32">
        <f xml:space="preserve"> IF( 'F_Inputs Override'!J151 &lt;&gt; "", 'F_Inputs Override'!J151, F_Inputs!J151 )</f>
        <v>714.28599999999994</v>
      </c>
      <c r="K151" s="32">
        <f xml:space="preserve"> IF( 'F_Inputs Override'!K151 &lt;&gt; "", 'F_Inputs Override'!K151, F_Inputs!K151 )</f>
        <v>717.452</v>
      </c>
      <c r="L151" s="32">
        <f xml:space="preserve"> IF( 'F_Inputs Override'!L151 &lt;&gt; "", 'F_Inputs Override'!L151, F_Inputs!L151 )</f>
        <v>741.29700000000003</v>
      </c>
      <c r="M151" s="32">
        <f xml:space="preserve"> IF( 'F_Inputs Override'!M151 &lt;&gt; "", 'F_Inputs Override'!M151, F_Inputs!M151 )</f>
        <v>743.13699999999994</v>
      </c>
      <c r="N151" s="32">
        <f xml:space="preserve"> IF( 'F_Inputs Override'!N151 &lt;&gt; "", 'F_Inputs Override'!N151, F_Inputs!N151 )</f>
        <v>748.84799999999996</v>
      </c>
      <c r="O151" s="32">
        <f xml:space="preserve"> IF( 'F_Inputs Override'!O151 &lt;&gt; "", 'F_Inputs Override'!O151, F_Inputs!O151 )</f>
        <v>756.40700000000004</v>
      </c>
    </row>
    <row r="152" spans="1:15">
      <c r="A152" s="17" t="s">
        <v>44</v>
      </c>
      <c r="B152" s="17" t="s">
        <v>95</v>
      </c>
      <c r="C152" s="17" t="s">
        <v>96</v>
      </c>
      <c r="D152" s="17" t="s">
        <v>92</v>
      </c>
      <c r="E152" s="17" t="s">
        <v>77</v>
      </c>
      <c r="F152" s="32">
        <f xml:space="preserve"> IF( 'F_Inputs Override'!F152 &lt;&gt; "", 'F_Inputs Override'!F152, F_Inputs!F152 )</f>
        <v>314.00299999999999</v>
      </c>
      <c r="G152" s="32">
        <f xml:space="preserve"> IF( 'F_Inputs Override'!G152 &lt;&gt; "", 'F_Inputs Override'!G152, F_Inputs!G152 )</f>
        <v>317.32499999999999</v>
      </c>
      <c r="H152" s="32">
        <f xml:space="preserve"> IF( 'F_Inputs Override'!H152 &lt;&gt; "", 'F_Inputs Override'!H152, F_Inputs!H152 )</f>
        <v>320</v>
      </c>
      <c r="I152" s="32">
        <f xml:space="preserve"> IF( 'F_Inputs Override'!I152 &lt;&gt; "", 'F_Inputs Override'!I152, F_Inputs!I152 )</f>
        <v>322</v>
      </c>
      <c r="J152" s="32">
        <f xml:space="preserve"> IF( 'F_Inputs Override'!J152 &lt;&gt; "", 'F_Inputs Override'!J152, F_Inputs!J152 )</f>
        <v>322</v>
      </c>
      <c r="K152" s="32">
        <f xml:space="preserve"> IF( 'F_Inputs Override'!K152 &lt;&gt; "", 'F_Inputs Override'!K152, F_Inputs!K152 )</f>
        <v>323</v>
      </c>
      <c r="L152" s="32">
        <f xml:space="preserve"> IF( 'F_Inputs Override'!L152 &lt;&gt; "", 'F_Inputs Override'!L152, F_Inputs!L152 )</f>
        <v>325</v>
      </c>
      <c r="M152" s="32">
        <f xml:space="preserve"> IF( 'F_Inputs Override'!M152 &lt;&gt; "", 'F_Inputs Override'!M152, F_Inputs!M152 )</f>
        <v>324.72800000000001</v>
      </c>
      <c r="N152" s="32">
        <f xml:space="preserve"> IF( 'F_Inputs Override'!N152 &lt;&gt; "", 'F_Inputs Override'!N152, F_Inputs!N152 )</f>
        <v>325.57299999999998</v>
      </c>
      <c r="O152" s="32">
        <f xml:space="preserve"> IF( 'F_Inputs Override'!O152 &lt;&gt; "", 'F_Inputs Override'!O152, F_Inputs!O152 )</f>
        <v>331.17200000000003</v>
      </c>
    </row>
    <row r="153" spans="1:15">
      <c r="A153" s="17" t="s">
        <v>44</v>
      </c>
      <c r="B153" s="17" t="s">
        <v>97</v>
      </c>
      <c r="C153" s="17" t="s">
        <v>98</v>
      </c>
      <c r="D153" s="17" t="s">
        <v>99</v>
      </c>
      <c r="E153" s="17" t="s">
        <v>77</v>
      </c>
      <c r="F153" s="32">
        <f xml:space="preserve"> IF( 'F_Inputs Override'!F153 &lt;&gt; "", 'F_Inputs Override'!F153, F_Inputs!F153 )</f>
        <v>0</v>
      </c>
      <c r="G153" s="32">
        <f xml:space="preserve"> IF( 'F_Inputs Override'!G153 &lt;&gt; "", 'F_Inputs Override'!G153, F_Inputs!G153 )</f>
        <v>0</v>
      </c>
      <c r="H153" s="32">
        <f xml:space="preserve"> IF( 'F_Inputs Override'!H153 &lt;&gt; "", 'F_Inputs Override'!H153, F_Inputs!H153 )</f>
        <v>0</v>
      </c>
      <c r="I153" s="32">
        <f xml:space="preserve"> IF( 'F_Inputs Override'!I153 &lt;&gt; "", 'F_Inputs Override'!I153, F_Inputs!I153 )</f>
        <v>0</v>
      </c>
      <c r="J153" s="32">
        <f xml:space="preserve"> IF( 'F_Inputs Override'!J153 &lt;&gt; "", 'F_Inputs Override'!J153, F_Inputs!J153 )</f>
        <v>0</v>
      </c>
      <c r="K153" s="32">
        <f xml:space="preserve"> IF( 'F_Inputs Override'!K153 &lt;&gt; "", 'F_Inputs Override'!K153, F_Inputs!K153 )</f>
        <v>0</v>
      </c>
      <c r="L153" s="32">
        <f xml:space="preserve"> IF( 'F_Inputs Override'!L153 &lt;&gt; "", 'F_Inputs Override'!L153, F_Inputs!L153 )</f>
        <v>0</v>
      </c>
      <c r="M153" s="32">
        <f xml:space="preserve"> IF( 'F_Inputs Override'!M153 &lt;&gt; "", 'F_Inputs Override'!M153, F_Inputs!M153 )</f>
        <v>0</v>
      </c>
      <c r="N153" s="32">
        <f xml:space="preserve"> IF( 'F_Inputs Override'!N153 &lt;&gt; "", 'F_Inputs Override'!N153, F_Inputs!N153 )</f>
        <v>0</v>
      </c>
      <c r="O153" s="32">
        <f xml:space="preserve"> IF( 'F_Inputs Override'!O153 &lt;&gt; "", 'F_Inputs Override'!O153, F_Inputs!O153 )</f>
        <v>0</v>
      </c>
    </row>
    <row r="154" spans="1:15">
      <c r="A154" s="17" t="s">
        <v>44</v>
      </c>
      <c r="B154" s="17" t="s">
        <v>100</v>
      </c>
      <c r="C154" s="17" t="s">
        <v>101</v>
      </c>
      <c r="D154" s="17" t="s">
        <v>102</v>
      </c>
      <c r="E154" s="17" t="s">
        <v>77</v>
      </c>
      <c r="F154" s="32" t="str">
        <f xml:space="preserve"> IF( 'F_Inputs Override'!F154 &lt;&gt; "", 'F_Inputs Override'!F154, F_Inputs!F154 )</f>
        <v/>
      </c>
      <c r="G154" s="32" t="str">
        <f xml:space="preserve"> IF( 'F_Inputs Override'!G154 &lt;&gt; "", 'F_Inputs Override'!G154, F_Inputs!G154 )</f>
        <v/>
      </c>
      <c r="H154" s="32" t="str">
        <f xml:space="preserve"> IF( 'F_Inputs Override'!H154 &lt;&gt; "", 'F_Inputs Override'!H154, F_Inputs!H154 )</f>
        <v/>
      </c>
      <c r="I154" s="32" t="str">
        <f xml:space="preserve"> IF( 'F_Inputs Override'!I154 &lt;&gt; "", 'F_Inputs Override'!I154, F_Inputs!I154 )</f>
        <v/>
      </c>
      <c r="J154" s="32" t="str">
        <f xml:space="preserve"> IF( 'F_Inputs Override'!J154 &lt;&gt; "", 'F_Inputs Override'!J154, F_Inputs!J154 )</f>
        <v/>
      </c>
      <c r="K154" s="32" t="str">
        <f xml:space="preserve"> IF( 'F_Inputs Override'!K154 &lt;&gt; "", 'F_Inputs Override'!K154, F_Inputs!K154 )</f>
        <v/>
      </c>
      <c r="L154" s="32" t="str">
        <f xml:space="preserve"> IF( 'F_Inputs Override'!L154 &lt;&gt; "", 'F_Inputs Override'!L154, F_Inputs!L154 )</f>
        <v/>
      </c>
      <c r="M154" s="32" t="str">
        <f xml:space="preserve"> IF( 'F_Inputs Override'!M154 &lt;&gt; "", 'F_Inputs Override'!M154, F_Inputs!M154 )</f>
        <v/>
      </c>
      <c r="N154" s="32" t="str">
        <f xml:space="preserve"> IF( 'F_Inputs Override'!N154 &lt;&gt; "", 'F_Inputs Override'!N154, F_Inputs!N154 )</f>
        <v/>
      </c>
      <c r="O154" s="32" t="str">
        <f xml:space="preserve"> IF( 'F_Inputs Override'!O154 &lt;&gt; "", 'F_Inputs Override'!O154, F_Inputs!O154 )</f>
        <v/>
      </c>
    </row>
    <row r="155" spans="1:15">
      <c r="A155" s="17" t="s">
        <v>44</v>
      </c>
      <c r="B155" s="17" t="s">
        <v>103</v>
      </c>
      <c r="C155" s="17" t="s">
        <v>104</v>
      </c>
      <c r="D155" s="17" t="s">
        <v>99</v>
      </c>
      <c r="E155" s="17" t="s">
        <v>77</v>
      </c>
      <c r="F155" s="32">
        <f xml:space="preserve"> IF( 'F_Inputs Override'!F155 &lt;&gt; "", 'F_Inputs Override'!F155, F_Inputs!F155 )</f>
        <v>6</v>
      </c>
      <c r="G155" s="32">
        <f xml:space="preserve"> IF( 'F_Inputs Override'!G155 &lt;&gt; "", 'F_Inputs Override'!G155, F_Inputs!G155 )</f>
        <v>6</v>
      </c>
      <c r="H155" s="32">
        <f xml:space="preserve"> IF( 'F_Inputs Override'!H155 &lt;&gt; "", 'F_Inputs Override'!H155, F_Inputs!H155 )</f>
        <v>6</v>
      </c>
      <c r="I155" s="32">
        <f xml:space="preserve"> IF( 'F_Inputs Override'!I155 &lt;&gt; "", 'F_Inputs Override'!I155, F_Inputs!I155 )</f>
        <v>6</v>
      </c>
      <c r="J155" s="32">
        <f xml:space="preserve"> IF( 'F_Inputs Override'!J155 &lt;&gt; "", 'F_Inputs Override'!J155, F_Inputs!J155 )</f>
        <v>6</v>
      </c>
      <c r="K155" s="32">
        <f xml:space="preserve"> IF( 'F_Inputs Override'!K155 &lt;&gt; "", 'F_Inputs Override'!K155, F_Inputs!K155 )</f>
        <v>6</v>
      </c>
      <c r="L155" s="32">
        <f xml:space="preserve"> IF( 'F_Inputs Override'!L155 &lt;&gt; "", 'F_Inputs Override'!L155, F_Inputs!L155 )</f>
        <v>6</v>
      </c>
      <c r="M155" s="32">
        <f xml:space="preserve"> IF( 'F_Inputs Override'!M155 &lt;&gt; "", 'F_Inputs Override'!M155, F_Inputs!M155 )</f>
        <v>6</v>
      </c>
      <c r="N155" s="32">
        <f xml:space="preserve"> IF( 'F_Inputs Override'!N155 &lt;&gt; "", 'F_Inputs Override'!N155, F_Inputs!N155 )</f>
        <v>6</v>
      </c>
      <c r="O155" s="32">
        <f xml:space="preserve"> IF( 'F_Inputs Override'!O155 &lt;&gt; "", 'F_Inputs Override'!O155, F_Inputs!O155 )</f>
        <v>6</v>
      </c>
    </row>
    <row r="156" spans="1:15">
      <c r="A156" s="17" t="s">
        <v>44</v>
      </c>
      <c r="B156" s="17" t="s">
        <v>105</v>
      </c>
      <c r="C156" s="17" t="s">
        <v>106</v>
      </c>
      <c r="D156" s="17" t="s">
        <v>99</v>
      </c>
      <c r="E156" s="17" t="s">
        <v>77</v>
      </c>
      <c r="F156" s="32" t="str">
        <f xml:space="preserve"> IF( 'F_Inputs Override'!F156 &lt;&gt; "", 'F_Inputs Override'!F156, F_Inputs!F156 )</f>
        <v/>
      </c>
      <c r="G156" s="32" t="str">
        <f xml:space="preserve"> IF( 'F_Inputs Override'!G156 &lt;&gt; "", 'F_Inputs Override'!G156, F_Inputs!G156 )</f>
        <v/>
      </c>
      <c r="H156" s="32" t="str">
        <f xml:space="preserve"> IF( 'F_Inputs Override'!H156 &lt;&gt; "", 'F_Inputs Override'!H156, F_Inputs!H156 )</f>
        <v/>
      </c>
      <c r="I156" s="32" t="str">
        <f xml:space="preserve"> IF( 'F_Inputs Override'!I156 &lt;&gt; "", 'F_Inputs Override'!I156, F_Inputs!I156 )</f>
        <v/>
      </c>
      <c r="J156" s="32" t="str">
        <f xml:space="preserve"> IF( 'F_Inputs Override'!J156 &lt;&gt; "", 'F_Inputs Override'!J156, F_Inputs!J156 )</f>
        <v/>
      </c>
      <c r="K156" s="32" t="str">
        <f xml:space="preserve"> IF( 'F_Inputs Override'!K156 &lt;&gt; "", 'F_Inputs Override'!K156, F_Inputs!K156 )</f>
        <v/>
      </c>
      <c r="L156" s="32" t="str">
        <f xml:space="preserve"> IF( 'F_Inputs Override'!L156 &lt;&gt; "", 'F_Inputs Override'!L156, F_Inputs!L156 )</f>
        <v/>
      </c>
      <c r="M156" s="32" t="str">
        <f xml:space="preserve"> IF( 'F_Inputs Override'!M156 &lt;&gt; "", 'F_Inputs Override'!M156, F_Inputs!M156 )</f>
        <v/>
      </c>
      <c r="N156" s="32" t="str">
        <f xml:space="preserve"> IF( 'F_Inputs Override'!N156 &lt;&gt; "", 'F_Inputs Override'!N156, F_Inputs!N156 )</f>
        <v/>
      </c>
      <c r="O156" s="32" t="str">
        <f xml:space="preserve"> IF( 'F_Inputs Override'!O156 &lt;&gt; "", 'F_Inputs Override'!O156, F_Inputs!O156 )</f>
        <v/>
      </c>
    </row>
    <row r="157" spans="1:15">
      <c r="A157" s="17" t="s">
        <v>44</v>
      </c>
      <c r="B157" s="17" t="s">
        <v>107</v>
      </c>
      <c r="C157" s="17" t="s">
        <v>108</v>
      </c>
      <c r="D157" s="17" t="s">
        <v>92</v>
      </c>
      <c r="E157" s="17" t="s">
        <v>77</v>
      </c>
      <c r="F157" s="32" t="str">
        <f xml:space="preserve"> IF( 'F_Inputs Override'!F157 &lt;&gt; "", 'F_Inputs Override'!F157, F_Inputs!F157 )</f>
        <v/>
      </c>
      <c r="G157" s="32" t="str">
        <f xml:space="preserve"> IF( 'F_Inputs Override'!G157 &lt;&gt; "", 'F_Inputs Override'!G157, F_Inputs!G157 )</f>
        <v/>
      </c>
      <c r="H157" s="32">
        <f xml:space="preserve"> IF( 'F_Inputs Override'!H157 &lt;&gt; "", 'F_Inputs Override'!H157, F_Inputs!H157 )</f>
        <v>724.11099999999999</v>
      </c>
      <c r="I157" s="32">
        <f xml:space="preserve"> IF( 'F_Inputs Override'!I157 &lt;&gt; "", 'F_Inputs Override'!I157, F_Inputs!I157 )</f>
        <v>726.80700000000002</v>
      </c>
      <c r="J157" s="32">
        <f xml:space="preserve"> IF( 'F_Inputs Override'!J157 &lt;&gt; "", 'F_Inputs Override'!J157, F_Inputs!J157 )</f>
        <v>731.05200000000002</v>
      </c>
      <c r="K157" s="32">
        <f xml:space="preserve"> IF( 'F_Inputs Override'!K157 &lt;&gt; "", 'F_Inputs Override'!K157, F_Inputs!K157 )</f>
        <v>731.20100000000002</v>
      </c>
      <c r="L157" s="32">
        <f xml:space="preserve"> IF( 'F_Inputs Override'!L157 &lt;&gt; "", 'F_Inputs Override'!L157, F_Inputs!L157 )</f>
        <v>732.86199999999997</v>
      </c>
      <c r="M157" s="32">
        <f xml:space="preserve"> IF( 'F_Inputs Override'!M157 &lt;&gt; "", 'F_Inputs Override'!M157, F_Inputs!M157 )</f>
        <v>736.08999999999992</v>
      </c>
      <c r="N157" s="32">
        <f xml:space="preserve"> IF( 'F_Inputs Override'!N157 &lt;&gt; "", 'F_Inputs Override'!N157, F_Inputs!N157 )</f>
        <v>739.63</v>
      </c>
      <c r="O157" s="32">
        <f xml:space="preserve"> IF( 'F_Inputs Override'!O157 &lt;&gt; "", 'F_Inputs Override'!O157, F_Inputs!O157 )</f>
        <v>748.60800000000006</v>
      </c>
    </row>
    <row r="158" spans="1:15">
      <c r="A158" s="17" t="s">
        <v>44</v>
      </c>
      <c r="B158" s="17" t="s">
        <v>109</v>
      </c>
      <c r="C158" s="17" t="s">
        <v>110</v>
      </c>
      <c r="D158" s="17" t="s">
        <v>102</v>
      </c>
      <c r="E158" s="17" t="s">
        <v>77</v>
      </c>
      <c r="F158" s="32">
        <f xml:space="preserve"> IF( 'F_Inputs Override'!F158 &lt;&gt; "", 'F_Inputs Override'!F158, F_Inputs!F158 )</f>
        <v>3306.8</v>
      </c>
      <c r="G158" s="32">
        <f xml:space="preserve"> IF( 'F_Inputs Override'!G158 &lt;&gt; "", 'F_Inputs Override'!G158, F_Inputs!G158 )</f>
        <v>3324</v>
      </c>
      <c r="H158" s="32">
        <f xml:space="preserve"> IF( 'F_Inputs Override'!H158 &lt;&gt; "", 'F_Inputs Override'!H158, F_Inputs!H158 )</f>
        <v>3337</v>
      </c>
      <c r="I158" s="32">
        <f xml:space="preserve"> IF( 'F_Inputs Override'!I158 &lt;&gt; "", 'F_Inputs Override'!I158, F_Inputs!I158 )</f>
        <v>3348.6</v>
      </c>
      <c r="J158" s="32">
        <f xml:space="preserve"> IF( 'F_Inputs Override'!J158 &lt;&gt; "", 'F_Inputs Override'!J158, F_Inputs!J158 )</f>
        <v>3358.6</v>
      </c>
      <c r="K158" s="32">
        <f xml:space="preserve"> IF( 'F_Inputs Override'!K158 &lt;&gt; "", 'F_Inputs Override'!K158, F_Inputs!K158 )</f>
        <v>3369.6</v>
      </c>
      <c r="L158" s="32">
        <f xml:space="preserve"> IF( 'F_Inputs Override'!L158 &lt;&gt; "", 'F_Inputs Override'!L158, F_Inputs!L158 )</f>
        <v>3378.8</v>
      </c>
      <c r="M158" s="32">
        <f xml:space="preserve"> IF( 'F_Inputs Override'!M158 &lt;&gt; "", 'F_Inputs Override'!M158, F_Inputs!M158 )</f>
        <v>3386.5</v>
      </c>
      <c r="N158" s="32">
        <f xml:space="preserve"> IF( 'F_Inputs Override'!N158 &lt;&gt; "", 'F_Inputs Override'!N158, F_Inputs!N158 )</f>
        <v>3409</v>
      </c>
      <c r="O158" s="32">
        <f xml:space="preserve"> IF( 'F_Inputs Override'!O158 &lt;&gt; "", 'F_Inputs Override'!O158, F_Inputs!O158 )</f>
        <v>3402.5</v>
      </c>
    </row>
    <row r="159" spans="1:15">
      <c r="A159" s="17" t="s">
        <v>44</v>
      </c>
      <c r="B159" s="17" t="s">
        <v>111</v>
      </c>
      <c r="C159" s="17" t="s">
        <v>112</v>
      </c>
      <c r="D159" s="17" t="s">
        <v>113</v>
      </c>
      <c r="E159" s="17" t="s">
        <v>77</v>
      </c>
      <c r="F159" s="32" t="str">
        <f xml:space="preserve"> IF( 'F_Inputs Override'!F159 &lt;&gt; "", 'F_Inputs Override'!F159, F_Inputs!F159 )</f>
        <v/>
      </c>
      <c r="G159" s="32" t="str">
        <f xml:space="preserve"> IF( 'F_Inputs Override'!G159 &lt;&gt; "", 'F_Inputs Override'!G159, F_Inputs!G159 )</f>
        <v/>
      </c>
      <c r="H159" s="32">
        <f xml:space="preserve"> IF( 'F_Inputs Override'!H159 &lt;&gt; "", 'F_Inputs Override'!H159, F_Inputs!H159 )</f>
        <v>286.18</v>
      </c>
      <c r="I159" s="32">
        <f xml:space="preserve"> IF( 'F_Inputs Override'!I159 &lt;&gt; "", 'F_Inputs Override'!I159, F_Inputs!I159 )</f>
        <v>292.7</v>
      </c>
      <c r="J159" s="32">
        <f xml:space="preserve"> IF( 'F_Inputs Override'!J159 &lt;&gt; "", 'F_Inputs Override'!J159, F_Inputs!J159 )</f>
        <v>259.19</v>
      </c>
      <c r="K159" s="32">
        <f xml:space="preserve"> IF( 'F_Inputs Override'!K159 &lt;&gt; "", 'F_Inputs Override'!K159, F_Inputs!K159 )</f>
        <v>256.39</v>
      </c>
      <c r="L159" s="32">
        <f xml:space="preserve"> IF( 'F_Inputs Override'!L159 &lt;&gt; "", 'F_Inputs Override'!L159, F_Inputs!L159 )</f>
        <v>280.3</v>
      </c>
      <c r="M159" s="32">
        <f xml:space="preserve"> IF( 'F_Inputs Override'!M159 &lt;&gt; "", 'F_Inputs Override'!M159, F_Inputs!M159 )</f>
        <v>290.52</v>
      </c>
      <c r="N159" s="32">
        <f xml:space="preserve"> IF( 'F_Inputs Override'!N159 &lt;&gt; "", 'F_Inputs Override'!N159, F_Inputs!N159 )</f>
        <v>296.58</v>
      </c>
      <c r="O159" s="32">
        <f xml:space="preserve"> IF( 'F_Inputs Override'!O159 &lt;&gt; "", 'F_Inputs Override'!O159, F_Inputs!O159 )</f>
        <v>290.52</v>
      </c>
    </row>
    <row r="160" spans="1:15">
      <c r="A160" s="17" t="s">
        <v>44</v>
      </c>
      <c r="B160" s="17" t="s">
        <v>114</v>
      </c>
      <c r="C160" s="17" t="s">
        <v>115</v>
      </c>
      <c r="D160" s="17" t="s">
        <v>116</v>
      </c>
      <c r="E160" s="17" t="s">
        <v>77</v>
      </c>
      <c r="F160" s="32">
        <f xml:space="preserve"> IF( 'F_Inputs Override'!F160 &lt;&gt; "", 'F_Inputs Override'!F160, F_Inputs!F160 )</f>
        <v>864</v>
      </c>
      <c r="G160" s="32">
        <f xml:space="preserve"> IF( 'F_Inputs Override'!G160 &lt;&gt; "", 'F_Inputs Override'!G160, F_Inputs!G160 )</f>
        <v>864</v>
      </c>
      <c r="H160" s="32">
        <f xml:space="preserve"> IF( 'F_Inputs Override'!H160 &lt;&gt; "", 'F_Inputs Override'!H160, F_Inputs!H160 )</f>
        <v>864</v>
      </c>
      <c r="I160" s="32">
        <f xml:space="preserve"> IF( 'F_Inputs Override'!I160 &lt;&gt; "", 'F_Inputs Override'!I160, F_Inputs!I160 )</f>
        <v>864</v>
      </c>
      <c r="J160" s="32">
        <f xml:space="preserve"> IF( 'F_Inputs Override'!J160 &lt;&gt; "", 'F_Inputs Override'!J160, F_Inputs!J160 )</f>
        <v>864</v>
      </c>
      <c r="K160" s="32">
        <f xml:space="preserve"> IF( 'F_Inputs Override'!K160 &lt;&gt; "", 'F_Inputs Override'!K160, F_Inputs!K160 )</f>
        <v>864</v>
      </c>
      <c r="L160" s="32">
        <f xml:space="preserve"> IF( 'F_Inputs Override'!L160 &lt;&gt; "", 'F_Inputs Override'!L160, F_Inputs!L160 )</f>
        <v>864</v>
      </c>
      <c r="M160" s="32">
        <f xml:space="preserve"> IF( 'F_Inputs Override'!M160 &lt;&gt; "", 'F_Inputs Override'!M160, F_Inputs!M160 )</f>
        <v>864</v>
      </c>
      <c r="N160" s="32">
        <f xml:space="preserve"> IF( 'F_Inputs Override'!N160 &lt;&gt; "", 'F_Inputs Override'!N160, F_Inputs!N160 )</f>
        <v>864</v>
      </c>
      <c r="O160" s="32">
        <f xml:space="preserve"> IF( 'F_Inputs Override'!O160 &lt;&gt; "", 'F_Inputs Override'!O160, F_Inputs!O160 )</f>
        <v>864</v>
      </c>
    </row>
    <row r="161" spans="1:15">
      <c r="A161" s="17" t="s">
        <v>46</v>
      </c>
      <c r="B161" s="17" t="s">
        <v>90</v>
      </c>
      <c r="C161" s="17" t="s">
        <v>91</v>
      </c>
      <c r="D161" s="17" t="s">
        <v>92</v>
      </c>
      <c r="E161" s="17" t="s">
        <v>77</v>
      </c>
      <c r="F161" s="32" t="str">
        <f xml:space="preserve"> IF( 'F_Inputs Override'!F161 &lt;&gt; "", 'F_Inputs Override'!F161, F_Inputs!F161 )</f>
        <v/>
      </c>
      <c r="G161" s="32" t="str">
        <f xml:space="preserve"> IF( 'F_Inputs Override'!G161 &lt;&gt; "", 'F_Inputs Override'!G161, F_Inputs!G161 )</f>
        <v/>
      </c>
      <c r="H161" s="32" t="str">
        <f xml:space="preserve"> IF( 'F_Inputs Override'!H161 &lt;&gt; "", 'F_Inputs Override'!H161, F_Inputs!H161 )</f>
        <v/>
      </c>
      <c r="I161" s="32" t="str">
        <f xml:space="preserve"> IF( 'F_Inputs Override'!I161 &lt;&gt; "", 'F_Inputs Override'!I161, F_Inputs!I161 )</f>
        <v/>
      </c>
      <c r="J161" s="32" t="str">
        <f xml:space="preserve"> IF( 'F_Inputs Override'!J161 &lt;&gt; "", 'F_Inputs Override'!J161, F_Inputs!J161 )</f>
        <v/>
      </c>
      <c r="K161" s="32" t="str">
        <f xml:space="preserve"> IF( 'F_Inputs Override'!K161 &lt;&gt; "", 'F_Inputs Override'!K161, F_Inputs!K161 )</f>
        <v/>
      </c>
      <c r="L161" s="32" t="str">
        <f xml:space="preserve"> IF( 'F_Inputs Override'!L161 &lt;&gt; "", 'F_Inputs Override'!L161, F_Inputs!L161 )</f>
        <v/>
      </c>
      <c r="M161" s="32">
        <f xml:space="preserve"> IF( 'F_Inputs Override'!M161 &lt;&gt; "", 'F_Inputs Override'!M161, F_Inputs!M161 )</f>
        <v>0</v>
      </c>
      <c r="N161" s="32">
        <f xml:space="preserve"> IF( 'F_Inputs Override'!N161 &lt;&gt; "", 'F_Inputs Override'!N161, F_Inputs!N161 )</f>
        <v>0</v>
      </c>
      <c r="O161" s="32">
        <f xml:space="preserve"> IF( 'F_Inputs Override'!O161 &lt;&gt; "", 'F_Inputs Override'!O161, F_Inputs!O161 )</f>
        <v>0</v>
      </c>
    </row>
    <row r="162" spans="1:15">
      <c r="A162" s="17" t="s">
        <v>46</v>
      </c>
      <c r="B162" s="17" t="s">
        <v>93</v>
      </c>
      <c r="C162" s="17" t="s">
        <v>94</v>
      </c>
      <c r="D162" s="17" t="s">
        <v>92</v>
      </c>
      <c r="E162" s="17" t="s">
        <v>77</v>
      </c>
      <c r="F162" s="32">
        <f xml:space="preserve"> IF( 'F_Inputs Override'!F162 &lt;&gt; "", 'F_Inputs Override'!F162, F_Inputs!F162 )</f>
        <v>2116.1439999999998</v>
      </c>
      <c r="G162" s="32">
        <f xml:space="preserve"> IF( 'F_Inputs Override'!G162 &lt;&gt; "", 'F_Inputs Override'!G162, F_Inputs!G162 )</f>
        <v>2151.0569999999998</v>
      </c>
      <c r="H162" s="32">
        <f xml:space="preserve"> IF( 'F_Inputs Override'!H162 &lt;&gt; "", 'F_Inputs Override'!H162, F_Inputs!H162 )</f>
        <v>2166.962</v>
      </c>
      <c r="I162" s="32">
        <f xml:space="preserve"> IF( 'F_Inputs Override'!I162 &lt;&gt; "", 'F_Inputs Override'!I162, F_Inputs!I162 )</f>
        <v>2183.5509999999999</v>
      </c>
      <c r="J162" s="32">
        <f xml:space="preserve"> IF( 'F_Inputs Override'!J162 &lt;&gt; "", 'F_Inputs Override'!J162, F_Inputs!J162 )</f>
        <v>2236.44</v>
      </c>
      <c r="K162" s="32">
        <f xml:space="preserve"> IF( 'F_Inputs Override'!K162 &lt;&gt; "", 'F_Inputs Override'!K162, F_Inputs!K162 )</f>
        <v>2258.9470000000001</v>
      </c>
      <c r="L162" s="32">
        <f xml:space="preserve"> IF( 'F_Inputs Override'!L162 &lt;&gt; "", 'F_Inputs Override'!L162, F_Inputs!L162 )</f>
        <v>2281.1039999999998</v>
      </c>
      <c r="M162" s="32">
        <f xml:space="preserve"> IF( 'F_Inputs Override'!M162 &lt;&gt; "", 'F_Inputs Override'!M162, F_Inputs!M162 )</f>
        <v>2302.8519999999999</v>
      </c>
      <c r="N162" s="32">
        <f xml:space="preserve"> IF( 'F_Inputs Override'!N162 &lt;&gt; "", 'F_Inputs Override'!N162, F_Inputs!N162 )</f>
        <v>2323.7269999999999</v>
      </c>
      <c r="O162" s="32">
        <f xml:space="preserve"> IF( 'F_Inputs Override'!O162 &lt;&gt; "", 'F_Inputs Override'!O162, F_Inputs!O162 )</f>
        <v>2346.69</v>
      </c>
    </row>
    <row r="163" spans="1:15">
      <c r="A163" s="17" t="s">
        <v>46</v>
      </c>
      <c r="B163" s="17" t="s">
        <v>95</v>
      </c>
      <c r="C163" s="17" t="s">
        <v>96</v>
      </c>
      <c r="D163" s="17" t="s">
        <v>92</v>
      </c>
      <c r="E163" s="17" t="s">
        <v>77</v>
      </c>
      <c r="F163" s="32">
        <f xml:space="preserve"> IF( 'F_Inputs Override'!F163 &lt;&gt; "", 'F_Inputs Override'!F163, F_Inputs!F163 )</f>
        <v>992.423</v>
      </c>
      <c r="G163" s="32">
        <f xml:space="preserve"> IF( 'F_Inputs Override'!G163 &lt;&gt; "", 'F_Inputs Override'!G163, F_Inputs!G163 )</f>
        <v>1004.622</v>
      </c>
      <c r="H163" s="32">
        <f xml:space="preserve"> IF( 'F_Inputs Override'!H163 &lt;&gt; "", 'F_Inputs Override'!H163, F_Inputs!H163 )</f>
        <v>1013</v>
      </c>
      <c r="I163" s="32">
        <f xml:space="preserve"> IF( 'F_Inputs Override'!I163 &lt;&gt; "", 'F_Inputs Override'!I163, F_Inputs!I163 )</f>
        <v>1021</v>
      </c>
      <c r="J163" s="32">
        <f xml:space="preserve"> IF( 'F_Inputs Override'!J163 &lt;&gt; "", 'F_Inputs Override'!J163, F_Inputs!J163 )</f>
        <v>1030</v>
      </c>
      <c r="K163" s="32">
        <f xml:space="preserve"> IF( 'F_Inputs Override'!K163 &lt;&gt; "", 'F_Inputs Override'!K163, F_Inputs!K163 )</f>
        <v>955</v>
      </c>
      <c r="L163" s="32">
        <f xml:space="preserve"> IF( 'F_Inputs Override'!L163 &lt;&gt; "", 'F_Inputs Override'!L163, F_Inputs!L163 )</f>
        <v>959</v>
      </c>
      <c r="M163" s="32">
        <f xml:space="preserve"> IF( 'F_Inputs Override'!M163 &lt;&gt; "", 'F_Inputs Override'!M163, F_Inputs!M163 )</f>
        <v>971.14050000000009</v>
      </c>
      <c r="N163" s="32">
        <f xml:space="preserve"> IF( 'F_Inputs Override'!N163 &lt;&gt; "", 'F_Inputs Override'!N163, F_Inputs!N163 )</f>
        <v>979.3125</v>
      </c>
      <c r="O163" s="32">
        <f xml:space="preserve"> IF( 'F_Inputs Override'!O163 &lt;&gt; "", 'F_Inputs Override'!O163, F_Inputs!O163 )</f>
        <v>987.31569435712049</v>
      </c>
    </row>
    <row r="164" spans="1:15">
      <c r="A164" s="17" t="s">
        <v>46</v>
      </c>
      <c r="B164" s="17" t="s">
        <v>97</v>
      </c>
      <c r="C164" s="17" t="s">
        <v>98</v>
      </c>
      <c r="D164" s="17" t="s">
        <v>99</v>
      </c>
      <c r="E164" s="17" t="s">
        <v>77</v>
      </c>
      <c r="F164" s="32">
        <f xml:space="preserve"> IF( 'F_Inputs Override'!F164 &lt;&gt; "", 'F_Inputs Override'!F164, F_Inputs!F164 )</f>
        <v>0</v>
      </c>
      <c r="G164" s="32">
        <f xml:space="preserve"> IF( 'F_Inputs Override'!G164 &lt;&gt; "", 'F_Inputs Override'!G164, F_Inputs!G164 )</f>
        <v>0</v>
      </c>
      <c r="H164" s="32">
        <f xml:space="preserve"> IF( 'F_Inputs Override'!H164 &lt;&gt; "", 'F_Inputs Override'!H164, F_Inputs!H164 )</f>
        <v>0</v>
      </c>
      <c r="I164" s="32">
        <f xml:space="preserve"> IF( 'F_Inputs Override'!I164 &lt;&gt; "", 'F_Inputs Override'!I164, F_Inputs!I164 )</f>
        <v>0</v>
      </c>
      <c r="J164" s="32">
        <f xml:space="preserve"> IF( 'F_Inputs Override'!J164 &lt;&gt; "", 'F_Inputs Override'!J164, F_Inputs!J164 )</f>
        <v>0</v>
      </c>
      <c r="K164" s="32">
        <f xml:space="preserve"> IF( 'F_Inputs Override'!K164 &lt;&gt; "", 'F_Inputs Override'!K164, F_Inputs!K164 )</f>
        <v>0</v>
      </c>
      <c r="L164" s="32">
        <f xml:space="preserve"> IF( 'F_Inputs Override'!L164 &lt;&gt; "", 'F_Inputs Override'!L164, F_Inputs!L164 )</f>
        <v>0</v>
      </c>
      <c r="M164" s="32">
        <f xml:space="preserve"> IF( 'F_Inputs Override'!M164 &lt;&gt; "", 'F_Inputs Override'!M164, F_Inputs!M164 )</f>
        <v>0</v>
      </c>
      <c r="N164" s="32">
        <f xml:space="preserve"> IF( 'F_Inputs Override'!N164 &lt;&gt; "", 'F_Inputs Override'!N164, F_Inputs!N164 )</f>
        <v>0</v>
      </c>
      <c r="O164" s="32">
        <f xml:space="preserve"> IF( 'F_Inputs Override'!O164 &lt;&gt; "", 'F_Inputs Override'!O164, F_Inputs!O164 )</f>
        <v>0</v>
      </c>
    </row>
    <row r="165" spans="1:15">
      <c r="A165" s="17" t="s">
        <v>46</v>
      </c>
      <c r="B165" s="17" t="s">
        <v>100</v>
      </c>
      <c r="C165" s="17" t="s">
        <v>101</v>
      </c>
      <c r="D165" s="17" t="s">
        <v>102</v>
      </c>
      <c r="E165" s="17" t="s">
        <v>77</v>
      </c>
      <c r="F165" s="32" t="str">
        <f xml:space="preserve"> IF( 'F_Inputs Override'!F165 &lt;&gt; "", 'F_Inputs Override'!F165, F_Inputs!F165 )</f>
        <v/>
      </c>
      <c r="G165" s="32" t="str">
        <f xml:space="preserve"> IF( 'F_Inputs Override'!G165 &lt;&gt; "", 'F_Inputs Override'!G165, F_Inputs!G165 )</f>
        <v/>
      </c>
      <c r="H165" s="32" t="str">
        <f xml:space="preserve"> IF( 'F_Inputs Override'!H165 &lt;&gt; "", 'F_Inputs Override'!H165, F_Inputs!H165 )</f>
        <v/>
      </c>
      <c r="I165" s="32" t="str">
        <f xml:space="preserve"> IF( 'F_Inputs Override'!I165 &lt;&gt; "", 'F_Inputs Override'!I165, F_Inputs!I165 )</f>
        <v/>
      </c>
      <c r="J165" s="32" t="str">
        <f xml:space="preserve"> IF( 'F_Inputs Override'!J165 &lt;&gt; "", 'F_Inputs Override'!J165, F_Inputs!J165 )</f>
        <v/>
      </c>
      <c r="K165" s="32" t="str">
        <f xml:space="preserve"> IF( 'F_Inputs Override'!K165 &lt;&gt; "", 'F_Inputs Override'!K165, F_Inputs!K165 )</f>
        <v/>
      </c>
      <c r="L165" s="32" t="str">
        <f xml:space="preserve"> IF( 'F_Inputs Override'!L165 &lt;&gt; "", 'F_Inputs Override'!L165, F_Inputs!L165 )</f>
        <v/>
      </c>
      <c r="M165" s="32" t="str">
        <f xml:space="preserve"> IF( 'F_Inputs Override'!M165 &lt;&gt; "", 'F_Inputs Override'!M165, F_Inputs!M165 )</f>
        <v/>
      </c>
      <c r="N165" s="32" t="str">
        <f xml:space="preserve"> IF( 'F_Inputs Override'!N165 &lt;&gt; "", 'F_Inputs Override'!N165, F_Inputs!N165 )</f>
        <v/>
      </c>
      <c r="O165" s="32" t="str">
        <f xml:space="preserve"> IF( 'F_Inputs Override'!O165 &lt;&gt; "", 'F_Inputs Override'!O165, F_Inputs!O165 )</f>
        <v/>
      </c>
    </row>
    <row r="166" spans="1:15">
      <c r="A166" s="17" t="s">
        <v>46</v>
      </c>
      <c r="B166" s="17" t="s">
        <v>103</v>
      </c>
      <c r="C166" s="17" t="s">
        <v>104</v>
      </c>
      <c r="D166" s="17" t="s">
        <v>99</v>
      </c>
      <c r="E166" s="17" t="s">
        <v>77</v>
      </c>
      <c r="F166" s="32">
        <f xml:space="preserve"> IF( 'F_Inputs Override'!F166 &lt;&gt; "", 'F_Inputs Override'!F166, F_Inputs!F166 )</f>
        <v>76</v>
      </c>
      <c r="G166" s="32">
        <f xml:space="preserve"> IF( 'F_Inputs Override'!G166 &lt;&gt; "", 'F_Inputs Override'!G166, F_Inputs!G166 )</f>
        <v>76</v>
      </c>
      <c r="H166" s="32">
        <f xml:space="preserve"> IF( 'F_Inputs Override'!H166 &lt;&gt; "", 'F_Inputs Override'!H166, F_Inputs!H166 )</f>
        <v>76</v>
      </c>
      <c r="I166" s="32">
        <f xml:space="preserve"> IF( 'F_Inputs Override'!I166 &lt;&gt; "", 'F_Inputs Override'!I166, F_Inputs!I166 )</f>
        <v>76</v>
      </c>
      <c r="J166" s="32">
        <f xml:space="preserve"> IF( 'F_Inputs Override'!J166 &lt;&gt; "", 'F_Inputs Override'!J166, F_Inputs!J166 )</f>
        <v>76</v>
      </c>
      <c r="K166" s="32">
        <f xml:space="preserve"> IF( 'F_Inputs Override'!K166 &lt;&gt; "", 'F_Inputs Override'!K166, F_Inputs!K166 )</f>
        <v>76</v>
      </c>
      <c r="L166" s="32">
        <f xml:space="preserve"> IF( 'F_Inputs Override'!L166 &lt;&gt; "", 'F_Inputs Override'!L166, F_Inputs!L166 )</f>
        <v>76</v>
      </c>
      <c r="M166" s="32">
        <f xml:space="preserve"> IF( 'F_Inputs Override'!M166 &lt;&gt; "", 'F_Inputs Override'!M166, F_Inputs!M166 )</f>
        <v>76</v>
      </c>
      <c r="N166" s="32">
        <f xml:space="preserve"> IF( 'F_Inputs Override'!N166 &lt;&gt; "", 'F_Inputs Override'!N166, F_Inputs!N166 )</f>
        <v>76</v>
      </c>
      <c r="O166" s="32">
        <f xml:space="preserve"> IF( 'F_Inputs Override'!O166 &lt;&gt; "", 'F_Inputs Override'!O166, F_Inputs!O166 )</f>
        <v>76</v>
      </c>
    </row>
    <row r="167" spans="1:15">
      <c r="A167" s="17" t="s">
        <v>46</v>
      </c>
      <c r="B167" s="17" t="s">
        <v>105</v>
      </c>
      <c r="C167" s="17" t="s">
        <v>106</v>
      </c>
      <c r="D167" s="17" t="s">
        <v>99</v>
      </c>
      <c r="E167" s="17" t="s">
        <v>77</v>
      </c>
      <c r="F167" s="32" t="str">
        <f xml:space="preserve"> IF( 'F_Inputs Override'!F167 &lt;&gt; "", 'F_Inputs Override'!F167, F_Inputs!F167 )</f>
        <v/>
      </c>
      <c r="G167" s="32" t="str">
        <f xml:space="preserve"> IF( 'F_Inputs Override'!G167 &lt;&gt; "", 'F_Inputs Override'!G167, F_Inputs!G167 )</f>
        <v/>
      </c>
      <c r="H167" s="32" t="str">
        <f xml:space="preserve"> IF( 'F_Inputs Override'!H167 &lt;&gt; "", 'F_Inputs Override'!H167, F_Inputs!H167 )</f>
        <v/>
      </c>
      <c r="I167" s="32" t="str">
        <f xml:space="preserve"> IF( 'F_Inputs Override'!I167 &lt;&gt; "", 'F_Inputs Override'!I167, F_Inputs!I167 )</f>
        <v/>
      </c>
      <c r="J167" s="32" t="str">
        <f xml:space="preserve"> IF( 'F_Inputs Override'!J167 &lt;&gt; "", 'F_Inputs Override'!J167, F_Inputs!J167 )</f>
        <v/>
      </c>
      <c r="K167" s="32" t="str">
        <f xml:space="preserve"> IF( 'F_Inputs Override'!K167 &lt;&gt; "", 'F_Inputs Override'!K167, F_Inputs!K167 )</f>
        <v/>
      </c>
      <c r="L167" s="32" t="str">
        <f xml:space="preserve"> IF( 'F_Inputs Override'!L167 &lt;&gt; "", 'F_Inputs Override'!L167, F_Inputs!L167 )</f>
        <v/>
      </c>
      <c r="M167" s="32" t="str">
        <f xml:space="preserve"> IF( 'F_Inputs Override'!M167 &lt;&gt; "", 'F_Inputs Override'!M167, F_Inputs!M167 )</f>
        <v/>
      </c>
      <c r="N167" s="32" t="str">
        <f xml:space="preserve"> IF( 'F_Inputs Override'!N167 &lt;&gt; "", 'F_Inputs Override'!N167, F_Inputs!N167 )</f>
        <v/>
      </c>
      <c r="O167" s="32" t="str">
        <f xml:space="preserve"> IF( 'F_Inputs Override'!O167 &lt;&gt; "", 'F_Inputs Override'!O167, F_Inputs!O167 )</f>
        <v/>
      </c>
    </row>
    <row r="168" spans="1:15">
      <c r="A168" s="17" t="s">
        <v>46</v>
      </c>
      <c r="B168" s="17" t="s">
        <v>107</v>
      </c>
      <c r="C168" s="17" t="s">
        <v>108</v>
      </c>
      <c r="D168" s="17" t="s">
        <v>92</v>
      </c>
      <c r="E168" s="17" t="s">
        <v>77</v>
      </c>
      <c r="F168" s="32" t="str">
        <f xml:space="preserve"> IF( 'F_Inputs Override'!F168 &lt;&gt; "", 'F_Inputs Override'!F168, F_Inputs!F168 )</f>
        <v/>
      </c>
      <c r="G168" s="32" t="str">
        <f xml:space="preserve"> IF( 'F_Inputs Override'!G168 &lt;&gt; "", 'F_Inputs Override'!G168, F_Inputs!G168 )</f>
        <v/>
      </c>
      <c r="H168" s="32">
        <f xml:space="preserve"> IF( 'F_Inputs Override'!H168 &lt;&gt; "", 'F_Inputs Override'!H168, F_Inputs!H168 )</f>
        <v>2167.9206038546381</v>
      </c>
      <c r="I168" s="32">
        <f xml:space="preserve"> IF( 'F_Inputs Override'!I168 &lt;&gt; "", 'F_Inputs Override'!I168, F_Inputs!I168 )</f>
        <v>2191.900000000001</v>
      </c>
      <c r="J168" s="32">
        <f xml:space="preserve"> IF( 'F_Inputs Override'!J168 &lt;&gt; "", 'F_Inputs Override'!J168, F_Inputs!J168 )</f>
        <v>2214.9989240740442</v>
      </c>
      <c r="K168" s="32">
        <f xml:space="preserve"> IF( 'F_Inputs Override'!K168 &lt;&gt; "", 'F_Inputs Override'!K168, F_Inputs!K168 )</f>
        <v>2219.3314357709351</v>
      </c>
      <c r="L168" s="32">
        <f xml:space="preserve"> IF( 'F_Inputs Override'!L168 &lt;&gt; "", 'F_Inputs Override'!L168, F_Inputs!L168 )</f>
        <v>2233.1082373306831</v>
      </c>
      <c r="M168" s="32">
        <f xml:space="preserve"> IF( 'F_Inputs Override'!M168 &lt;&gt; "", 'F_Inputs Override'!M168, F_Inputs!M168 )</f>
        <v>2250.8957763767871</v>
      </c>
      <c r="N168" s="32">
        <f xml:space="preserve"> IF( 'F_Inputs Override'!N168 &lt;&gt; "", 'F_Inputs Override'!N168, F_Inputs!N168 )</f>
        <v>2265.1529999999998</v>
      </c>
      <c r="O168" s="32">
        <f xml:space="preserve"> IF( 'F_Inputs Override'!O168 &lt;&gt; "", 'F_Inputs Override'!O168, F_Inputs!O168 )</f>
        <v>2308.042783744238</v>
      </c>
    </row>
    <row r="169" spans="1:15">
      <c r="A169" s="17" t="s">
        <v>46</v>
      </c>
      <c r="B169" s="17" t="s">
        <v>109</v>
      </c>
      <c r="C169" s="17" t="s">
        <v>110</v>
      </c>
      <c r="D169" s="17" t="s">
        <v>102</v>
      </c>
      <c r="E169" s="17" t="s">
        <v>77</v>
      </c>
      <c r="F169" s="32">
        <f xml:space="preserve"> IF( 'F_Inputs Override'!F169 &lt;&gt; "", 'F_Inputs Override'!F169, F_Inputs!F169 )</f>
        <v>14499.5</v>
      </c>
      <c r="G169" s="32">
        <f xml:space="preserve"> IF( 'F_Inputs Override'!G169 &lt;&gt; "", 'F_Inputs Override'!G169, F_Inputs!G169 )</f>
        <v>14557.1</v>
      </c>
      <c r="H169" s="32">
        <f xml:space="preserve"> IF( 'F_Inputs Override'!H169 &lt;&gt; "", 'F_Inputs Override'!H169, F_Inputs!H169 )</f>
        <v>14620.7</v>
      </c>
      <c r="I169" s="32">
        <f xml:space="preserve"> IF( 'F_Inputs Override'!I169 &lt;&gt; "", 'F_Inputs Override'!I169, F_Inputs!I169 )</f>
        <v>14652.4</v>
      </c>
      <c r="J169" s="32">
        <f xml:space="preserve"> IF( 'F_Inputs Override'!J169 &lt;&gt; "", 'F_Inputs Override'!J169, F_Inputs!J169 )</f>
        <v>14752.8</v>
      </c>
      <c r="K169" s="32">
        <f xml:space="preserve"> IF( 'F_Inputs Override'!K169 &lt;&gt; "", 'F_Inputs Override'!K169, F_Inputs!K169 )</f>
        <v>14842.566694568101</v>
      </c>
      <c r="L169" s="32">
        <f xml:space="preserve"> IF( 'F_Inputs Override'!L169 &lt;&gt; "", 'F_Inputs Override'!L169, F_Inputs!L169 )</f>
        <v>14929</v>
      </c>
      <c r="M169" s="32">
        <f xml:space="preserve"> IF( 'F_Inputs Override'!M169 &lt;&gt; "", 'F_Inputs Override'!M169, F_Inputs!M169 )</f>
        <v>15045.5</v>
      </c>
      <c r="N169" s="32">
        <f xml:space="preserve"> IF( 'F_Inputs Override'!N169 &lt;&gt; "", 'F_Inputs Override'!N169, F_Inputs!N169 )</f>
        <v>15098.518876292001</v>
      </c>
      <c r="O169" s="32">
        <f xml:space="preserve"> IF( 'F_Inputs Override'!O169 &lt;&gt; "", 'F_Inputs Override'!O169, F_Inputs!O169 )</f>
        <v>15161.623583929841</v>
      </c>
    </row>
    <row r="170" spans="1:15">
      <c r="A170" s="17" t="s">
        <v>46</v>
      </c>
      <c r="B170" s="17" t="s">
        <v>111</v>
      </c>
      <c r="C170" s="17" t="s">
        <v>112</v>
      </c>
      <c r="D170" s="17" t="s">
        <v>113</v>
      </c>
      <c r="E170" s="17" t="s">
        <v>77</v>
      </c>
      <c r="F170" s="32">
        <f xml:space="preserve"> IF( 'F_Inputs Override'!F170 &lt;&gt; "", 'F_Inputs Override'!F170, F_Inputs!F170 )</f>
        <v>0</v>
      </c>
      <c r="G170" s="32">
        <f xml:space="preserve"> IF( 'F_Inputs Override'!G170 &lt;&gt; "", 'F_Inputs Override'!G170, F_Inputs!G170 )</f>
        <v>0</v>
      </c>
      <c r="H170" s="32">
        <f xml:space="preserve"> IF( 'F_Inputs Override'!H170 &lt;&gt; "", 'F_Inputs Override'!H170, F_Inputs!H170 )</f>
        <v>716.42</v>
      </c>
      <c r="I170" s="32">
        <f xml:space="preserve"> IF( 'F_Inputs Override'!I170 &lt;&gt; "", 'F_Inputs Override'!I170, F_Inputs!I170 )</f>
        <v>716.42</v>
      </c>
      <c r="J170" s="32">
        <f xml:space="preserve"> IF( 'F_Inputs Override'!J170 &lt;&gt; "", 'F_Inputs Override'!J170, F_Inputs!J170 )</f>
        <v>724.33</v>
      </c>
      <c r="K170" s="32">
        <f xml:space="preserve"> IF( 'F_Inputs Override'!K170 &lt;&gt; "", 'F_Inputs Override'!K170, F_Inputs!K170 )</f>
        <v>723.46</v>
      </c>
      <c r="L170" s="32">
        <f xml:space="preserve"> IF( 'F_Inputs Override'!L170 &lt;&gt; "", 'F_Inputs Override'!L170, F_Inputs!L170 )</f>
        <v>723.46</v>
      </c>
      <c r="M170" s="32">
        <f xml:space="preserve"> IF( 'F_Inputs Override'!M170 &lt;&gt; "", 'F_Inputs Override'!M170, F_Inputs!M170 )</f>
        <v>745.57</v>
      </c>
      <c r="N170" s="32">
        <f xml:space="preserve"> IF( 'F_Inputs Override'!N170 &lt;&gt; "", 'F_Inputs Override'!N170, F_Inputs!N170 )</f>
        <v>745.57</v>
      </c>
      <c r="O170" s="32">
        <f xml:space="preserve"> IF( 'F_Inputs Override'!O170 &lt;&gt; "", 'F_Inputs Override'!O170, F_Inputs!O170 )</f>
        <v>745.57</v>
      </c>
    </row>
    <row r="171" spans="1:15">
      <c r="A171" s="17" t="s">
        <v>46</v>
      </c>
      <c r="B171" s="17" t="s">
        <v>114</v>
      </c>
      <c r="C171" s="17" t="s">
        <v>115</v>
      </c>
      <c r="D171" s="17" t="s">
        <v>116</v>
      </c>
      <c r="E171" s="17" t="s">
        <v>77</v>
      </c>
      <c r="F171" s="32">
        <f xml:space="preserve"> IF( 'F_Inputs Override'!F171 &lt;&gt; "", 'F_Inputs Override'!F171, F_Inputs!F171 )</f>
        <v>5576.8336479052596</v>
      </c>
      <c r="G171" s="32">
        <f xml:space="preserve"> IF( 'F_Inputs Override'!G171 &lt;&gt; "", 'F_Inputs Override'!G171, F_Inputs!G171 )</f>
        <v>5576.8336479052596</v>
      </c>
      <c r="H171" s="32">
        <f xml:space="preserve"> IF( 'F_Inputs Override'!H171 &lt;&gt; "", 'F_Inputs Override'!H171, F_Inputs!H171 )</f>
        <v>5576.8336479052596</v>
      </c>
      <c r="I171" s="32">
        <f xml:space="preserve"> IF( 'F_Inputs Override'!I171 &lt;&gt; "", 'F_Inputs Override'!I171, F_Inputs!I171 )</f>
        <v>5576.8336479052596</v>
      </c>
      <c r="J171" s="32">
        <f xml:space="preserve"> IF( 'F_Inputs Override'!J171 &lt;&gt; "", 'F_Inputs Override'!J171, F_Inputs!J171 )</f>
        <v>5576.8336479052596</v>
      </c>
      <c r="K171" s="32">
        <f xml:space="preserve"> IF( 'F_Inputs Override'!K171 &lt;&gt; "", 'F_Inputs Override'!K171, F_Inputs!K171 )</f>
        <v>5576.8336479052596</v>
      </c>
      <c r="L171" s="32">
        <f xml:space="preserve"> IF( 'F_Inputs Override'!L171 &lt;&gt; "", 'F_Inputs Override'!L171, F_Inputs!L171 )</f>
        <v>5576.8336479052596</v>
      </c>
      <c r="M171" s="32">
        <f xml:space="preserve"> IF( 'F_Inputs Override'!M171 &lt;&gt; "", 'F_Inputs Override'!M171, F_Inputs!M171 )</f>
        <v>5576.8336479052596</v>
      </c>
      <c r="N171" s="32">
        <f xml:space="preserve"> IF( 'F_Inputs Override'!N171 &lt;&gt; "", 'F_Inputs Override'!N171, F_Inputs!N171 )</f>
        <v>5576.8336479052596</v>
      </c>
      <c r="O171" s="32">
        <f xml:space="preserve"> IF( 'F_Inputs Override'!O171 &lt;&gt; "", 'F_Inputs Override'!O171, F_Inputs!O171 )</f>
        <v>5576.8336479052596</v>
      </c>
    </row>
    <row r="172" spans="1:15">
      <c r="A172" s="17" t="s">
        <v>47</v>
      </c>
      <c r="B172" s="17" t="s">
        <v>90</v>
      </c>
      <c r="C172" s="17" t="s">
        <v>91</v>
      </c>
      <c r="D172" s="17" t="s">
        <v>92</v>
      </c>
      <c r="E172" s="17" t="s">
        <v>77</v>
      </c>
      <c r="F172" s="32" t="str">
        <f xml:space="preserve"> IF( 'F_Inputs Override'!F172 &lt;&gt; "", 'F_Inputs Override'!F172, F_Inputs!F172 )</f>
        <v/>
      </c>
      <c r="G172" s="32" t="str">
        <f xml:space="preserve"> IF( 'F_Inputs Override'!G172 &lt;&gt; "", 'F_Inputs Override'!G172, F_Inputs!G172 )</f>
        <v/>
      </c>
      <c r="H172" s="32" t="str">
        <f xml:space="preserve"> IF( 'F_Inputs Override'!H172 &lt;&gt; "", 'F_Inputs Override'!H172, F_Inputs!H172 )</f>
        <v/>
      </c>
      <c r="I172" s="32" t="str">
        <f xml:space="preserve"> IF( 'F_Inputs Override'!I172 &lt;&gt; "", 'F_Inputs Override'!I172, F_Inputs!I172 )</f>
        <v/>
      </c>
      <c r="J172" s="32" t="str">
        <f xml:space="preserve"> IF( 'F_Inputs Override'!J172 &lt;&gt; "", 'F_Inputs Override'!J172, F_Inputs!J172 )</f>
        <v/>
      </c>
      <c r="K172" s="32" t="str">
        <f xml:space="preserve"> IF( 'F_Inputs Override'!K172 &lt;&gt; "", 'F_Inputs Override'!K172, F_Inputs!K172 )</f>
        <v/>
      </c>
      <c r="L172" s="32" t="str">
        <f xml:space="preserve"> IF( 'F_Inputs Override'!L172 &lt;&gt; "", 'F_Inputs Override'!L172, F_Inputs!L172 )</f>
        <v/>
      </c>
      <c r="M172" s="32">
        <f xml:space="preserve"> IF( 'F_Inputs Override'!M172 &lt;&gt; "", 'F_Inputs Override'!M172, F_Inputs!M172 )</f>
        <v>0</v>
      </c>
      <c r="N172" s="32">
        <f xml:space="preserve"> IF( 'F_Inputs Override'!N172 &lt;&gt; "", 'F_Inputs Override'!N172, F_Inputs!N172 )</f>
        <v>0</v>
      </c>
      <c r="O172" s="32">
        <f xml:space="preserve"> IF( 'F_Inputs Override'!O172 &lt;&gt; "", 'F_Inputs Override'!O172, F_Inputs!O172 )</f>
        <v>0</v>
      </c>
    </row>
    <row r="173" spans="1:15">
      <c r="A173" s="17" t="s">
        <v>47</v>
      </c>
      <c r="B173" s="17" t="s">
        <v>93</v>
      </c>
      <c r="C173" s="17" t="s">
        <v>94</v>
      </c>
      <c r="D173" s="17" t="s">
        <v>92</v>
      </c>
      <c r="E173" s="17" t="s">
        <v>77</v>
      </c>
      <c r="F173" s="32" t="str">
        <f xml:space="preserve"> IF( 'F_Inputs Override'!F173 &lt;&gt; "", 'F_Inputs Override'!F173, F_Inputs!F173 )</f>
        <v/>
      </c>
      <c r="G173" s="32" t="str">
        <f xml:space="preserve"> IF( 'F_Inputs Override'!G173 &lt;&gt; "", 'F_Inputs Override'!G173, F_Inputs!G173 )</f>
        <v/>
      </c>
      <c r="H173" s="32">
        <f xml:space="preserve"> IF( 'F_Inputs Override'!H173 &lt;&gt; "", 'F_Inputs Override'!H173, F_Inputs!H173 )</f>
        <v>1717.796</v>
      </c>
      <c r="I173" s="32">
        <f xml:space="preserve"> IF( 'F_Inputs Override'!I173 &lt;&gt; "", 'F_Inputs Override'!I173, F_Inputs!I173 )</f>
        <v>1717.796</v>
      </c>
      <c r="J173" s="32">
        <f xml:space="preserve"> IF( 'F_Inputs Override'!J173 &lt;&gt; "", 'F_Inputs Override'!J173, F_Inputs!J173 )</f>
        <v>1717.796</v>
      </c>
      <c r="K173" s="32">
        <f xml:space="preserve"> IF( 'F_Inputs Override'!K173 &lt;&gt; "", 'F_Inputs Override'!K173, F_Inputs!K173 )</f>
        <v>1717.796</v>
      </c>
      <c r="L173" s="32">
        <f xml:space="preserve"> IF( 'F_Inputs Override'!L173 &lt;&gt; "", 'F_Inputs Override'!L173, F_Inputs!L173 )</f>
        <v>1738.194</v>
      </c>
      <c r="M173" s="32">
        <f xml:space="preserve"> IF( 'F_Inputs Override'!M173 &lt;&gt; "", 'F_Inputs Override'!M173, F_Inputs!M173 )</f>
        <v>1726.6969999999999</v>
      </c>
      <c r="N173" s="32">
        <f xml:space="preserve"> IF( 'F_Inputs Override'!N173 &lt;&gt; "", 'F_Inputs Override'!N173, F_Inputs!N173 )</f>
        <v>1735.8934999999999</v>
      </c>
      <c r="O173" s="32">
        <f xml:space="preserve"> IF( 'F_Inputs Override'!O173 &lt;&gt; "", 'F_Inputs Override'!O173, F_Inputs!O173 )</f>
        <v>1742.595</v>
      </c>
    </row>
    <row r="174" spans="1:15">
      <c r="A174" s="17" t="s">
        <v>47</v>
      </c>
      <c r="B174" s="17" t="s">
        <v>95</v>
      </c>
      <c r="C174" s="17" t="s">
        <v>96</v>
      </c>
      <c r="D174" s="17" t="s">
        <v>92</v>
      </c>
      <c r="E174" s="17" t="s">
        <v>77</v>
      </c>
      <c r="F174" s="32">
        <f xml:space="preserve"> IF( 'F_Inputs Override'!F174 &lt;&gt; "", 'F_Inputs Override'!F174, F_Inputs!F174 )</f>
        <v>724.928</v>
      </c>
      <c r="G174" s="32">
        <f xml:space="preserve"> IF( 'F_Inputs Override'!G174 &lt;&gt; "", 'F_Inputs Override'!G174, F_Inputs!G174 )</f>
        <v>728.84799999999996</v>
      </c>
      <c r="H174" s="32">
        <f xml:space="preserve"> IF( 'F_Inputs Override'!H174 &lt;&gt; "", 'F_Inputs Override'!H174, F_Inputs!H174 )</f>
        <v>736</v>
      </c>
      <c r="I174" s="32">
        <f xml:space="preserve"> IF( 'F_Inputs Override'!I174 &lt;&gt; "", 'F_Inputs Override'!I174, F_Inputs!I174 )</f>
        <v>737</v>
      </c>
      <c r="J174" s="32">
        <f xml:space="preserve"> IF( 'F_Inputs Override'!J174 &lt;&gt; "", 'F_Inputs Override'!J174, F_Inputs!J174 )</f>
        <v>743</v>
      </c>
      <c r="K174" s="32">
        <f xml:space="preserve"> IF( 'F_Inputs Override'!K174 &lt;&gt; "", 'F_Inputs Override'!K174, F_Inputs!K174 )</f>
        <v>747</v>
      </c>
      <c r="L174" s="32">
        <f xml:space="preserve"> IF( 'F_Inputs Override'!L174 &lt;&gt; "", 'F_Inputs Override'!L174, F_Inputs!L174 )</f>
        <v>750</v>
      </c>
      <c r="M174" s="32">
        <f xml:space="preserve"> IF( 'F_Inputs Override'!M174 &lt;&gt; "", 'F_Inputs Override'!M174, F_Inputs!M174 )</f>
        <v>752.88041666666663</v>
      </c>
      <c r="N174" s="32">
        <f xml:space="preserve"> IF( 'F_Inputs Override'!N174 &lt;&gt; "", 'F_Inputs Override'!N174, F_Inputs!N174 )</f>
        <v>717.64570000000003</v>
      </c>
      <c r="O174" s="32">
        <f xml:space="preserve"> IF( 'F_Inputs Override'!O174 &lt;&gt; "", 'F_Inputs Override'!O174, F_Inputs!O174 )</f>
        <v>763.22645</v>
      </c>
    </row>
    <row r="175" spans="1:15">
      <c r="A175" s="17" t="s">
        <v>47</v>
      </c>
      <c r="B175" s="17" t="s">
        <v>97</v>
      </c>
      <c r="C175" s="17" t="s">
        <v>98</v>
      </c>
      <c r="D175" s="17" t="s">
        <v>99</v>
      </c>
      <c r="E175" s="17" t="s">
        <v>77</v>
      </c>
      <c r="F175" s="32">
        <f xml:space="preserve"> IF( 'F_Inputs Override'!F175 &lt;&gt; "", 'F_Inputs Override'!F175, F_Inputs!F175 )</f>
        <v>0</v>
      </c>
      <c r="G175" s="32">
        <f xml:space="preserve"> IF( 'F_Inputs Override'!G175 &lt;&gt; "", 'F_Inputs Override'!G175, F_Inputs!G175 )</f>
        <v>0</v>
      </c>
      <c r="H175" s="32">
        <f xml:space="preserve"> IF( 'F_Inputs Override'!H175 &lt;&gt; "", 'F_Inputs Override'!H175, F_Inputs!H175 )</f>
        <v>0</v>
      </c>
      <c r="I175" s="32">
        <f xml:space="preserve"> IF( 'F_Inputs Override'!I175 &lt;&gt; "", 'F_Inputs Override'!I175, F_Inputs!I175 )</f>
        <v>0</v>
      </c>
      <c r="J175" s="32">
        <f xml:space="preserve"> IF( 'F_Inputs Override'!J175 &lt;&gt; "", 'F_Inputs Override'!J175, F_Inputs!J175 )</f>
        <v>0</v>
      </c>
      <c r="K175" s="32">
        <f xml:space="preserve"> IF( 'F_Inputs Override'!K175 &lt;&gt; "", 'F_Inputs Override'!K175, F_Inputs!K175 )</f>
        <v>0</v>
      </c>
      <c r="L175" s="32">
        <f xml:space="preserve"> IF( 'F_Inputs Override'!L175 &lt;&gt; "", 'F_Inputs Override'!L175, F_Inputs!L175 )</f>
        <v>0</v>
      </c>
      <c r="M175" s="32">
        <f xml:space="preserve"> IF( 'F_Inputs Override'!M175 &lt;&gt; "", 'F_Inputs Override'!M175, F_Inputs!M175 )</f>
        <v>0</v>
      </c>
      <c r="N175" s="32">
        <f xml:space="preserve"> IF( 'F_Inputs Override'!N175 &lt;&gt; "", 'F_Inputs Override'!N175, F_Inputs!N175 )</f>
        <v>0</v>
      </c>
      <c r="O175" s="32">
        <f xml:space="preserve"> IF( 'F_Inputs Override'!O175 &lt;&gt; "", 'F_Inputs Override'!O175, F_Inputs!O175 )</f>
        <v>0</v>
      </c>
    </row>
    <row r="176" spans="1:15">
      <c r="A176" s="17" t="s">
        <v>47</v>
      </c>
      <c r="B176" s="17" t="s">
        <v>100</v>
      </c>
      <c r="C176" s="17" t="s">
        <v>101</v>
      </c>
      <c r="D176" s="17" t="s">
        <v>102</v>
      </c>
      <c r="E176" s="17" t="s">
        <v>77</v>
      </c>
      <c r="F176" s="32" t="str">
        <f xml:space="preserve"> IF( 'F_Inputs Override'!F176 &lt;&gt; "", 'F_Inputs Override'!F176, F_Inputs!F176 )</f>
        <v/>
      </c>
      <c r="G176" s="32" t="str">
        <f xml:space="preserve"> IF( 'F_Inputs Override'!G176 &lt;&gt; "", 'F_Inputs Override'!G176, F_Inputs!G176 )</f>
        <v/>
      </c>
      <c r="H176" s="32" t="str">
        <f xml:space="preserve"> IF( 'F_Inputs Override'!H176 &lt;&gt; "", 'F_Inputs Override'!H176, F_Inputs!H176 )</f>
        <v/>
      </c>
      <c r="I176" s="32" t="str">
        <f xml:space="preserve"> IF( 'F_Inputs Override'!I176 &lt;&gt; "", 'F_Inputs Override'!I176, F_Inputs!I176 )</f>
        <v/>
      </c>
      <c r="J176" s="32" t="str">
        <f xml:space="preserve"> IF( 'F_Inputs Override'!J176 &lt;&gt; "", 'F_Inputs Override'!J176, F_Inputs!J176 )</f>
        <v/>
      </c>
      <c r="K176" s="32" t="str">
        <f xml:space="preserve"> IF( 'F_Inputs Override'!K176 &lt;&gt; "", 'F_Inputs Override'!K176, F_Inputs!K176 )</f>
        <v/>
      </c>
      <c r="L176" s="32" t="str">
        <f xml:space="preserve"> IF( 'F_Inputs Override'!L176 &lt;&gt; "", 'F_Inputs Override'!L176, F_Inputs!L176 )</f>
        <v/>
      </c>
      <c r="M176" s="32" t="str">
        <f xml:space="preserve"> IF( 'F_Inputs Override'!M176 &lt;&gt; "", 'F_Inputs Override'!M176, F_Inputs!M176 )</f>
        <v/>
      </c>
      <c r="N176" s="32" t="str">
        <f xml:space="preserve"> IF( 'F_Inputs Override'!N176 &lt;&gt; "", 'F_Inputs Override'!N176, F_Inputs!N176 )</f>
        <v/>
      </c>
      <c r="O176" s="32" t="str">
        <f xml:space="preserve"> IF( 'F_Inputs Override'!O176 &lt;&gt; "", 'F_Inputs Override'!O176, F_Inputs!O176 )</f>
        <v/>
      </c>
    </row>
    <row r="177" spans="1:15">
      <c r="A177" s="17" t="s">
        <v>47</v>
      </c>
      <c r="B177" s="17" t="s">
        <v>103</v>
      </c>
      <c r="C177" s="17" t="s">
        <v>104</v>
      </c>
      <c r="D177" s="17" t="s">
        <v>99</v>
      </c>
      <c r="E177" s="17" t="s">
        <v>77</v>
      </c>
      <c r="F177" s="32">
        <f xml:space="preserve"> IF( 'F_Inputs Override'!F177 &lt;&gt; "", 'F_Inputs Override'!F177, F_Inputs!F177 )</f>
        <v>0</v>
      </c>
      <c r="G177" s="32">
        <f xml:space="preserve"> IF( 'F_Inputs Override'!G177 &lt;&gt; "", 'F_Inputs Override'!G177, F_Inputs!G177 )</f>
        <v>0</v>
      </c>
      <c r="H177" s="32">
        <f xml:space="preserve"> IF( 'F_Inputs Override'!H177 &lt;&gt; "", 'F_Inputs Override'!H177, F_Inputs!H177 )</f>
        <v>0</v>
      </c>
      <c r="I177" s="32">
        <f xml:space="preserve"> IF( 'F_Inputs Override'!I177 &lt;&gt; "", 'F_Inputs Override'!I177, F_Inputs!I177 )</f>
        <v>0</v>
      </c>
      <c r="J177" s="32">
        <f xml:space="preserve"> IF( 'F_Inputs Override'!J177 &lt;&gt; "", 'F_Inputs Override'!J177, F_Inputs!J177 )</f>
        <v>29</v>
      </c>
      <c r="K177" s="32">
        <f xml:space="preserve"> IF( 'F_Inputs Override'!K177 &lt;&gt; "", 'F_Inputs Override'!K177, F_Inputs!K177 )</f>
        <v>29</v>
      </c>
      <c r="L177" s="32">
        <f xml:space="preserve"> IF( 'F_Inputs Override'!L177 &lt;&gt; "", 'F_Inputs Override'!L177, F_Inputs!L177 )</f>
        <v>29</v>
      </c>
      <c r="M177" s="32">
        <f xml:space="preserve"> IF( 'F_Inputs Override'!M177 &lt;&gt; "", 'F_Inputs Override'!M177, F_Inputs!M177 )</f>
        <v>29</v>
      </c>
      <c r="N177" s="32">
        <f xml:space="preserve"> IF( 'F_Inputs Override'!N177 &lt;&gt; "", 'F_Inputs Override'!N177, F_Inputs!N177 )</f>
        <v>29</v>
      </c>
      <c r="O177" s="32">
        <f xml:space="preserve"> IF( 'F_Inputs Override'!O177 &lt;&gt; "", 'F_Inputs Override'!O177, F_Inputs!O177 )</f>
        <v>29</v>
      </c>
    </row>
    <row r="178" spans="1:15">
      <c r="A178" s="17" t="s">
        <v>47</v>
      </c>
      <c r="B178" s="17" t="s">
        <v>105</v>
      </c>
      <c r="C178" s="17" t="s">
        <v>106</v>
      </c>
      <c r="D178" s="17" t="s">
        <v>99</v>
      </c>
      <c r="E178" s="17" t="s">
        <v>77</v>
      </c>
      <c r="F178" s="32" t="str">
        <f xml:space="preserve"> IF( 'F_Inputs Override'!F178 &lt;&gt; "", 'F_Inputs Override'!F178, F_Inputs!F178 )</f>
        <v/>
      </c>
      <c r="G178" s="32" t="str">
        <f xml:space="preserve"> IF( 'F_Inputs Override'!G178 &lt;&gt; "", 'F_Inputs Override'!G178, F_Inputs!G178 )</f>
        <v/>
      </c>
      <c r="H178" s="32" t="str">
        <f xml:space="preserve"> IF( 'F_Inputs Override'!H178 &lt;&gt; "", 'F_Inputs Override'!H178, F_Inputs!H178 )</f>
        <v/>
      </c>
      <c r="I178" s="32" t="str">
        <f xml:space="preserve"> IF( 'F_Inputs Override'!I178 &lt;&gt; "", 'F_Inputs Override'!I178, F_Inputs!I178 )</f>
        <v/>
      </c>
      <c r="J178" s="32" t="str">
        <f xml:space="preserve"> IF( 'F_Inputs Override'!J178 &lt;&gt; "", 'F_Inputs Override'!J178, F_Inputs!J178 )</f>
        <v/>
      </c>
      <c r="K178" s="32" t="str">
        <f xml:space="preserve"> IF( 'F_Inputs Override'!K178 &lt;&gt; "", 'F_Inputs Override'!K178, F_Inputs!K178 )</f>
        <v/>
      </c>
      <c r="L178" s="32" t="str">
        <f xml:space="preserve"> IF( 'F_Inputs Override'!L178 &lt;&gt; "", 'F_Inputs Override'!L178, F_Inputs!L178 )</f>
        <v/>
      </c>
      <c r="M178" s="32" t="str">
        <f xml:space="preserve"> IF( 'F_Inputs Override'!M178 &lt;&gt; "", 'F_Inputs Override'!M178, F_Inputs!M178 )</f>
        <v/>
      </c>
      <c r="N178" s="32" t="str">
        <f xml:space="preserve"> IF( 'F_Inputs Override'!N178 &lt;&gt; "", 'F_Inputs Override'!N178, F_Inputs!N178 )</f>
        <v/>
      </c>
      <c r="O178" s="32" t="str">
        <f xml:space="preserve"> IF( 'F_Inputs Override'!O178 &lt;&gt; "", 'F_Inputs Override'!O178, F_Inputs!O178 )</f>
        <v/>
      </c>
    </row>
    <row r="179" spans="1:15">
      <c r="A179" s="17" t="s">
        <v>47</v>
      </c>
      <c r="B179" s="17" t="s">
        <v>107</v>
      </c>
      <c r="C179" s="17" t="s">
        <v>108</v>
      </c>
      <c r="D179" s="17" t="s">
        <v>92</v>
      </c>
      <c r="E179" s="17" t="s">
        <v>77</v>
      </c>
      <c r="F179" s="32" t="str">
        <f xml:space="preserve"> IF( 'F_Inputs Override'!F179 &lt;&gt; "", 'F_Inputs Override'!F179, F_Inputs!F179 )</f>
        <v/>
      </c>
      <c r="G179" s="32" t="str">
        <f xml:space="preserve"> IF( 'F_Inputs Override'!G179 &lt;&gt; "", 'F_Inputs Override'!G179, F_Inputs!G179 )</f>
        <v/>
      </c>
      <c r="H179" s="32">
        <f xml:space="preserve"> IF( 'F_Inputs Override'!H179 &lt;&gt; "", 'F_Inputs Override'!H179, F_Inputs!H179 )</f>
        <v>1640.2670000000001</v>
      </c>
      <c r="I179" s="32">
        <f xml:space="preserve"> IF( 'F_Inputs Override'!I179 &lt;&gt; "", 'F_Inputs Override'!I179, F_Inputs!I179 )</f>
        <v>1664.99</v>
      </c>
      <c r="J179" s="32">
        <f xml:space="preserve"> IF( 'F_Inputs Override'!J179 &lt;&gt; "", 'F_Inputs Override'!J179, F_Inputs!J179 )</f>
        <v>1685.71</v>
      </c>
      <c r="K179" s="32">
        <f xml:space="preserve"> IF( 'F_Inputs Override'!K179 &lt;&gt; "", 'F_Inputs Override'!K179, F_Inputs!K179 )</f>
        <v>1677.2190000000001</v>
      </c>
      <c r="L179" s="32">
        <f xml:space="preserve"> IF( 'F_Inputs Override'!L179 &lt;&gt; "", 'F_Inputs Override'!L179, F_Inputs!L179 )</f>
        <v>1716.183</v>
      </c>
      <c r="M179" s="32">
        <f xml:space="preserve"> IF( 'F_Inputs Override'!M179 &lt;&gt; "", 'F_Inputs Override'!M179, F_Inputs!M179 )</f>
        <v>1732.8329999999999</v>
      </c>
      <c r="N179" s="32">
        <f xml:space="preserve"> IF( 'F_Inputs Override'!N179 &lt;&gt; "", 'F_Inputs Override'!N179, F_Inputs!N179 )</f>
        <v>1738.954</v>
      </c>
      <c r="O179" s="32">
        <f xml:space="preserve"> IF( 'F_Inputs Override'!O179 &lt;&gt; "", 'F_Inputs Override'!O179, F_Inputs!O179 )</f>
        <v>1746.2360000000001</v>
      </c>
    </row>
    <row r="180" spans="1:15">
      <c r="A180" s="17" t="s">
        <v>47</v>
      </c>
      <c r="B180" s="17" t="s">
        <v>109</v>
      </c>
      <c r="C180" s="17" t="s">
        <v>110</v>
      </c>
      <c r="D180" s="17" t="s">
        <v>102</v>
      </c>
      <c r="E180" s="17" t="s">
        <v>77</v>
      </c>
      <c r="F180" s="32" t="str">
        <f xml:space="preserve"> IF( 'F_Inputs Override'!F180 &lt;&gt; "", 'F_Inputs Override'!F180, F_Inputs!F180 )</f>
        <v/>
      </c>
      <c r="G180" s="32" t="str">
        <f xml:space="preserve"> IF( 'F_Inputs Override'!G180 &lt;&gt; "", 'F_Inputs Override'!G180, F_Inputs!G180 )</f>
        <v/>
      </c>
      <c r="H180" s="32">
        <f xml:space="preserve"> IF( 'F_Inputs Override'!H180 &lt;&gt; "", 'F_Inputs Override'!H180, F_Inputs!H180 )</f>
        <v>8622.1</v>
      </c>
      <c r="I180" s="32" t="str">
        <f xml:space="preserve"> IF( 'F_Inputs Override'!I180 &lt;&gt; "", 'F_Inputs Override'!I180, F_Inputs!I180 )</f>
        <v/>
      </c>
      <c r="J180" s="32" t="str">
        <f xml:space="preserve"> IF( 'F_Inputs Override'!J180 &lt;&gt; "", 'F_Inputs Override'!J180, F_Inputs!J180 )</f>
        <v/>
      </c>
      <c r="K180" s="32">
        <f xml:space="preserve"> IF( 'F_Inputs Override'!K180 &lt;&gt; "", 'F_Inputs Override'!K180, F_Inputs!K180 )</f>
        <v>8622.1</v>
      </c>
      <c r="L180" s="32">
        <f xml:space="preserve"> IF( 'F_Inputs Override'!L180 &lt;&gt; "", 'F_Inputs Override'!L180, F_Inputs!L180 )</f>
        <v>8675.4</v>
      </c>
      <c r="M180" s="32">
        <f xml:space="preserve"> IF( 'F_Inputs Override'!M180 &lt;&gt; "", 'F_Inputs Override'!M180, F_Inputs!M180 )</f>
        <v>8702.244999999999</v>
      </c>
      <c r="N180" s="32">
        <f xml:space="preserve"> IF( 'F_Inputs Override'!N180 &lt;&gt; "", 'F_Inputs Override'!N180, F_Inputs!N180 )</f>
        <v>8745.3449999999993</v>
      </c>
      <c r="O180" s="32">
        <f xml:space="preserve"> IF( 'F_Inputs Override'!O180 &lt;&gt; "", 'F_Inputs Override'!O180, F_Inputs!O180 )</f>
        <v>8788.4449999999997</v>
      </c>
    </row>
    <row r="181" spans="1:15">
      <c r="A181" s="17" t="s">
        <v>47</v>
      </c>
      <c r="B181" s="17" t="s">
        <v>111</v>
      </c>
      <c r="C181" s="17" t="s">
        <v>112</v>
      </c>
      <c r="D181" s="17" t="s">
        <v>113</v>
      </c>
      <c r="E181" s="17" t="s">
        <v>77</v>
      </c>
      <c r="F181" s="32" t="str">
        <f xml:space="preserve"> IF( 'F_Inputs Override'!F181 &lt;&gt; "", 'F_Inputs Override'!F181, F_Inputs!F181 )</f>
        <v/>
      </c>
      <c r="G181" s="32" t="str">
        <f xml:space="preserve"> IF( 'F_Inputs Override'!G181 &lt;&gt; "", 'F_Inputs Override'!G181, F_Inputs!G181 )</f>
        <v/>
      </c>
      <c r="H181" s="32">
        <f xml:space="preserve"> IF( 'F_Inputs Override'!H181 &lt;&gt; "", 'F_Inputs Override'!H181, F_Inputs!H181 )</f>
        <v>592.25</v>
      </c>
      <c r="I181" s="32">
        <f xml:space="preserve"> IF( 'F_Inputs Override'!I181 &lt;&gt; "", 'F_Inputs Override'!I181, F_Inputs!I181 )</f>
        <v>592.25</v>
      </c>
      <c r="J181" s="32">
        <f xml:space="preserve"> IF( 'F_Inputs Override'!J181 &lt;&gt; "", 'F_Inputs Override'!J181, F_Inputs!J181 )</f>
        <v>592.25</v>
      </c>
      <c r="K181" s="32">
        <f xml:space="preserve"> IF( 'F_Inputs Override'!K181 &lt;&gt; "", 'F_Inputs Override'!K181, F_Inputs!K181 )</f>
        <v>592.25</v>
      </c>
      <c r="L181" s="32">
        <f xml:space="preserve"> IF( 'F_Inputs Override'!L181 &lt;&gt; "", 'F_Inputs Override'!L181, F_Inputs!L181 )</f>
        <v>597.54</v>
      </c>
      <c r="M181" s="32">
        <f xml:space="preserve"> IF( 'F_Inputs Override'!M181 &lt;&gt; "", 'F_Inputs Override'!M181, F_Inputs!M181 )</f>
        <v>597.28</v>
      </c>
      <c r="N181" s="32">
        <f xml:space="preserve"> IF( 'F_Inputs Override'!N181 &lt;&gt; "", 'F_Inputs Override'!N181, F_Inputs!N181 )</f>
        <v>597.28</v>
      </c>
      <c r="O181" s="32">
        <f xml:space="preserve"> IF( 'F_Inputs Override'!O181 &lt;&gt; "", 'F_Inputs Override'!O181, F_Inputs!O181 )</f>
        <v>601.24</v>
      </c>
    </row>
    <row r="182" spans="1:15">
      <c r="A182" s="17" t="s">
        <v>47</v>
      </c>
      <c r="B182" s="17" t="s">
        <v>114</v>
      </c>
      <c r="C182" s="17" t="s">
        <v>115</v>
      </c>
      <c r="D182" s="17" t="s">
        <v>116</v>
      </c>
      <c r="E182" s="17" t="s">
        <v>77</v>
      </c>
      <c r="F182" s="32">
        <f xml:space="preserve"> IF( 'F_Inputs Override'!F182 &lt;&gt; "", 'F_Inputs Override'!F182, F_Inputs!F182 )</f>
        <v>0</v>
      </c>
      <c r="G182" s="32">
        <f xml:space="preserve"> IF( 'F_Inputs Override'!G182 &lt;&gt; "", 'F_Inputs Override'!G182, F_Inputs!G182 )</f>
        <v>0</v>
      </c>
      <c r="H182" s="32">
        <f xml:space="preserve"> IF( 'F_Inputs Override'!H182 &lt;&gt; "", 'F_Inputs Override'!H182, F_Inputs!H182 )</f>
        <v>0</v>
      </c>
      <c r="I182" s="32">
        <f xml:space="preserve"> IF( 'F_Inputs Override'!I182 &lt;&gt; "", 'F_Inputs Override'!I182, F_Inputs!I182 )</f>
        <v>0</v>
      </c>
      <c r="J182" s="32">
        <f xml:space="preserve"> IF( 'F_Inputs Override'!J182 &lt;&gt; "", 'F_Inputs Override'!J182, F_Inputs!J182 )</f>
        <v>0</v>
      </c>
      <c r="K182" s="32">
        <f xml:space="preserve"> IF( 'F_Inputs Override'!K182 &lt;&gt; "", 'F_Inputs Override'!K182, F_Inputs!K182 )</f>
        <v>0</v>
      </c>
      <c r="L182" s="32">
        <f xml:space="preserve"> IF( 'F_Inputs Override'!L182 &lt;&gt; "", 'F_Inputs Override'!L182, F_Inputs!L182 )</f>
        <v>0</v>
      </c>
      <c r="M182" s="32">
        <f xml:space="preserve"> IF( 'F_Inputs Override'!M182 &lt;&gt; "", 'F_Inputs Override'!M182, F_Inputs!M182 )</f>
        <v>2672</v>
      </c>
      <c r="N182" s="32">
        <f xml:space="preserve"> IF( 'F_Inputs Override'!N182 &lt;&gt; "", 'F_Inputs Override'!N182, F_Inputs!N182 )</f>
        <v>2672</v>
      </c>
      <c r="O182" s="32">
        <f xml:space="preserve"> IF( 'F_Inputs Override'!O182 &lt;&gt; "", 'F_Inputs Override'!O182, F_Inputs!O182 )</f>
        <v>2672</v>
      </c>
    </row>
    <row r="183" spans="1:15">
      <c r="A183" s="17" t="s">
        <v>45</v>
      </c>
      <c r="B183" s="17" t="s">
        <v>90</v>
      </c>
      <c r="C183" s="17" t="s">
        <v>91</v>
      </c>
      <c r="D183" s="17" t="s">
        <v>92</v>
      </c>
      <c r="E183" s="17" t="s">
        <v>77</v>
      </c>
      <c r="F183" s="32">
        <f xml:space="preserve"> IF( 'F_Inputs Override'!F183 &lt;&gt; "", 'F_Inputs Override'!F183, F_Inputs!F183 )</f>
        <v>0</v>
      </c>
      <c r="G183" s="32">
        <f xml:space="preserve"> IF( 'F_Inputs Override'!G183 &lt;&gt; "", 'F_Inputs Override'!G183, F_Inputs!G183 )</f>
        <v>0</v>
      </c>
      <c r="H183" s="32">
        <f xml:space="preserve"> IF( 'F_Inputs Override'!H183 &lt;&gt; "", 'F_Inputs Override'!H183, F_Inputs!H183 )</f>
        <v>0</v>
      </c>
      <c r="I183" s="32">
        <f xml:space="preserve"> IF( 'F_Inputs Override'!I183 &lt;&gt; "", 'F_Inputs Override'!I183, F_Inputs!I183 )</f>
        <v>0</v>
      </c>
      <c r="J183" s="32">
        <f xml:space="preserve"> IF( 'F_Inputs Override'!J183 &lt;&gt; "", 'F_Inputs Override'!J183, F_Inputs!J183 )</f>
        <v>0</v>
      </c>
      <c r="K183" s="32">
        <f xml:space="preserve"> IF( 'F_Inputs Override'!K183 &lt;&gt; "", 'F_Inputs Override'!K183, F_Inputs!K183 )</f>
        <v>0</v>
      </c>
      <c r="L183" s="32">
        <f xml:space="preserve"> IF( 'F_Inputs Override'!L183 &lt;&gt; "", 'F_Inputs Override'!L183, F_Inputs!L183 )</f>
        <v>0</v>
      </c>
      <c r="M183" s="32">
        <f xml:space="preserve"> IF( 'F_Inputs Override'!M183 &lt;&gt; "", 'F_Inputs Override'!M183, F_Inputs!M183 )</f>
        <v>0</v>
      </c>
      <c r="N183" s="32">
        <f xml:space="preserve"> IF( 'F_Inputs Override'!N183 &lt;&gt; "", 'F_Inputs Override'!N183, F_Inputs!N183 )</f>
        <v>0</v>
      </c>
      <c r="O183" s="32">
        <f xml:space="preserve"> IF( 'F_Inputs Override'!O183 &lt;&gt; "", 'F_Inputs Override'!O183, F_Inputs!O183 )</f>
        <v>0</v>
      </c>
    </row>
    <row r="184" spans="1:15">
      <c r="A184" s="17" t="s">
        <v>45</v>
      </c>
      <c r="B184" s="17" t="s">
        <v>93</v>
      </c>
      <c r="C184" s="17" t="s">
        <v>94</v>
      </c>
      <c r="D184" s="17" t="s">
        <v>92</v>
      </c>
      <c r="E184" s="17" t="s">
        <v>77</v>
      </c>
      <c r="F184" s="32">
        <f xml:space="preserve"> IF( 'F_Inputs Override'!F184 &lt;&gt; "", 'F_Inputs Override'!F184, F_Inputs!F184 )</f>
        <v>670.43799999999999</v>
      </c>
      <c r="G184" s="32">
        <f xml:space="preserve"> IF( 'F_Inputs Override'!G184 &lt;&gt; "", 'F_Inputs Override'!G184, F_Inputs!G184 )</f>
        <v>685.07799999999997</v>
      </c>
      <c r="H184" s="32">
        <f xml:space="preserve"> IF( 'F_Inputs Override'!H184 &lt;&gt; "", 'F_Inputs Override'!H184, F_Inputs!H184 )</f>
        <v>687.19899999999996</v>
      </c>
      <c r="I184" s="32">
        <f xml:space="preserve"> IF( 'F_Inputs Override'!I184 &lt;&gt; "", 'F_Inputs Override'!I184, F_Inputs!I184 )</f>
        <v>687.64499999999998</v>
      </c>
      <c r="J184" s="32">
        <f xml:space="preserve"> IF( 'F_Inputs Override'!J184 &lt;&gt; "", 'F_Inputs Override'!J184, F_Inputs!J184 )</f>
        <v>706.78899999999999</v>
      </c>
      <c r="K184" s="32">
        <f xml:space="preserve"> IF( 'F_Inputs Override'!K184 &lt;&gt; "", 'F_Inputs Override'!K184, F_Inputs!K184 )</f>
        <v>712.03099999999995</v>
      </c>
      <c r="L184" s="32">
        <f xml:space="preserve"> IF( 'F_Inputs Override'!L184 &lt;&gt; "", 'F_Inputs Override'!L184, F_Inputs!L184 )</f>
        <v>735.45</v>
      </c>
      <c r="M184" s="32">
        <f xml:space="preserve"> IF( 'F_Inputs Override'!M184 &lt;&gt; "", 'F_Inputs Override'!M184, F_Inputs!M184 )</f>
        <v>738.30799999999999</v>
      </c>
      <c r="N184" s="32">
        <f xml:space="preserve"> IF( 'F_Inputs Override'!N184 &lt;&gt; "", 'F_Inputs Override'!N184, F_Inputs!N184 )</f>
        <v>745.89400000000001</v>
      </c>
      <c r="O184" s="32">
        <f xml:space="preserve"> IF( 'F_Inputs Override'!O184 &lt;&gt; "", 'F_Inputs Override'!O184, F_Inputs!O184 )</f>
        <v>749.81600000000003</v>
      </c>
    </row>
    <row r="185" spans="1:15">
      <c r="A185" s="17" t="s">
        <v>45</v>
      </c>
      <c r="B185" s="17" t="s">
        <v>95</v>
      </c>
      <c r="C185" s="17" t="s">
        <v>96</v>
      </c>
      <c r="D185" s="17" t="s">
        <v>92</v>
      </c>
      <c r="E185" s="17" t="s">
        <v>77</v>
      </c>
      <c r="F185" s="32" t="str">
        <f xml:space="preserve"> IF( 'F_Inputs Override'!F185 &lt;&gt; "", 'F_Inputs Override'!F185, F_Inputs!F185 )</f>
        <v/>
      </c>
      <c r="G185" s="32" t="str">
        <f xml:space="preserve"> IF( 'F_Inputs Override'!G185 &lt;&gt; "", 'F_Inputs Override'!G185, F_Inputs!G185 )</f>
        <v/>
      </c>
      <c r="H185" s="32">
        <f xml:space="preserve"> IF( 'F_Inputs Override'!H185 &lt;&gt; "", 'F_Inputs Override'!H185, F_Inputs!H185 )</f>
        <v>303</v>
      </c>
      <c r="I185" s="32">
        <f xml:space="preserve"> IF( 'F_Inputs Override'!I185 &lt;&gt; "", 'F_Inputs Override'!I185, F_Inputs!I185 )</f>
        <v>303</v>
      </c>
      <c r="J185" s="32">
        <f xml:space="preserve"> IF( 'F_Inputs Override'!J185 &lt;&gt; "", 'F_Inputs Override'!J185, F_Inputs!J185 )</f>
        <v>303</v>
      </c>
      <c r="K185" s="32">
        <f xml:space="preserve"> IF( 'F_Inputs Override'!K185 &lt;&gt; "", 'F_Inputs Override'!K185, F_Inputs!K185 )</f>
        <v>303</v>
      </c>
      <c r="L185" s="32">
        <f xml:space="preserve"> IF( 'F_Inputs Override'!L185 &lt;&gt; "", 'F_Inputs Override'!L185, F_Inputs!L185 )</f>
        <v>300</v>
      </c>
      <c r="M185" s="32">
        <f xml:space="preserve"> IF( 'F_Inputs Override'!M185 &lt;&gt; "", 'F_Inputs Override'!M185, F_Inputs!M185 )</f>
        <v>309.10000000000002</v>
      </c>
      <c r="N185" s="32">
        <f xml:space="preserve"> IF( 'F_Inputs Override'!N185 &lt;&gt; "", 'F_Inputs Override'!N185, F_Inputs!N185 )</f>
        <v>304.74099999999999</v>
      </c>
      <c r="O185" s="32">
        <f xml:space="preserve"> IF( 'F_Inputs Override'!O185 &lt;&gt; "", 'F_Inputs Override'!O185, F_Inputs!O185 )</f>
        <v>314.21800000000002</v>
      </c>
    </row>
    <row r="186" spans="1:15">
      <c r="A186" s="17" t="s">
        <v>45</v>
      </c>
      <c r="B186" s="17" t="s">
        <v>97</v>
      </c>
      <c r="C186" s="17" t="s">
        <v>98</v>
      </c>
      <c r="D186" s="17" t="s">
        <v>99</v>
      </c>
      <c r="E186" s="17" t="s">
        <v>77</v>
      </c>
      <c r="F186" s="32">
        <f xml:space="preserve"> IF( 'F_Inputs Override'!F186 &lt;&gt; "", 'F_Inputs Override'!F186, F_Inputs!F186 )</f>
        <v>0</v>
      </c>
      <c r="G186" s="32">
        <f xml:space="preserve"> IF( 'F_Inputs Override'!G186 &lt;&gt; "", 'F_Inputs Override'!G186, F_Inputs!G186 )</f>
        <v>0</v>
      </c>
      <c r="H186" s="32">
        <f xml:space="preserve"> IF( 'F_Inputs Override'!H186 &lt;&gt; "", 'F_Inputs Override'!H186, F_Inputs!H186 )</f>
        <v>0</v>
      </c>
      <c r="I186" s="32">
        <f xml:space="preserve"> IF( 'F_Inputs Override'!I186 &lt;&gt; "", 'F_Inputs Override'!I186, F_Inputs!I186 )</f>
        <v>0</v>
      </c>
      <c r="J186" s="32">
        <f xml:space="preserve"> IF( 'F_Inputs Override'!J186 &lt;&gt; "", 'F_Inputs Override'!J186, F_Inputs!J186 )</f>
        <v>0</v>
      </c>
      <c r="K186" s="32">
        <f xml:space="preserve"> IF( 'F_Inputs Override'!K186 &lt;&gt; "", 'F_Inputs Override'!K186, F_Inputs!K186 )</f>
        <v>0</v>
      </c>
      <c r="L186" s="32">
        <f xml:space="preserve"> IF( 'F_Inputs Override'!L186 &lt;&gt; "", 'F_Inputs Override'!L186, F_Inputs!L186 )</f>
        <v>0</v>
      </c>
      <c r="M186" s="32">
        <f xml:space="preserve"> IF( 'F_Inputs Override'!M186 &lt;&gt; "", 'F_Inputs Override'!M186, F_Inputs!M186 )</f>
        <v>0</v>
      </c>
      <c r="N186" s="32">
        <f xml:space="preserve"> IF( 'F_Inputs Override'!N186 &lt;&gt; "", 'F_Inputs Override'!N186, F_Inputs!N186 )</f>
        <v>0</v>
      </c>
      <c r="O186" s="32">
        <f xml:space="preserve"> IF( 'F_Inputs Override'!O186 &lt;&gt; "", 'F_Inputs Override'!O186, F_Inputs!O186 )</f>
        <v>0</v>
      </c>
    </row>
    <row r="187" spans="1:15">
      <c r="A187" s="17" t="s">
        <v>45</v>
      </c>
      <c r="B187" s="17" t="s">
        <v>100</v>
      </c>
      <c r="C187" s="17" t="s">
        <v>101</v>
      </c>
      <c r="D187" s="17" t="s">
        <v>102</v>
      </c>
      <c r="E187" s="17" t="s">
        <v>77</v>
      </c>
      <c r="F187" s="32">
        <f xml:space="preserve"> IF( 'F_Inputs Override'!F187 &lt;&gt; "", 'F_Inputs Override'!F187, F_Inputs!F187 )</f>
        <v>0</v>
      </c>
      <c r="G187" s="32">
        <f xml:space="preserve"> IF( 'F_Inputs Override'!G187 &lt;&gt; "", 'F_Inputs Override'!G187, F_Inputs!G187 )</f>
        <v>0</v>
      </c>
      <c r="H187" s="32">
        <f xml:space="preserve"> IF( 'F_Inputs Override'!H187 &lt;&gt; "", 'F_Inputs Override'!H187, F_Inputs!H187 )</f>
        <v>0</v>
      </c>
      <c r="I187" s="32">
        <f xml:space="preserve"> IF( 'F_Inputs Override'!I187 &lt;&gt; "", 'F_Inputs Override'!I187, F_Inputs!I187 )</f>
        <v>0</v>
      </c>
      <c r="J187" s="32">
        <f xml:space="preserve"> IF( 'F_Inputs Override'!J187 &lt;&gt; "", 'F_Inputs Override'!J187, F_Inputs!J187 )</f>
        <v>0</v>
      </c>
      <c r="K187" s="32">
        <f xml:space="preserve"> IF( 'F_Inputs Override'!K187 &lt;&gt; "", 'F_Inputs Override'!K187, F_Inputs!K187 )</f>
        <v>0</v>
      </c>
      <c r="L187" s="32">
        <f xml:space="preserve"> IF( 'F_Inputs Override'!L187 &lt;&gt; "", 'F_Inputs Override'!L187, F_Inputs!L187 )</f>
        <v>0</v>
      </c>
      <c r="M187" s="32">
        <f xml:space="preserve"> IF( 'F_Inputs Override'!M187 &lt;&gt; "", 'F_Inputs Override'!M187, F_Inputs!M187 )</f>
        <v>0</v>
      </c>
      <c r="N187" s="32">
        <f xml:space="preserve"> IF( 'F_Inputs Override'!N187 &lt;&gt; "", 'F_Inputs Override'!N187, F_Inputs!N187 )</f>
        <v>0</v>
      </c>
      <c r="O187" s="32">
        <f xml:space="preserve"> IF( 'F_Inputs Override'!O187 &lt;&gt; "", 'F_Inputs Override'!O187, F_Inputs!O187 )</f>
        <v>0</v>
      </c>
    </row>
    <row r="188" spans="1:15">
      <c r="A188" s="17" t="s">
        <v>45</v>
      </c>
      <c r="B188" s="17" t="s">
        <v>103</v>
      </c>
      <c r="C188" s="17" t="s">
        <v>104</v>
      </c>
      <c r="D188" s="17" t="s">
        <v>99</v>
      </c>
      <c r="E188" s="17" t="s">
        <v>77</v>
      </c>
      <c r="F188" s="32">
        <f xml:space="preserve"> IF( 'F_Inputs Override'!F188 &lt;&gt; "", 'F_Inputs Override'!F188, F_Inputs!F188 )</f>
        <v>5</v>
      </c>
      <c r="G188" s="32">
        <f xml:space="preserve"> IF( 'F_Inputs Override'!G188 &lt;&gt; "", 'F_Inputs Override'!G188, F_Inputs!G188 )</f>
        <v>5</v>
      </c>
      <c r="H188" s="32">
        <f xml:space="preserve"> IF( 'F_Inputs Override'!H188 &lt;&gt; "", 'F_Inputs Override'!H188, F_Inputs!H188 )</f>
        <v>5</v>
      </c>
      <c r="I188" s="32">
        <f xml:space="preserve"> IF( 'F_Inputs Override'!I188 &lt;&gt; "", 'F_Inputs Override'!I188, F_Inputs!I188 )</f>
        <v>4</v>
      </c>
      <c r="J188" s="32">
        <f xml:space="preserve"> IF( 'F_Inputs Override'!J188 &lt;&gt; "", 'F_Inputs Override'!J188, F_Inputs!J188 )</f>
        <v>4</v>
      </c>
      <c r="K188" s="32">
        <f xml:space="preserve"> IF( 'F_Inputs Override'!K188 &lt;&gt; "", 'F_Inputs Override'!K188, F_Inputs!K188 )</f>
        <v>4</v>
      </c>
      <c r="L188" s="32">
        <f xml:space="preserve"> IF( 'F_Inputs Override'!L188 &lt;&gt; "", 'F_Inputs Override'!L188, F_Inputs!L188 )</f>
        <v>4</v>
      </c>
      <c r="M188" s="32">
        <f xml:space="preserve"> IF( 'F_Inputs Override'!M188 &lt;&gt; "", 'F_Inputs Override'!M188, F_Inputs!M188 )</f>
        <v>4</v>
      </c>
      <c r="N188" s="32">
        <f xml:space="preserve"> IF( 'F_Inputs Override'!N188 &lt;&gt; "", 'F_Inputs Override'!N188, F_Inputs!N188 )</f>
        <v>4</v>
      </c>
      <c r="O188" s="32">
        <f xml:space="preserve"> IF( 'F_Inputs Override'!O188 &lt;&gt; "", 'F_Inputs Override'!O188, F_Inputs!O188 )</f>
        <v>4</v>
      </c>
    </row>
    <row r="189" spans="1:15">
      <c r="A189" s="17" t="s">
        <v>45</v>
      </c>
      <c r="B189" s="17" t="s">
        <v>105</v>
      </c>
      <c r="C189" s="17" t="s">
        <v>106</v>
      </c>
      <c r="D189" s="17" t="s">
        <v>99</v>
      </c>
      <c r="E189" s="17" t="s">
        <v>77</v>
      </c>
      <c r="F189" s="32">
        <f xml:space="preserve"> IF( 'F_Inputs Override'!F189 &lt;&gt; "", 'F_Inputs Override'!F189, F_Inputs!F189 )</f>
        <v>0</v>
      </c>
      <c r="G189" s="32">
        <f xml:space="preserve"> IF( 'F_Inputs Override'!G189 &lt;&gt; "", 'F_Inputs Override'!G189, F_Inputs!G189 )</f>
        <v>0</v>
      </c>
      <c r="H189" s="32">
        <f xml:space="preserve"> IF( 'F_Inputs Override'!H189 &lt;&gt; "", 'F_Inputs Override'!H189, F_Inputs!H189 )</f>
        <v>0</v>
      </c>
      <c r="I189" s="32">
        <f xml:space="preserve"> IF( 'F_Inputs Override'!I189 &lt;&gt; "", 'F_Inputs Override'!I189, F_Inputs!I189 )</f>
        <v>0</v>
      </c>
      <c r="J189" s="32">
        <f xml:space="preserve"> IF( 'F_Inputs Override'!J189 &lt;&gt; "", 'F_Inputs Override'!J189, F_Inputs!J189 )</f>
        <v>0</v>
      </c>
      <c r="K189" s="32">
        <f xml:space="preserve"> IF( 'F_Inputs Override'!K189 &lt;&gt; "", 'F_Inputs Override'!K189, F_Inputs!K189 )</f>
        <v>0</v>
      </c>
      <c r="L189" s="32">
        <f xml:space="preserve"> IF( 'F_Inputs Override'!L189 &lt;&gt; "", 'F_Inputs Override'!L189, F_Inputs!L189 )</f>
        <v>0</v>
      </c>
      <c r="M189" s="32">
        <f xml:space="preserve"> IF( 'F_Inputs Override'!M189 &lt;&gt; "", 'F_Inputs Override'!M189, F_Inputs!M189 )</f>
        <v>0</v>
      </c>
      <c r="N189" s="32">
        <f xml:space="preserve"> IF( 'F_Inputs Override'!N189 &lt;&gt; "", 'F_Inputs Override'!N189, F_Inputs!N189 )</f>
        <v>0</v>
      </c>
      <c r="O189" s="32">
        <f xml:space="preserve"> IF( 'F_Inputs Override'!O189 &lt;&gt; "", 'F_Inputs Override'!O189, F_Inputs!O189 )</f>
        <v>0</v>
      </c>
    </row>
    <row r="190" spans="1:15">
      <c r="A190" s="17" t="s">
        <v>45</v>
      </c>
      <c r="B190" s="17" t="s">
        <v>107</v>
      </c>
      <c r="C190" s="17" t="s">
        <v>108</v>
      </c>
      <c r="D190" s="17" t="s">
        <v>92</v>
      </c>
      <c r="E190" s="17" t="s">
        <v>77</v>
      </c>
      <c r="F190" s="32" t="str">
        <f xml:space="preserve"> IF( 'F_Inputs Override'!F190 &lt;&gt; "", 'F_Inputs Override'!F190, F_Inputs!F190 )</f>
        <v/>
      </c>
      <c r="G190" s="32" t="str">
        <f xml:space="preserve"> IF( 'F_Inputs Override'!G190 &lt;&gt; "", 'F_Inputs Override'!G190, F_Inputs!G190 )</f>
        <v/>
      </c>
      <c r="H190" s="32">
        <f xml:space="preserve"> IF( 'F_Inputs Override'!H190 &lt;&gt; "", 'F_Inputs Override'!H190, F_Inputs!H190 )</f>
        <v>690.70699999999999</v>
      </c>
      <c r="I190" s="32">
        <f xml:space="preserve"> IF( 'F_Inputs Override'!I190 &lt;&gt; "", 'F_Inputs Override'!I190, F_Inputs!I190 )</f>
        <v>700.43799999999999</v>
      </c>
      <c r="J190" s="32">
        <f xml:space="preserve"> IF( 'F_Inputs Override'!J190 &lt;&gt; "", 'F_Inputs Override'!J190, F_Inputs!J190 )</f>
        <v>727.03399999999999</v>
      </c>
      <c r="K190" s="32">
        <f xml:space="preserve"> IF( 'F_Inputs Override'!K190 &lt;&gt; "", 'F_Inputs Override'!K190, F_Inputs!K190 )</f>
        <v>729.88800000000003</v>
      </c>
      <c r="L190" s="32">
        <f xml:space="preserve"> IF( 'F_Inputs Override'!L190 &lt;&gt; "", 'F_Inputs Override'!L190, F_Inputs!L190 )</f>
        <v>737.56100000000004</v>
      </c>
      <c r="M190" s="32">
        <f xml:space="preserve"> IF( 'F_Inputs Override'!M190 &lt;&gt; "", 'F_Inputs Override'!M190, F_Inputs!M190 )</f>
        <v>741.404</v>
      </c>
      <c r="N190" s="32">
        <f xml:space="preserve"> IF( 'F_Inputs Override'!N190 &lt;&gt; "", 'F_Inputs Override'!N190, F_Inputs!N190 )</f>
        <v>743.50300000000004</v>
      </c>
      <c r="O190" s="32">
        <f xml:space="preserve"> IF( 'F_Inputs Override'!O190 &lt;&gt; "", 'F_Inputs Override'!O190, F_Inputs!O190 )</f>
        <v>746.75800000000004</v>
      </c>
    </row>
    <row r="191" spans="1:15">
      <c r="A191" s="17" t="s">
        <v>45</v>
      </c>
      <c r="B191" s="17" t="s">
        <v>109</v>
      </c>
      <c r="C191" s="17" t="s">
        <v>110</v>
      </c>
      <c r="D191" s="17" t="s">
        <v>102</v>
      </c>
      <c r="E191" s="17" t="s">
        <v>77</v>
      </c>
      <c r="F191" s="32">
        <f xml:space="preserve"> IF( 'F_Inputs Override'!F191 &lt;&gt; "", 'F_Inputs Override'!F191, F_Inputs!F191 )</f>
        <v>3484.3</v>
      </c>
      <c r="G191" s="32">
        <f xml:space="preserve"> IF( 'F_Inputs Override'!G191 &lt;&gt; "", 'F_Inputs Override'!G191, F_Inputs!G191 )</f>
        <v>3474.8</v>
      </c>
      <c r="H191" s="32">
        <f xml:space="preserve"> IF( 'F_Inputs Override'!H191 &lt;&gt; "", 'F_Inputs Override'!H191, F_Inputs!H191 )</f>
        <v>3481</v>
      </c>
      <c r="I191" s="32">
        <f xml:space="preserve"> IF( 'F_Inputs Override'!I191 &lt;&gt; "", 'F_Inputs Override'!I191, F_Inputs!I191 )</f>
        <v>3497</v>
      </c>
      <c r="J191" s="32">
        <f xml:space="preserve"> IF( 'F_Inputs Override'!J191 &lt;&gt; "", 'F_Inputs Override'!J191, F_Inputs!J191 )</f>
        <v>3519.5</v>
      </c>
      <c r="K191" s="32">
        <f xml:space="preserve"> IF( 'F_Inputs Override'!K191 &lt;&gt; "", 'F_Inputs Override'!K191, F_Inputs!K191 )</f>
        <v>3524.2</v>
      </c>
      <c r="L191" s="32">
        <f xml:space="preserve"> IF( 'F_Inputs Override'!L191 &lt;&gt; "", 'F_Inputs Override'!L191, F_Inputs!L191 )</f>
        <v>3521.7</v>
      </c>
      <c r="M191" s="32">
        <f xml:space="preserve"> IF( 'F_Inputs Override'!M191 &lt;&gt; "", 'F_Inputs Override'!M191, F_Inputs!M191 )</f>
        <v>3527.87</v>
      </c>
      <c r="N191" s="32">
        <f xml:space="preserve"> IF( 'F_Inputs Override'!N191 &lt;&gt; "", 'F_Inputs Override'!N191, F_Inputs!N191 )</f>
        <v>3526.8</v>
      </c>
      <c r="O191" s="32">
        <f xml:space="preserve"> IF( 'F_Inputs Override'!O191 &lt;&gt; "", 'F_Inputs Override'!O191, F_Inputs!O191 )</f>
        <v>3538.5932808299999</v>
      </c>
    </row>
    <row r="192" spans="1:15">
      <c r="A192" s="17" t="s">
        <v>45</v>
      </c>
      <c r="B192" s="17" t="s">
        <v>111</v>
      </c>
      <c r="C192" s="17" t="s">
        <v>112</v>
      </c>
      <c r="D192" s="17" t="s">
        <v>113</v>
      </c>
      <c r="E192" s="17" t="s">
        <v>77</v>
      </c>
      <c r="F192" s="32" t="str">
        <f xml:space="preserve"> IF( 'F_Inputs Override'!F192 &lt;&gt; "", 'F_Inputs Override'!F192, F_Inputs!F192 )</f>
        <v/>
      </c>
      <c r="G192" s="32" t="str">
        <f xml:space="preserve"> IF( 'F_Inputs Override'!G192 &lt;&gt; "", 'F_Inputs Override'!G192, F_Inputs!G192 )</f>
        <v/>
      </c>
      <c r="H192" s="32">
        <f xml:space="preserve"> IF( 'F_Inputs Override'!H192 &lt;&gt; "", 'F_Inputs Override'!H192, F_Inputs!H192 )</f>
        <v>241.4</v>
      </c>
      <c r="I192" s="32">
        <f xml:space="preserve"> IF( 'F_Inputs Override'!I192 &lt;&gt; "", 'F_Inputs Override'!I192, F_Inputs!I192 )</f>
        <v>241.4</v>
      </c>
      <c r="J192" s="32">
        <f xml:space="preserve"> IF( 'F_Inputs Override'!J192 &lt;&gt; "", 'F_Inputs Override'!J192, F_Inputs!J192 )</f>
        <v>241.4</v>
      </c>
      <c r="K192" s="32">
        <f xml:space="preserve"> IF( 'F_Inputs Override'!K192 &lt;&gt; "", 'F_Inputs Override'!K192, F_Inputs!K192 )</f>
        <v>241.4</v>
      </c>
      <c r="L192" s="32">
        <f xml:space="preserve"> IF( 'F_Inputs Override'!L192 &lt;&gt; "", 'F_Inputs Override'!L192, F_Inputs!L192 )</f>
        <v>241.4</v>
      </c>
      <c r="M192" s="32">
        <f xml:space="preserve"> IF( 'F_Inputs Override'!M192 &lt;&gt; "", 'F_Inputs Override'!M192, F_Inputs!M192 )</f>
        <v>242.9</v>
      </c>
      <c r="N192" s="32">
        <f xml:space="preserve"> IF( 'F_Inputs Override'!N192 &lt;&gt; "", 'F_Inputs Override'!N192, F_Inputs!N192 )</f>
        <v>242.9</v>
      </c>
      <c r="O192" s="32">
        <f xml:space="preserve"> IF( 'F_Inputs Override'!O192 &lt;&gt; "", 'F_Inputs Override'!O192, F_Inputs!O192 )</f>
        <v>242.9</v>
      </c>
    </row>
    <row r="193" spans="1:15">
      <c r="A193" s="17" t="s">
        <v>45</v>
      </c>
      <c r="B193" s="17" t="s">
        <v>114</v>
      </c>
      <c r="C193" s="17" t="s">
        <v>115</v>
      </c>
      <c r="D193" s="17" t="s">
        <v>116</v>
      </c>
      <c r="E193" s="17" t="s">
        <v>77</v>
      </c>
      <c r="F193" s="32">
        <f xml:space="preserve"> IF( 'F_Inputs Override'!F193 &lt;&gt; "", 'F_Inputs Override'!F193, F_Inputs!F193 )</f>
        <v>835</v>
      </c>
      <c r="G193" s="32">
        <f xml:space="preserve"> IF( 'F_Inputs Override'!G193 &lt;&gt; "", 'F_Inputs Override'!G193, F_Inputs!G193 )</f>
        <v>835</v>
      </c>
      <c r="H193" s="32">
        <f xml:space="preserve"> IF( 'F_Inputs Override'!H193 &lt;&gt; "", 'F_Inputs Override'!H193, F_Inputs!H193 )</f>
        <v>835</v>
      </c>
      <c r="I193" s="32">
        <f xml:space="preserve"> IF( 'F_Inputs Override'!I193 &lt;&gt; "", 'F_Inputs Override'!I193, F_Inputs!I193 )</f>
        <v>835</v>
      </c>
      <c r="J193" s="32">
        <f xml:space="preserve"> IF( 'F_Inputs Override'!J193 &lt;&gt; "", 'F_Inputs Override'!J193, F_Inputs!J193 )</f>
        <v>835</v>
      </c>
      <c r="K193" s="32">
        <f xml:space="preserve"> IF( 'F_Inputs Override'!K193 &lt;&gt; "", 'F_Inputs Override'!K193, F_Inputs!K193 )</f>
        <v>835</v>
      </c>
      <c r="L193" s="32">
        <f xml:space="preserve"> IF( 'F_Inputs Override'!L193 &lt;&gt; "", 'F_Inputs Override'!L193, F_Inputs!L193 )</f>
        <v>835</v>
      </c>
      <c r="M193" s="32">
        <f xml:space="preserve"> IF( 'F_Inputs Override'!M193 &lt;&gt; "", 'F_Inputs Override'!M193, F_Inputs!M193 )</f>
        <v>835</v>
      </c>
      <c r="N193" s="32">
        <f xml:space="preserve"> IF( 'F_Inputs Override'!N193 &lt;&gt; "", 'F_Inputs Override'!N193, F_Inputs!N193 )</f>
        <v>835</v>
      </c>
      <c r="O193" s="32">
        <f xml:space="preserve"> IF( 'F_Inputs Override'!O193 &lt;&gt; "", 'F_Inputs Override'!O193, F_Inputs!O193 )</f>
        <v>835</v>
      </c>
    </row>
  </sheetData>
  <sheetProtection sheet="1" objects="1" scenarios="1"/>
  <pageMargins left="0.7" right="0.7" top="0.75" bottom="0.75" header="0.3" footer="0.3"/>
  <pageSetup paperSize="9" scale="89" fitToHeight="0" orientation="landscape" r:id="rId1"/>
  <headerFooter>
    <oddHeader>&amp;L&amp;F&amp;C&amp;A&amp;ROFFICIAL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0651-5640-4D3B-AD32-D4F6C4366A17}">
  <sheetPr>
    <tabColor theme="5" tint="0.59999389629810485"/>
    <pageSetUpPr fitToPage="1"/>
  </sheetPr>
  <dimension ref="A1:N267"/>
  <sheetViews>
    <sheetView zoomScale="80" zoomScaleNormal="80" workbookViewId="0"/>
  </sheetViews>
  <sheetFormatPr defaultColWidth="0" defaultRowHeight="12.75" zeroHeight="1"/>
  <cols>
    <col min="1" max="1" width="4.375" style="9" bestFit="1" customWidth="1"/>
    <col min="2" max="2" width="2.625" style="9" customWidth="1"/>
    <col min="3" max="3" width="9" style="9" customWidth="1"/>
    <col min="4" max="4" width="9.875" style="9" bestFit="1" customWidth="1"/>
    <col min="5" max="5" width="2.625" style="9" customWidth="1"/>
    <col min="6" max="6" width="15.625" style="9" bestFit="1" customWidth="1"/>
    <col min="7" max="7" width="9" style="9" customWidth="1"/>
    <col min="8" max="8" width="2.625" style="9" customWidth="1"/>
    <col min="9" max="9" width="10.125" style="9" bestFit="1" customWidth="1"/>
    <col min="10" max="10" width="2.625" style="9" customWidth="1"/>
    <col min="11" max="11" width="9.375" style="9" bestFit="1" customWidth="1"/>
    <col min="12" max="12" width="9" style="9" customWidth="1"/>
    <col min="13" max="14" width="9" style="9" hidden="1" customWidth="1"/>
    <col min="15" max="16384" width="9" style="9" hidden="1"/>
  </cols>
  <sheetData>
    <row r="1" spans="1:14" s="19" customFormat="1" ht="31.5">
      <c r="A1" s="19" t="e">
        <f ca="1" xml:space="preserve"> RIGHT(CELL("filename", A1), LEN(CELL("filename", A1)) - SEARCH("]", CELL("filename", A1)))</f>
        <v>#VALUE!</v>
      </c>
    </row>
    <row r="2" spans="1:14"/>
    <row r="3" spans="1:14" ht="15">
      <c r="A3" s="13"/>
      <c r="B3" s="13" t="s">
        <v>20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/>
    <row r="5" spans="1:14" ht="38.25">
      <c r="D5" s="10" t="s">
        <v>18</v>
      </c>
      <c r="F5" s="14" t="s">
        <v>125</v>
      </c>
      <c r="G5" s="10" t="s">
        <v>126</v>
      </c>
      <c r="I5" s="15" t="s">
        <v>127</v>
      </c>
      <c r="K5" s="11" t="s">
        <v>128</v>
      </c>
    </row>
    <row r="6" spans="1:14">
      <c r="D6" s="10" t="s">
        <v>129</v>
      </c>
      <c r="F6" s="14"/>
      <c r="G6" s="11" t="s">
        <v>92</v>
      </c>
      <c r="I6" s="14"/>
      <c r="K6" s="10" t="s">
        <v>129</v>
      </c>
    </row>
    <row r="7" spans="1:14">
      <c r="A7" s="9" t="s">
        <v>21</v>
      </c>
      <c r="C7" s="9" t="s">
        <v>19</v>
      </c>
      <c r="D7" s="20">
        <f xml:space="preserve"> SUMIFS( 'PR19 ODI rates'!$J:$J, 'PR19 ODI rates'!$C:$C, $A7, 'PR19 ODI rates'!$A:$A, $C7 )</f>
        <v>12.978114203454895</v>
      </c>
      <c r="F7" s="14" t="s">
        <v>90</v>
      </c>
      <c r="G7" s="20">
        <f xml:space="preserve"> SUMIFS( InpActive!$H:$H, InpActive!$B:$B, $F7, InpActive!$A:$A, $C7 )</f>
        <v>2756.2719999999999</v>
      </c>
      <c r="I7" s="16">
        <v>10</v>
      </c>
      <c r="K7" s="12">
        <f xml:space="preserve"> IF( G7 = 0, 0, ( D7 / G7 ) * I7 )</f>
        <v>4.7085752797455749E-2</v>
      </c>
    </row>
    <row r="8" spans="1:14">
      <c r="A8" s="9" t="s">
        <v>21</v>
      </c>
      <c r="C8" s="9" t="s">
        <v>32</v>
      </c>
      <c r="D8" s="20">
        <f xml:space="preserve"> SUMIFS( 'PR19 ODI rates'!$J:$J, 'PR19 ODI rates'!$C:$C, $A8, 'PR19 ODI rates'!$A:$A, $C8 )</f>
        <v>5.042452015355086</v>
      </c>
      <c r="F8" s="14" t="s">
        <v>90</v>
      </c>
      <c r="G8" s="20">
        <f xml:space="preserve"> SUMIFS( InpActive!$H:$H, InpActive!$B:$B, $F8, InpActive!$A:$A, $C8 )</f>
        <v>1449.9090000000001</v>
      </c>
      <c r="I8" s="16">
        <v>10</v>
      </c>
      <c r="K8" s="12">
        <f t="shared" ref="K8:K23" si="0" xml:space="preserve"> IF( G8 = 0, 0, ( D8 / G8 ) * I8 )</f>
        <v>3.4777713741725072E-2</v>
      </c>
    </row>
    <row r="9" spans="1:14">
      <c r="A9" s="9" t="s">
        <v>21</v>
      </c>
      <c r="C9" s="9" t="s">
        <v>25</v>
      </c>
      <c r="D9" s="20">
        <f xml:space="preserve"> SUMIFS( 'PR19 ODI rates'!$J:$J, 'PR19 ODI rates'!$C:$C, $A9, 'PR19 ODI rates'!$A:$A, $C9 )</f>
        <v>4.7236084452975051E-2</v>
      </c>
      <c r="F9" s="14" t="s">
        <v>90</v>
      </c>
      <c r="G9" s="20">
        <f xml:space="preserve"> SUMIFS( InpActive!$H:$H, InpActive!$B:$B, $F9, InpActive!$A:$A, $C9 )</f>
        <v>21.071000000000002</v>
      </c>
      <c r="I9" s="16">
        <v>10</v>
      </c>
      <c r="K9" s="12">
        <f t="shared" si="0"/>
        <v>2.2417580775936141E-2</v>
      </c>
    </row>
    <row r="10" spans="1:14">
      <c r="A10" s="9" t="s">
        <v>21</v>
      </c>
      <c r="C10" s="9" t="s">
        <v>26</v>
      </c>
      <c r="D10" s="20">
        <f xml:space="preserve"> SUMIFS( 'PR19 ODI rates'!$J:$J, 'PR19 ODI rates'!$C:$C, $A10, 'PR19 ODI rates'!$A:$A, $C10 )</f>
        <v>2.9758733205374281</v>
      </c>
      <c r="F10" s="14" t="s">
        <v>90</v>
      </c>
      <c r="G10" s="20">
        <f xml:space="preserve"> SUMIFS( InpActive!$H:$H, InpActive!$B:$B, $F10, InpActive!$A:$A, $C10 )</f>
        <v>1264.011</v>
      </c>
      <c r="I10" s="16">
        <v>10</v>
      </c>
      <c r="K10" s="12">
        <f t="shared" si="0"/>
        <v>2.3543096701986205E-2</v>
      </c>
    </row>
    <row r="11" spans="1:14">
      <c r="A11" s="9" t="s">
        <v>21</v>
      </c>
      <c r="C11" s="9" t="s">
        <v>28</v>
      </c>
      <c r="D11" s="20">
        <f xml:space="preserve"> SUMIFS( 'PR19 ODI rates'!$J:$J, 'PR19 ODI rates'!$C:$C, $A11, 'PR19 ODI rates'!$A:$A, $C11 )</f>
        <v>26.688387715930904</v>
      </c>
      <c r="F11" s="14" t="s">
        <v>90</v>
      </c>
      <c r="G11" s="20">
        <f xml:space="preserve"> SUMIFS( InpActive!$H:$H, InpActive!$B:$B, $F11, InpActive!$A:$A, $C11 )</f>
        <v>4130.8130000000001</v>
      </c>
      <c r="I11" s="16">
        <v>10</v>
      </c>
      <c r="K11" s="12">
        <f t="shared" si="0"/>
        <v>6.4608075252815617E-2</v>
      </c>
    </row>
    <row r="12" spans="1:14">
      <c r="A12" s="9" t="s">
        <v>21</v>
      </c>
      <c r="C12" s="9" t="s">
        <v>29</v>
      </c>
      <c r="D12" s="20">
        <f xml:space="preserve"> SUMIFS( 'PR19 ODI rates'!$J:$J, 'PR19 ODI rates'!$C:$C, $A12, 'PR19 ODI rates'!$A:$A, $C12 )</f>
        <v>11.230379078694819</v>
      </c>
      <c r="F12" s="14" t="s">
        <v>90</v>
      </c>
      <c r="G12" s="20">
        <f xml:space="preserve"> SUMIFS( InpActive!$H:$H, InpActive!$B:$B, $F12, InpActive!$A:$A, $C12 )</f>
        <v>746.38099999999997</v>
      </c>
      <c r="I12" s="16">
        <v>10</v>
      </c>
      <c r="K12" s="12">
        <f t="shared" si="0"/>
        <v>0.15046442873940813</v>
      </c>
    </row>
    <row r="13" spans="1:14">
      <c r="A13" s="9" t="s">
        <v>21</v>
      </c>
      <c r="C13" s="9" t="s">
        <v>27</v>
      </c>
      <c r="D13" s="20">
        <f xml:space="preserve"> SUMIFS( 'PR19 ODI rates'!$J:$J, 'PR19 ODI rates'!$C:$C, $A13, 'PR19 ODI rates'!$A:$A, $C13 )</f>
        <v>6.5658157389635319</v>
      </c>
      <c r="F13" s="14" t="s">
        <v>90</v>
      </c>
      <c r="G13" s="20">
        <f xml:space="preserve"> SUMIFS( InpActive!$H:$H, InpActive!$B:$B, $F13, InpActive!$A:$A, $C13 )</f>
        <v>1978.1320000000001</v>
      </c>
      <c r="I13" s="16">
        <v>10</v>
      </c>
      <c r="K13" s="12">
        <f t="shared" si="0"/>
        <v>3.3192000023069906E-2</v>
      </c>
    </row>
    <row r="14" spans="1:14">
      <c r="A14" s="9" t="s">
        <v>21</v>
      </c>
      <c r="C14" s="9" t="s">
        <v>30</v>
      </c>
      <c r="D14" s="20">
        <f xml:space="preserve"> SUMIFS( 'PR19 ODI rates'!$J:$J, 'PR19 ODI rates'!$C:$C, $A14, 'PR19 ODI rates'!$A:$A, $C14 )</f>
        <v>19.791919385796547</v>
      </c>
      <c r="F14" s="14" t="s">
        <v>90</v>
      </c>
      <c r="G14" s="20">
        <f xml:space="preserve"> SUMIFS( InpActive!$H:$H, InpActive!$B:$B, $F14, InpActive!$A:$A, $C14 )</f>
        <v>5838.3990000000003</v>
      </c>
      <c r="I14" s="16">
        <v>10</v>
      </c>
      <c r="K14" s="12">
        <f t="shared" si="0"/>
        <v>3.3899566278009684E-2</v>
      </c>
    </row>
    <row r="15" spans="1:14">
      <c r="A15" s="9" t="s">
        <v>21</v>
      </c>
      <c r="C15" s="9" t="s">
        <v>31</v>
      </c>
      <c r="D15" s="20">
        <f xml:space="preserve"> SUMIFS( 'PR19 ODI rates'!$J:$J, 'PR19 ODI rates'!$C:$C, $A15, 'PR19 ODI rates'!$A:$A, $C15 )</f>
        <v>7.9710892514395395</v>
      </c>
      <c r="F15" s="14" t="s">
        <v>90</v>
      </c>
      <c r="G15" s="20">
        <f xml:space="preserve"> SUMIFS( InpActive!$H:$H, InpActive!$B:$B, $F15, InpActive!$A:$A, $C15 )</f>
        <v>3315.665</v>
      </c>
      <c r="I15" s="16">
        <v>10</v>
      </c>
      <c r="K15" s="12">
        <f t="shared" si="0"/>
        <v>2.404069546060757E-2</v>
      </c>
    </row>
    <row r="16" spans="1:14">
      <c r="A16" s="9" t="s">
        <v>21</v>
      </c>
      <c r="C16" s="9" t="s">
        <v>33</v>
      </c>
      <c r="D16" s="20">
        <f xml:space="preserve"> SUMIFS( 'PR19 ODI rates'!$J:$J, 'PR19 ODI rates'!$C:$C, $A16, 'PR19 ODI rates'!$A:$A, $C16 )</f>
        <v>6.7193330134357012</v>
      </c>
      <c r="F16" s="14" t="s">
        <v>90</v>
      </c>
      <c r="G16" s="20">
        <f xml:space="preserve"> SUMIFS( InpActive!$H:$H, InpActive!$B:$B, $F16, InpActive!$A:$A, $C16 )</f>
        <v>1238.19</v>
      </c>
      <c r="I16" s="16">
        <v>10</v>
      </c>
      <c r="K16" s="12">
        <f t="shared" si="0"/>
        <v>5.4267382335794194E-2</v>
      </c>
    </row>
    <row r="17" spans="1:14">
      <c r="A17" s="9" t="s">
        <v>21</v>
      </c>
      <c r="C17" s="9" t="s">
        <v>34</v>
      </c>
      <c r="D17" s="20">
        <f xml:space="preserve"> SUMIFS( 'PR19 ODI rates'!$J:$J, 'PR19 ODI rates'!$C:$C, $A17, 'PR19 ODI rates'!$A:$A, $C17 )</f>
        <v>9.9668138195777356</v>
      </c>
      <c r="F17" s="14" t="s">
        <v>90</v>
      </c>
      <c r="G17" s="20">
        <f xml:space="preserve"> SUMIFS( InpActive!$H:$H, InpActive!$B:$B, $F17, InpActive!$A:$A, $C17 )</f>
        <v>2283.1219493150679</v>
      </c>
      <c r="I17" s="16">
        <v>10</v>
      </c>
      <c r="K17" s="12">
        <f t="shared" si="0"/>
        <v>4.365432088534632E-2</v>
      </c>
    </row>
    <row r="18" spans="1:14">
      <c r="A18" s="9" t="s">
        <v>21</v>
      </c>
      <c r="C18" s="9" t="s">
        <v>37</v>
      </c>
      <c r="D18" s="20">
        <f xml:space="preserve"> SUMIFS( 'PR19 ODI rates'!$J:$J, 'PR19 ODI rates'!$C:$C, $A18, 'PR19 ODI rates'!$A:$A, $C18 )</f>
        <v>0</v>
      </c>
      <c r="F18" s="14" t="s">
        <v>90</v>
      </c>
      <c r="G18" s="20">
        <f xml:space="preserve"> SUMIFS( InpActive!$H:$H, InpActive!$B:$B, $F18, InpActive!$A:$A, $C18 )</f>
        <v>0</v>
      </c>
      <c r="I18" s="16">
        <v>10</v>
      </c>
      <c r="K18" s="12">
        <f t="shared" si="0"/>
        <v>0</v>
      </c>
    </row>
    <row r="19" spans="1:14">
      <c r="A19" s="9" t="s">
        <v>21</v>
      </c>
      <c r="C19" s="9" t="s">
        <v>41</v>
      </c>
      <c r="D19" s="20">
        <f xml:space="preserve"> SUMIFS( 'PR19 ODI rates'!$J:$J, 'PR19 ODI rates'!$C:$C, $A19, 'PR19 ODI rates'!$A:$A, $C19 )</f>
        <v>0</v>
      </c>
      <c r="F19" s="14" t="s">
        <v>90</v>
      </c>
      <c r="G19" s="20">
        <f xml:space="preserve"> SUMIFS( InpActive!$H:$H, InpActive!$B:$B, $F19, InpActive!$A:$A, $C19 )</f>
        <v>0</v>
      </c>
      <c r="I19" s="16">
        <v>10</v>
      </c>
      <c r="K19" s="12">
        <f t="shared" si="0"/>
        <v>0</v>
      </c>
    </row>
    <row r="20" spans="1:14">
      <c r="A20" s="9" t="s">
        <v>21</v>
      </c>
      <c r="C20" s="9" t="s">
        <v>44</v>
      </c>
      <c r="D20" s="20">
        <f xml:space="preserve"> SUMIFS( 'PR19 ODI rates'!$J:$J, 'PR19 ODI rates'!$C:$C, $A20, 'PR19 ODI rates'!$A:$A, $C20 )</f>
        <v>0</v>
      </c>
      <c r="F20" s="14" t="s">
        <v>90</v>
      </c>
      <c r="G20" s="20">
        <f xml:space="preserve"> SUMIFS( InpActive!$H:$H, InpActive!$B:$B, $F20, InpActive!$A:$A, $C20 )</f>
        <v>0</v>
      </c>
      <c r="I20" s="16">
        <v>10</v>
      </c>
      <c r="K20" s="12">
        <f t="shared" si="0"/>
        <v>0</v>
      </c>
    </row>
    <row r="21" spans="1:14">
      <c r="A21" s="9" t="s">
        <v>21</v>
      </c>
      <c r="C21" s="9" t="s">
        <v>46</v>
      </c>
      <c r="D21" s="20">
        <f xml:space="preserve"> SUMIFS( 'PR19 ODI rates'!$J:$J, 'PR19 ODI rates'!$C:$C, $A21, 'PR19 ODI rates'!$A:$A, $C21 )</f>
        <v>0</v>
      </c>
      <c r="F21" s="14" t="s">
        <v>90</v>
      </c>
      <c r="G21" s="20">
        <f xml:space="preserve"> SUMIFS( InpActive!$H:$H, InpActive!$B:$B, $F21, InpActive!$A:$A, $C21 )</f>
        <v>0</v>
      </c>
      <c r="I21" s="16">
        <v>10</v>
      </c>
      <c r="K21" s="12">
        <f t="shared" si="0"/>
        <v>0</v>
      </c>
    </row>
    <row r="22" spans="1:14">
      <c r="A22" s="9" t="s">
        <v>21</v>
      </c>
      <c r="C22" s="9" t="s">
        <v>47</v>
      </c>
      <c r="D22" s="20">
        <f xml:space="preserve"> SUMIFS( 'PR19 ODI rates'!$J:$J, 'PR19 ODI rates'!$C:$C, $A22, 'PR19 ODI rates'!$A:$A, $C22 )</f>
        <v>0</v>
      </c>
      <c r="F22" s="14" t="s">
        <v>90</v>
      </c>
      <c r="G22" s="20">
        <f xml:space="preserve"> SUMIFS( InpActive!$H:$H, InpActive!$B:$B, $F22, InpActive!$A:$A, $C22 )</f>
        <v>0</v>
      </c>
      <c r="I22" s="16">
        <v>10</v>
      </c>
      <c r="K22" s="12">
        <f t="shared" si="0"/>
        <v>0</v>
      </c>
    </row>
    <row r="23" spans="1:14">
      <c r="A23" s="9" t="s">
        <v>21</v>
      </c>
      <c r="C23" s="9" t="s">
        <v>45</v>
      </c>
      <c r="D23" s="20">
        <f xml:space="preserve"> SUMIFS( 'PR19 ODI rates'!$J:$J, 'PR19 ODI rates'!$C:$C, $A23, 'PR19 ODI rates'!$A:$A, $C23 )</f>
        <v>0</v>
      </c>
      <c r="F23" s="14" t="s">
        <v>90</v>
      </c>
      <c r="G23" s="20">
        <f xml:space="preserve"> SUMIFS( InpActive!$H:$H, InpActive!$B:$B, $F23, InpActive!$A:$A, $C23 )</f>
        <v>0</v>
      </c>
      <c r="I23" s="16">
        <v>10</v>
      </c>
      <c r="K23" s="12">
        <f t="shared" si="0"/>
        <v>0</v>
      </c>
    </row>
    <row r="24" spans="1:14"/>
    <row r="25" spans="1:14" ht="15">
      <c r="A25" s="13"/>
      <c r="B25" s="13" t="s">
        <v>35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/>
    <row r="27" spans="1:14" ht="38.25">
      <c r="D27" s="10" t="s">
        <v>18</v>
      </c>
      <c r="F27" s="14" t="s">
        <v>125</v>
      </c>
      <c r="G27" s="10" t="s">
        <v>126</v>
      </c>
      <c r="I27" s="15" t="s">
        <v>127</v>
      </c>
      <c r="K27" s="11" t="s">
        <v>128</v>
      </c>
    </row>
    <row r="28" spans="1:14">
      <c r="D28" s="10" t="s">
        <v>129</v>
      </c>
      <c r="F28" s="14"/>
      <c r="G28" s="11" t="s">
        <v>92</v>
      </c>
      <c r="I28" s="14"/>
      <c r="K28" s="10" t="s">
        <v>129</v>
      </c>
    </row>
    <row r="29" spans="1:14">
      <c r="A29" s="9" t="s">
        <v>36</v>
      </c>
      <c r="C29" s="9" t="s">
        <v>19</v>
      </c>
      <c r="D29" s="20">
        <f xml:space="preserve"> SUMIFS( 'PR19 ODI rates'!$J:$J, 'PR19 ODI rates'!$C:$C, $A29, 'PR19 ODI rates'!$A:$A, $C29 )</f>
        <v>1.3580374280230325</v>
      </c>
      <c r="F29" s="14" t="s">
        <v>90</v>
      </c>
      <c r="G29" s="20">
        <f xml:space="preserve"> SUMIFS( InpActive!$H:$H, InpActive!$B:$B, $F29, InpActive!$A:$A, $C29 )</f>
        <v>2756.2719999999999</v>
      </c>
      <c r="I29" s="16">
        <v>10</v>
      </c>
      <c r="K29" s="12">
        <f xml:space="preserve"> IF( G29 = 0, 0, ( D29 / G29 ) * I29 )</f>
        <v>4.9270805930003731E-3</v>
      </c>
    </row>
    <row r="30" spans="1:14">
      <c r="A30" s="9" t="s">
        <v>36</v>
      </c>
      <c r="C30" s="9" t="s">
        <v>32</v>
      </c>
      <c r="D30" s="20">
        <f xml:space="preserve"> SUMIFS( 'PR19 ODI rates'!$J:$J, 'PR19 ODI rates'!$C:$C, $A30, 'PR19 ODI rates'!$A:$A, $C30 )</f>
        <v>0</v>
      </c>
      <c r="F30" s="14" t="s">
        <v>90</v>
      </c>
      <c r="G30" s="20">
        <f xml:space="preserve"> SUMIFS( InpActive!$H:$H, InpActive!$B:$B, $F30, InpActive!$A:$A, $C30 )</f>
        <v>1449.9090000000001</v>
      </c>
      <c r="I30" s="16">
        <v>10</v>
      </c>
      <c r="K30" s="12">
        <f t="shared" ref="K30:K45" si="1" xml:space="preserve"> IF( G30 = 0, 0, ( D30 / G30 ) * I30 )</f>
        <v>0</v>
      </c>
    </row>
    <row r="31" spans="1:14">
      <c r="A31" s="9" t="s">
        <v>36</v>
      </c>
      <c r="C31" s="9" t="s">
        <v>25</v>
      </c>
      <c r="D31" s="20">
        <f xml:space="preserve"> SUMIFS( 'PR19 ODI rates'!$J:$J, 'PR19 ODI rates'!$C:$C, $A31, 'PR19 ODI rates'!$A:$A, $C31 )</f>
        <v>0</v>
      </c>
      <c r="F31" s="14" t="s">
        <v>90</v>
      </c>
      <c r="G31" s="20">
        <f xml:space="preserve"> SUMIFS( InpActive!$H:$H, InpActive!$B:$B, $F31, InpActive!$A:$A, $C31 )</f>
        <v>21.071000000000002</v>
      </c>
      <c r="I31" s="16">
        <v>10</v>
      </c>
      <c r="K31" s="12">
        <f t="shared" si="1"/>
        <v>0</v>
      </c>
    </row>
    <row r="32" spans="1:14">
      <c r="A32" s="9" t="s">
        <v>36</v>
      </c>
      <c r="C32" s="9" t="s">
        <v>26</v>
      </c>
      <c r="D32" s="20">
        <f xml:space="preserve"> SUMIFS( 'PR19 ODI rates'!$J:$J, 'PR19 ODI rates'!$C:$C, $A32, 'PR19 ODI rates'!$A:$A, $C32 )</f>
        <v>0.93291266794625727</v>
      </c>
      <c r="F32" s="14" t="s">
        <v>90</v>
      </c>
      <c r="G32" s="20">
        <f xml:space="preserve"> SUMIFS( InpActive!$H:$H, InpActive!$B:$B, $F32, InpActive!$A:$A, $C32 )</f>
        <v>1264.011</v>
      </c>
      <c r="I32" s="16">
        <v>10</v>
      </c>
      <c r="K32" s="12">
        <f t="shared" si="1"/>
        <v>7.3805739660988499E-3</v>
      </c>
    </row>
    <row r="33" spans="1:14">
      <c r="A33" s="9" t="s">
        <v>36</v>
      </c>
      <c r="C33" s="9" t="s">
        <v>28</v>
      </c>
      <c r="D33" s="20">
        <f xml:space="preserve"> SUMIFS( 'PR19 ODI rates'!$J:$J, 'PR19 ODI rates'!$C:$C, $A33, 'PR19 ODI rates'!$A:$A, $C33 )</f>
        <v>11.809021113243762</v>
      </c>
      <c r="F33" s="14" t="s">
        <v>90</v>
      </c>
      <c r="G33" s="20">
        <f xml:space="preserve"> SUMIFS( InpActive!$H:$H, InpActive!$B:$B, $F33, InpActive!$A:$A, $C33 )</f>
        <v>4130.8130000000001</v>
      </c>
      <c r="I33" s="16">
        <v>10</v>
      </c>
      <c r="K33" s="12">
        <f t="shared" si="1"/>
        <v>2.8587643917175051E-2</v>
      </c>
    </row>
    <row r="34" spans="1:14">
      <c r="A34" s="9" t="s">
        <v>36</v>
      </c>
      <c r="C34" s="9" t="s">
        <v>29</v>
      </c>
      <c r="D34" s="20">
        <f xml:space="preserve"> SUMIFS( 'PR19 ODI rates'!$J:$J, 'PR19 ODI rates'!$C:$C, $A34, 'PR19 ODI rates'!$A:$A, $C34 )</f>
        <v>0.88567658349328227</v>
      </c>
      <c r="F34" s="14" t="s">
        <v>90</v>
      </c>
      <c r="G34" s="20">
        <f xml:space="preserve"> SUMIFS( InpActive!$H:$H, InpActive!$B:$B, $F34, InpActive!$A:$A, $C34 )</f>
        <v>746.38099999999997</v>
      </c>
      <c r="I34" s="16">
        <v>10</v>
      </c>
      <c r="K34" s="12">
        <f t="shared" si="1"/>
        <v>1.1866279869038498E-2</v>
      </c>
    </row>
    <row r="35" spans="1:14">
      <c r="A35" s="9" t="s">
        <v>36</v>
      </c>
      <c r="C35" s="9" t="s">
        <v>27</v>
      </c>
      <c r="D35" s="20">
        <f xml:space="preserve"> SUMIFS( 'PR19 ODI rates'!$J:$J, 'PR19 ODI rates'!$C:$C, $A35, 'PR19 ODI rates'!$A:$A, $C35 )</f>
        <v>1.7004990403071019</v>
      </c>
      <c r="F35" s="14" t="s">
        <v>90</v>
      </c>
      <c r="G35" s="20">
        <f xml:space="preserve"> SUMIFS( InpActive!$H:$H, InpActive!$B:$B, $F35, InpActive!$A:$A, $C35 )</f>
        <v>1978.1320000000001</v>
      </c>
      <c r="I35" s="16">
        <v>10</v>
      </c>
      <c r="K35" s="12">
        <f t="shared" si="1"/>
        <v>8.5964892146080333E-3</v>
      </c>
    </row>
    <row r="36" spans="1:14">
      <c r="A36" s="9" t="s">
        <v>36</v>
      </c>
      <c r="C36" s="9" t="s">
        <v>30</v>
      </c>
      <c r="D36" s="20">
        <f xml:space="preserve"> SUMIFS( 'PR19 ODI rates'!$J:$J, 'PR19 ODI rates'!$C:$C, $A36, 'PR19 ODI rates'!$A:$A, $C36 )</f>
        <v>0</v>
      </c>
      <c r="F36" s="14" t="s">
        <v>90</v>
      </c>
      <c r="G36" s="20">
        <f xml:space="preserve"> SUMIFS( InpActive!$H:$H, InpActive!$B:$B, $F36, InpActive!$A:$A, $C36 )</f>
        <v>5838.3990000000003</v>
      </c>
      <c r="I36" s="16">
        <v>10</v>
      </c>
      <c r="K36" s="12">
        <f t="shared" si="1"/>
        <v>0</v>
      </c>
    </row>
    <row r="37" spans="1:14">
      <c r="A37" s="9" t="s">
        <v>36</v>
      </c>
      <c r="C37" s="9" t="s">
        <v>31</v>
      </c>
      <c r="D37" s="20">
        <f xml:space="preserve"> SUMIFS( 'PR19 ODI rates'!$J:$J, 'PR19 ODI rates'!$C:$C, $A37, 'PR19 ODI rates'!$A:$A, $C37 )</f>
        <v>2.5271305182341655</v>
      </c>
      <c r="F37" s="14" t="s">
        <v>90</v>
      </c>
      <c r="G37" s="20">
        <f xml:space="preserve"> SUMIFS( InpActive!$H:$H, InpActive!$B:$B, $F37, InpActive!$A:$A, $C37 )</f>
        <v>3315.665</v>
      </c>
      <c r="I37" s="16">
        <v>10</v>
      </c>
      <c r="K37" s="12">
        <f t="shared" si="1"/>
        <v>7.6217908571407714E-3</v>
      </c>
    </row>
    <row r="38" spans="1:14">
      <c r="A38" s="9" t="s">
        <v>36</v>
      </c>
      <c r="C38" s="9" t="s">
        <v>33</v>
      </c>
      <c r="D38" s="20">
        <f xml:space="preserve"> SUMIFS( 'PR19 ODI rates'!$J:$J, 'PR19 ODI rates'!$C:$C, $A38, 'PR19 ODI rates'!$A:$A, $C38 )</f>
        <v>0.94472168905950105</v>
      </c>
      <c r="F38" s="14" t="s">
        <v>90</v>
      </c>
      <c r="G38" s="20">
        <f xml:space="preserve"> SUMIFS( InpActive!$H:$H, InpActive!$B:$B, $F38, InpActive!$A:$A, $C38 )</f>
        <v>1238.19</v>
      </c>
      <c r="I38" s="16">
        <v>10</v>
      </c>
      <c r="K38" s="12">
        <f t="shared" si="1"/>
        <v>7.6298604338550713E-3</v>
      </c>
    </row>
    <row r="39" spans="1:14">
      <c r="A39" s="9" t="s">
        <v>36</v>
      </c>
      <c r="C39" s="9" t="s">
        <v>34</v>
      </c>
      <c r="D39" s="20">
        <f xml:space="preserve"> SUMIFS( 'PR19 ODI rates'!$J:$J, 'PR19 ODI rates'!$C:$C, $A39, 'PR19 ODI rates'!$A:$A, $C39 )</f>
        <v>2.550748560460653</v>
      </c>
      <c r="F39" s="14" t="s">
        <v>90</v>
      </c>
      <c r="G39" s="20">
        <f xml:space="preserve"> SUMIFS( InpActive!$H:$H, InpActive!$B:$B, $F39, InpActive!$A:$A, $C39 )</f>
        <v>2283.1219493150679</v>
      </c>
      <c r="I39" s="16">
        <v>10</v>
      </c>
      <c r="K39" s="12">
        <f t="shared" si="1"/>
        <v>1.1172195866391949E-2</v>
      </c>
    </row>
    <row r="40" spans="1:14">
      <c r="A40" s="9" t="s">
        <v>36</v>
      </c>
      <c r="C40" s="9" t="s">
        <v>37</v>
      </c>
      <c r="D40" s="20">
        <f xml:space="preserve"> SUMIFS( 'PR19 ODI rates'!$J:$J, 'PR19 ODI rates'!$C:$C, $A40, 'PR19 ODI rates'!$A:$A, $C40 )</f>
        <v>0</v>
      </c>
      <c r="F40" s="14" t="s">
        <v>90</v>
      </c>
      <c r="G40" s="20">
        <f xml:space="preserve"> SUMIFS( InpActive!$H:$H, InpActive!$B:$B, $F40, InpActive!$A:$A, $C40 )</f>
        <v>0</v>
      </c>
      <c r="I40" s="16">
        <v>10</v>
      </c>
      <c r="K40" s="12">
        <f t="shared" si="1"/>
        <v>0</v>
      </c>
    </row>
    <row r="41" spans="1:14">
      <c r="A41" s="9" t="s">
        <v>36</v>
      </c>
      <c r="C41" s="9" t="s">
        <v>41</v>
      </c>
      <c r="D41" s="20">
        <f xml:space="preserve"> SUMIFS( 'PR19 ODI rates'!$J:$J, 'PR19 ODI rates'!$C:$C, $A41, 'PR19 ODI rates'!$A:$A, $C41 )</f>
        <v>0</v>
      </c>
      <c r="F41" s="14" t="s">
        <v>90</v>
      </c>
      <c r="G41" s="20">
        <f xml:space="preserve"> SUMIFS( InpActive!$H:$H, InpActive!$B:$B, $F41, InpActive!$A:$A, $C41 )</f>
        <v>0</v>
      </c>
      <c r="I41" s="16">
        <v>10</v>
      </c>
      <c r="K41" s="12">
        <f t="shared" si="1"/>
        <v>0</v>
      </c>
    </row>
    <row r="42" spans="1:14">
      <c r="A42" s="9" t="s">
        <v>36</v>
      </c>
      <c r="C42" s="9" t="s">
        <v>44</v>
      </c>
      <c r="D42" s="20">
        <f xml:space="preserve"> SUMIFS( 'PR19 ODI rates'!$J:$J, 'PR19 ODI rates'!$C:$C, $A42, 'PR19 ODI rates'!$A:$A, $C42 )</f>
        <v>0</v>
      </c>
      <c r="F42" s="14" t="s">
        <v>90</v>
      </c>
      <c r="G42" s="20">
        <f xml:space="preserve"> SUMIFS( InpActive!$H:$H, InpActive!$B:$B, $F42, InpActive!$A:$A, $C42 )</f>
        <v>0</v>
      </c>
      <c r="I42" s="16">
        <v>10</v>
      </c>
      <c r="K42" s="12">
        <f t="shared" si="1"/>
        <v>0</v>
      </c>
    </row>
    <row r="43" spans="1:14">
      <c r="A43" s="9" t="s">
        <v>36</v>
      </c>
      <c r="C43" s="9" t="s">
        <v>46</v>
      </c>
      <c r="D43" s="20">
        <f xml:space="preserve"> SUMIFS( 'PR19 ODI rates'!$J:$J, 'PR19 ODI rates'!$C:$C, $A43, 'PR19 ODI rates'!$A:$A, $C43 )</f>
        <v>0</v>
      </c>
      <c r="F43" s="14" t="s">
        <v>90</v>
      </c>
      <c r="G43" s="20">
        <f xml:space="preserve"> SUMIFS( InpActive!$H:$H, InpActive!$B:$B, $F43, InpActive!$A:$A, $C43 )</f>
        <v>0</v>
      </c>
      <c r="I43" s="16">
        <v>10</v>
      </c>
      <c r="K43" s="12">
        <f t="shared" si="1"/>
        <v>0</v>
      </c>
    </row>
    <row r="44" spans="1:14">
      <c r="A44" s="9" t="s">
        <v>36</v>
      </c>
      <c r="C44" s="9" t="s">
        <v>47</v>
      </c>
      <c r="D44" s="20">
        <f xml:space="preserve"> SUMIFS( 'PR19 ODI rates'!$J:$J, 'PR19 ODI rates'!$C:$C, $A44, 'PR19 ODI rates'!$A:$A, $C44 )</f>
        <v>0</v>
      </c>
      <c r="F44" s="14" t="s">
        <v>90</v>
      </c>
      <c r="G44" s="20">
        <f xml:space="preserve"> SUMIFS( InpActive!$H:$H, InpActive!$B:$B, $F44, InpActive!$A:$A, $C44 )</f>
        <v>0</v>
      </c>
      <c r="I44" s="16">
        <v>10</v>
      </c>
      <c r="K44" s="12">
        <f t="shared" si="1"/>
        <v>0</v>
      </c>
    </row>
    <row r="45" spans="1:14">
      <c r="A45" s="9" t="s">
        <v>36</v>
      </c>
      <c r="C45" s="9" t="s">
        <v>45</v>
      </c>
      <c r="D45" s="20">
        <f xml:space="preserve"> SUMIFS( 'PR19 ODI rates'!$J:$J, 'PR19 ODI rates'!$C:$C, $A45, 'PR19 ODI rates'!$A:$A, $C45 )</f>
        <v>0</v>
      </c>
      <c r="F45" s="14" t="s">
        <v>90</v>
      </c>
      <c r="G45" s="20">
        <f xml:space="preserve"> SUMIFS( InpActive!$H:$H, InpActive!$B:$B, $F45, InpActive!$A:$A, $C45 )</f>
        <v>0</v>
      </c>
      <c r="I45" s="16">
        <v>10</v>
      </c>
      <c r="K45" s="12">
        <f t="shared" si="1"/>
        <v>0</v>
      </c>
    </row>
    <row r="46" spans="1:14"/>
    <row r="47" spans="1:14" ht="15">
      <c r="A47" s="13"/>
      <c r="B47" s="13" t="s">
        <v>38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/>
    <row r="49" spans="1:11" ht="38.25">
      <c r="D49" s="10" t="s">
        <v>18</v>
      </c>
      <c r="F49" s="14"/>
      <c r="G49" s="10"/>
      <c r="I49" s="15"/>
      <c r="K49" s="11" t="s">
        <v>128</v>
      </c>
    </row>
    <row r="50" spans="1:11">
      <c r="D50" s="10" t="s">
        <v>129</v>
      </c>
      <c r="F50" s="14"/>
      <c r="G50" s="11"/>
      <c r="I50" s="14"/>
      <c r="K50" s="10" t="s">
        <v>129</v>
      </c>
    </row>
    <row r="51" spans="1:11">
      <c r="A51" s="9" t="s">
        <v>39</v>
      </c>
      <c r="C51" s="9" t="s">
        <v>19</v>
      </c>
      <c r="D51" s="20">
        <f xml:space="preserve"> SUMIFS( 'PR19 ODI rates'!$J:$J, 'PR19 ODI rates'!$C:$C, $A51, 'PR19 ODI rates'!$A:$A, $C51 )</f>
        <v>0.43693378119001924</v>
      </c>
      <c r="F51" s="14"/>
      <c r="G51" s="12"/>
      <c r="I51" s="16"/>
      <c r="K51" s="12">
        <f xml:space="preserve"> D51</f>
        <v>0.43693378119001924</v>
      </c>
    </row>
    <row r="52" spans="1:11">
      <c r="A52" s="9" t="s">
        <v>39</v>
      </c>
      <c r="C52" s="9" t="s">
        <v>32</v>
      </c>
      <c r="D52" s="20">
        <f xml:space="preserve"> SUMIFS( 'PR19 ODI rates'!$J:$J, 'PR19 ODI rates'!$C:$C, $A52, 'PR19 ODI rates'!$A:$A, $C52 )</f>
        <v>0.20075335892514398</v>
      </c>
      <c r="F52" s="14"/>
      <c r="G52" s="12"/>
      <c r="I52" s="16"/>
      <c r="K52" s="12">
        <f t="shared" ref="K52:K67" si="2" xml:space="preserve"> D52</f>
        <v>0.20075335892514398</v>
      </c>
    </row>
    <row r="53" spans="1:11">
      <c r="A53" s="9" t="s">
        <v>39</v>
      </c>
      <c r="C53" s="9" t="s">
        <v>25</v>
      </c>
      <c r="D53" s="20">
        <f xml:space="preserve"> SUMIFS( 'PR19 ODI rates'!$J:$J, 'PR19 ODI rates'!$C:$C, $A53, 'PR19 ODI rates'!$A:$A, $C53 )</f>
        <v>0.11809021113243763</v>
      </c>
      <c r="F53" s="14"/>
      <c r="G53" s="12"/>
      <c r="I53" s="16"/>
      <c r="K53" s="12">
        <f t="shared" si="2"/>
        <v>0.11809021113243763</v>
      </c>
    </row>
    <row r="54" spans="1:11">
      <c r="A54" s="9" t="s">
        <v>39</v>
      </c>
      <c r="C54" s="9" t="s">
        <v>26</v>
      </c>
      <c r="D54" s="20">
        <f xml:space="preserve"> SUMIFS( 'PR19 ODI rates'!$J:$J, 'PR19 ODI rates'!$C:$C, $A54, 'PR19 ODI rates'!$A:$A, $C54 )</f>
        <v>0.42512476007677547</v>
      </c>
      <c r="F54" s="14"/>
      <c r="G54" s="12"/>
      <c r="I54" s="16"/>
      <c r="K54" s="12">
        <f t="shared" si="2"/>
        <v>0.42512476007677547</v>
      </c>
    </row>
    <row r="55" spans="1:11">
      <c r="A55" s="9" t="s">
        <v>39</v>
      </c>
      <c r="C55" s="9" t="s">
        <v>28</v>
      </c>
      <c r="D55" s="20">
        <f xml:space="preserve"> SUMIFS( 'PR19 ODI rates'!$J:$J, 'PR19 ODI rates'!$C:$C, $A55, 'PR19 ODI rates'!$A:$A, $C55 )</f>
        <v>0.38969769673704419</v>
      </c>
      <c r="F55" s="14"/>
      <c r="G55" s="12"/>
      <c r="I55" s="16"/>
      <c r="K55" s="12">
        <f t="shared" si="2"/>
        <v>0.38969769673704419</v>
      </c>
    </row>
    <row r="56" spans="1:11">
      <c r="A56" s="9" t="s">
        <v>39</v>
      </c>
      <c r="C56" s="9" t="s">
        <v>29</v>
      </c>
      <c r="D56" s="20">
        <f xml:space="preserve"> SUMIFS( 'PR19 ODI rates'!$J:$J, 'PR19 ODI rates'!$C:$C, $A56, 'PR19 ODI rates'!$A:$A, $C56 )</f>
        <v>0.73215930902111326</v>
      </c>
      <c r="F56" s="14"/>
      <c r="G56" s="12"/>
      <c r="I56" s="16"/>
      <c r="K56" s="12">
        <f t="shared" si="2"/>
        <v>0.73215930902111326</v>
      </c>
    </row>
    <row r="57" spans="1:11">
      <c r="A57" s="9" t="s">
        <v>39</v>
      </c>
      <c r="C57" s="9" t="s">
        <v>27</v>
      </c>
      <c r="D57" s="20">
        <f xml:space="preserve"> SUMIFS( 'PR19 ODI rates'!$J:$J, 'PR19 ODI rates'!$C:$C, $A57, 'PR19 ODI rates'!$A:$A, $C57 )</f>
        <v>0.31884357005758163</v>
      </c>
      <c r="F57" s="14"/>
      <c r="G57" s="12"/>
      <c r="I57" s="16"/>
      <c r="K57" s="12">
        <f t="shared" si="2"/>
        <v>0.31884357005758163</v>
      </c>
    </row>
    <row r="58" spans="1:11">
      <c r="A58" s="9" t="s">
        <v>39</v>
      </c>
      <c r="C58" s="9" t="s">
        <v>30</v>
      </c>
      <c r="D58" s="20">
        <f xml:space="preserve"> SUMIFS( 'PR19 ODI rates'!$J:$J, 'PR19 ODI rates'!$C:$C, $A58, 'PR19 ODI rates'!$A:$A, $C58 )</f>
        <v>0.46055182341650674</v>
      </c>
      <c r="F58" s="14"/>
      <c r="G58" s="12"/>
      <c r="I58" s="16"/>
      <c r="K58" s="12">
        <f t="shared" si="2"/>
        <v>0.46055182341650674</v>
      </c>
    </row>
    <row r="59" spans="1:11">
      <c r="A59" s="9" t="s">
        <v>39</v>
      </c>
      <c r="C59" s="9" t="s">
        <v>31</v>
      </c>
      <c r="D59" s="20">
        <f xml:space="preserve"> SUMIFS( 'PR19 ODI rates'!$J:$J, 'PR19 ODI rates'!$C:$C, $A59, 'PR19 ODI rates'!$A:$A, $C59 )</f>
        <v>0.21256238003838773</v>
      </c>
      <c r="F59" s="14"/>
      <c r="G59" s="12"/>
      <c r="I59" s="16"/>
      <c r="K59" s="12">
        <f t="shared" si="2"/>
        <v>0.21256238003838773</v>
      </c>
    </row>
    <row r="60" spans="1:11">
      <c r="A60" s="9" t="s">
        <v>39</v>
      </c>
      <c r="C60" s="9" t="s">
        <v>33</v>
      </c>
      <c r="D60" s="20">
        <f xml:space="preserve"> SUMIFS( 'PR19 ODI rates'!$J:$J, 'PR19 ODI rates'!$C:$C, $A60, 'PR19 ODI rates'!$A:$A, $C60 )</f>
        <v>0.38969769673704419</v>
      </c>
      <c r="F60" s="14"/>
      <c r="G60" s="12"/>
      <c r="I60" s="16"/>
      <c r="K60" s="12">
        <f t="shared" si="2"/>
        <v>0.38969769673704419</v>
      </c>
    </row>
    <row r="61" spans="1:11">
      <c r="A61" s="9" t="s">
        <v>39</v>
      </c>
      <c r="C61" s="9" t="s">
        <v>34</v>
      </c>
      <c r="D61" s="20">
        <f xml:space="preserve"> SUMIFS( 'PR19 ODI rates'!$J:$J, 'PR19 ODI rates'!$C:$C, $A61, 'PR19 ODI rates'!$A:$A, $C61 )</f>
        <v>0.20075335892514398</v>
      </c>
      <c r="F61" s="14"/>
      <c r="G61" s="12"/>
      <c r="I61" s="16"/>
      <c r="K61" s="12">
        <f t="shared" si="2"/>
        <v>0.20075335892514398</v>
      </c>
    </row>
    <row r="62" spans="1:11">
      <c r="A62" s="9" t="s">
        <v>39</v>
      </c>
      <c r="C62" s="9" t="s">
        <v>37</v>
      </c>
      <c r="D62" s="20">
        <f xml:space="preserve"> SUMIFS( 'PR19 ODI rates'!$J:$J, 'PR19 ODI rates'!$C:$C, $A62, 'PR19 ODI rates'!$A:$A, $C62 )</f>
        <v>0.1889443378119002</v>
      </c>
      <c r="F62" s="14"/>
      <c r="G62" s="12"/>
      <c r="I62" s="16"/>
      <c r="K62" s="12">
        <f t="shared" si="2"/>
        <v>0.1889443378119002</v>
      </c>
    </row>
    <row r="63" spans="1:11">
      <c r="A63" s="9" t="s">
        <v>39</v>
      </c>
      <c r="C63" s="9" t="s">
        <v>41</v>
      </c>
      <c r="D63" s="20">
        <f xml:space="preserve"> SUMIFS( 'PR19 ODI rates'!$J:$J, 'PR19 ODI rates'!$C:$C, $A63, 'PR19 ODI rates'!$A:$A, $C63 )</f>
        <v>0.22437140115163148</v>
      </c>
      <c r="F63" s="14"/>
      <c r="G63" s="12"/>
      <c r="I63" s="16"/>
      <c r="K63" s="12">
        <f t="shared" si="2"/>
        <v>0.22437140115163148</v>
      </c>
    </row>
    <row r="64" spans="1:11">
      <c r="A64" s="9" t="s">
        <v>39</v>
      </c>
      <c r="C64" s="9" t="s">
        <v>44</v>
      </c>
      <c r="D64" s="20">
        <f xml:space="preserve"> SUMIFS( 'PR19 ODI rates'!$J:$J, 'PR19 ODI rates'!$C:$C, $A64, 'PR19 ODI rates'!$A:$A, $C64 )</f>
        <v>0.1889443378119002</v>
      </c>
      <c r="F64" s="14"/>
      <c r="G64" s="12"/>
      <c r="I64" s="16"/>
      <c r="K64" s="12">
        <f t="shared" si="2"/>
        <v>0.1889443378119002</v>
      </c>
    </row>
    <row r="65" spans="1:14">
      <c r="A65" s="9" t="s">
        <v>39</v>
      </c>
      <c r="C65" s="9" t="s">
        <v>46</v>
      </c>
      <c r="D65" s="20">
        <f xml:space="preserve"> SUMIFS( 'PR19 ODI rates'!$J:$J, 'PR19 ODI rates'!$C:$C, $A65, 'PR19 ODI rates'!$A:$A, $C65 )</f>
        <v>0.53140595009596936</v>
      </c>
      <c r="F65" s="14"/>
      <c r="G65" s="12"/>
      <c r="I65" s="16"/>
      <c r="K65" s="12">
        <f t="shared" si="2"/>
        <v>0.53140595009596936</v>
      </c>
    </row>
    <row r="66" spans="1:14">
      <c r="A66" s="9" t="s">
        <v>39</v>
      </c>
      <c r="C66" s="9" t="s">
        <v>47</v>
      </c>
      <c r="D66" s="20">
        <f xml:space="preserve"> SUMIFS( 'PR19 ODI rates'!$J:$J, 'PR19 ODI rates'!$C:$C, $A66, 'PR19 ODI rates'!$A:$A, $C66 )</f>
        <v>0.57864203454894436</v>
      </c>
      <c r="F66" s="14"/>
      <c r="G66" s="12"/>
      <c r="I66" s="16"/>
      <c r="K66" s="12">
        <f t="shared" si="2"/>
        <v>0.57864203454894436</v>
      </c>
    </row>
    <row r="67" spans="1:14">
      <c r="A67" s="9" t="s">
        <v>39</v>
      </c>
      <c r="C67" s="9" t="s">
        <v>45</v>
      </c>
      <c r="D67" s="20">
        <f xml:space="preserve"> SUMIFS( 'PR19 ODI rates'!$J:$J, 'PR19 ODI rates'!$C:$C, $A67, 'PR19 ODI rates'!$A:$A, $C67 )</f>
        <v>0.49597888675623802</v>
      </c>
      <c r="F67" s="14"/>
      <c r="G67" s="12"/>
      <c r="I67" s="16"/>
      <c r="K67" s="12">
        <f t="shared" si="2"/>
        <v>0.49597888675623802</v>
      </c>
    </row>
    <row r="68" spans="1:14"/>
    <row r="69" spans="1:14" ht="15">
      <c r="A69" s="13"/>
      <c r="B69" s="13" t="s">
        <v>50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/>
    <row r="71" spans="1:14" ht="38.25">
      <c r="D71" s="10" t="s">
        <v>18</v>
      </c>
      <c r="F71" s="14" t="s">
        <v>125</v>
      </c>
      <c r="G71" s="10" t="s">
        <v>130</v>
      </c>
      <c r="I71" s="15" t="s">
        <v>127</v>
      </c>
      <c r="K71" s="11" t="s">
        <v>128</v>
      </c>
    </row>
    <row r="72" spans="1:14">
      <c r="D72" s="10" t="s">
        <v>129</v>
      </c>
      <c r="F72" s="14"/>
      <c r="G72" s="11" t="s">
        <v>102</v>
      </c>
      <c r="I72" s="14"/>
      <c r="K72" s="10" t="s">
        <v>129</v>
      </c>
    </row>
    <row r="73" spans="1:14">
      <c r="A73" s="9" t="s">
        <v>51</v>
      </c>
      <c r="C73" s="9" t="s">
        <v>19</v>
      </c>
      <c r="D73" s="20">
        <f xml:space="preserve"> SUMIFS( 'PR19 ODI rates'!$J:$J, 'PR19 ODI rates'!$C:$C, $A73, 'PR19 ODI rates'!$A:$A, $C73 )</f>
        <v>0.20075335892514398</v>
      </c>
      <c r="F73" s="14" t="s">
        <v>109</v>
      </c>
      <c r="G73" s="20">
        <f xml:space="preserve"> SUMIFS( InpActive!$H:$H, InpActive!$B:$B, $F73, InpActive!$A:$A, $C73 )</f>
        <v>38420</v>
      </c>
      <c r="I73" s="16">
        <v>1000</v>
      </c>
      <c r="K73" s="12">
        <f xml:space="preserve"> IF( G73 = 0, 0, ( D73 / G73 ) * I73 )</f>
        <v>5.2252305810813115E-3</v>
      </c>
    </row>
    <row r="74" spans="1:14">
      <c r="A74" s="9" t="s">
        <v>51</v>
      </c>
      <c r="C74" s="9" t="s">
        <v>32</v>
      </c>
      <c r="D74" s="20">
        <f xml:space="preserve"> SUMIFS( 'PR19 ODI rates'!$J:$J, 'PR19 ODI rates'!$C:$C, $A74, 'PR19 ODI rates'!$A:$A, $C74 )</f>
        <v>0.11809021113243763</v>
      </c>
      <c r="F74" s="14" t="s">
        <v>109</v>
      </c>
      <c r="G74" s="20">
        <f xml:space="preserve"> SUMIFS( InpActive!$H:$H, InpActive!$B:$B, $F74, InpActive!$A:$A, $C74 )</f>
        <v>27597</v>
      </c>
      <c r="I74" s="16">
        <v>1000</v>
      </c>
      <c r="K74" s="12">
        <f t="shared" ref="K74:K89" si="3" xml:space="preserve"> IF( G74 = 0, 0, ( D74 / G74 ) * I74 )</f>
        <v>4.2790959572575867E-3</v>
      </c>
    </row>
    <row r="75" spans="1:14">
      <c r="A75" s="9" t="s">
        <v>51</v>
      </c>
      <c r="C75" s="9" t="s">
        <v>25</v>
      </c>
      <c r="D75" s="20">
        <f xml:space="preserve"> SUMIFS( 'PR19 ODI rates'!$J:$J, 'PR19 ODI rates'!$C:$C, $A75, 'PR19 ODI rates'!$A:$A, $C75 )</f>
        <v>1.1809021113243763E-2</v>
      </c>
      <c r="F75" s="14" t="s">
        <v>109</v>
      </c>
      <c r="G75" s="20">
        <f xml:space="preserve"> SUMIFS( InpActive!$H:$H, InpActive!$B:$B, $F75, InpActive!$A:$A, $C75 )</f>
        <v>2596.6999999999998</v>
      </c>
      <c r="I75" s="16">
        <v>1000</v>
      </c>
      <c r="K75" s="12">
        <f t="shared" si="3"/>
        <v>4.547703282336721E-3</v>
      </c>
    </row>
    <row r="76" spans="1:14">
      <c r="A76" s="9" t="s">
        <v>51</v>
      </c>
      <c r="C76" s="9" t="s">
        <v>26</v>
      </c>
      <c r="D76" s="20">
        <f xml:space="preserve"> SUMIFS( 'PR19 ODI rates'!$J:$J, 'PR19 ODI rates'!$C:$C, $A76, 'PR19 ODI rates'!$A:$A, $C76 )</f>
        <v>0.17713531669865643</v>
      </c>
      <c r="F76" s="14" t="s">
        <v>109</v>
      </c>
      <c r="G76" s="20">
        <f xml:space="preserve"> SUMIFS( InpActive!$H:$H, InpActive!$B:$B, $F76, InpActive!$A:$A, $C76 )</f>
        <v>25912</v>
      </c>
      <c r="I76" s="16">
        <v>1000</v>
      </c>
      <c r="K76" s="12">
        <f t="shared" si="3"/>
        <v>6.836034142430396E-3</v>
      </c>
    </row>
    <row r="77" spans="1:14">
      <c r="A77" s="9" t="s">
        <v>51</v>
      </c>
      <c r="C77" s="9" t="s">
        <v>28</v>
      </c>
      <c r="D77" s="20">
        <f xml:space="preserve"> SUMIFS( 'PR19 ODI rates'!$J:$J, 'PR19 ODI rates'!$C:$C, $A77, 'PR19 ODI rates'!$A:$A, $C77 )</f>
        <v>0.66130518234165081</v>
      </c>
      <c r="F77" s="14" t="s">
        <v>109</v>
      </c>
      <c r="G77" s="20">
        <f xml:space="preserve"> SUMIFS( InpActive!$H:$H, InpActive!$B:$B, $F77, InpActive!$A:$A, $C77 )</f>
        <v>47546</v>
      </c>
      <c r="I77" s="16">
        <v>1000</v>
      </c>
      <c r="K77" s="12">
        <f t="shared" si="3"/>
        <v>1.3908744843765003E-2</v>
      </c>
    </row>
    <row r="78" spans="1:14">
      <c r="A78" s="9" t="s">
        <v>51</v>
      </c>
      <c r="C78" s="9" t="s">
        <v>29</v>
      </c>
      <c r="D78" s="20">
        <f xml:space="preserve"> SUMIFS( 'PR19 ODI rates'!$J:$J, 'PR19 ODI rates'!$C:$C, $A78, 'PR19 ODI rates'!$A:$A, $C78 )</f>
        <v>0.11809021113243763</v>
      </c>
      <c r="F78" s="14" t="s">
        <v>109</v>
      </c>
      <c r="G78" s="20">
        <f xml:space="preserve"> SUMIFS( InpActive!$H:$H, InpActive!$B:$B, $F78, InpActive!$A:$A, $C78 )</f>
        <v>18233</v>
      </c>
      <c r="I78" s="16">
        <v>1000</v>
      </c>
      <c r="K78" s="12">
        <f t="shared" si="3"/>
        <v>6.4767296184082505E-3</v>
      </c>
    </row>
    <row r="79" spans="1:14">
      <c r="A79" s="9" t="s">
        <v>51</v>
      </c>
      <c r="C79" s="9" t="s">
        <v>27</v>
      </c>
      <c r="D79" s="20">
        <f xml:space="preserve"> SUMIFS( 'PR19 ODI rates'!$J:$J, 'PR19 ODI rates'!$C:$C, $A79, 'PR19 ODI rates'!$A:$A, $C79 )</f>
        <v>9.4472168905950102E-2</v>
      </c>
      <c r="F79" s="14" t="s">
        <v>109</v>
      </c>
      <c r="G79" s="20">
        <f xml:space="preserve"> SUMIFS( InpActive!$H:$H, InpActive!$B:$B, $F79, InpActive!$A:$A, $C79 )</f>
        <v>13905</v>
      </c>
      <c r="I79" s="16">
        <v>1000</v>
      </c>
      <c r="K79" s="12">
        <f t="shared" si="3"/>
        <v>6.7941149878425096E-3</v>
      </c>
    </row>
    <row r="80" spans="1:14">
      <c r="A80" s="9" t="s">
        <v>51</v>
      </c>
      <c r="C80" s="9" t="s">
        <v>30</v>
      </c>
      <c r="D80" s="20">
        <f xml:space="preserve"> SUMIFS( 'PR19 ODI rates'!$J:$J, 'PR19 ODI rates'!$C:$C, $A80, 'PR19 ODI rates'!$A:$A, $C80 )</f>
        <v>0.34246161228406907</v>
      </c>
      <c r="F80" s="14" t="s">
        <v>109</v>
      </c>
      <c r="G80" s="20">
        <f xml:space="preserve"> SUMIFS( InpActive!$H:$H, InpActive!$B:$B, $F80, InpActive!$A:$A, $C80 )</f>
        <v>31460.6</v>
      </c>
      <c r="I80" s="16">
        <v>1000</v>
      </c>
      <c r="K80" s="12">
        <f t="shared" si="3"/>
        <v>1.0885412620359088E-2</v>
      </c>
    </row>
    <row r="81" spans="1:14">
      <c r="A81" s="9" t="s">
        <v>51</v>
      </c>
      <c r="C81" s="9" t="s">
        <v>31</v>
      </c>
      <c r="D81" s="20">
        <f xml:space="preserve"> SUMIFS( 'PR19 ODI rates'!$J:$J, 'PR19 ODI rates'!$C:$C, $A81, 'PR19 ODI rates'!$A:$A, $C81 )</f>
        <v>0.28341650671785029</v>
      </c>
      <c r="F81" s="14" t="s">
        <v>109</v>
      </c>
      <c r="G81" s="20">
        <f xml:space="preserve"> SUMIFS( InpActive!$H:$H, InpActive!$B:$B, $F81, InpActive!$A:$A, $C81 )</f>
        <v>42102.9</v>
      </c>
      <c r="I81" s="16">
        <v>1000</v>
      </c>
      <c r="K81" s="12">
        <f t="shared" si="3"/>
        <v>6.7315198411000265E-3</v>
      </c>
    </row>
    <row r="82" spans="1:14">
      <c r="A82" s="9" t="s">
        <v>51</v>
      </c>
      <c r="C82" s="9" t="s">
        <v>33</v>
      </c>
      <c r="D82" s="20">
        <f xml:space="preserve"> SUMIFS( 'PR19 ODI rates'!$J:$J, 'PR19 ODI rates'!$C:$C, $A82, 'PR19 ODI rates'!$A:$A, $C82 )</f>
        <v>5.9045105566218815E-2</v>
      </c>
      <c r="F82" s="14" t="s">
        <v>109</v>
      </c>
      <c r="G82" s="20">
        <f xml:space="preserve"> SUMIFS( InpActive!$H:$H, InpActive!$B:$B, $F82, InpActive!$A:$A, $C82 )</f>
        <v>11935</v>
      </c>
      <c r="I82" s="16">
        <v>1000</v>
      </c>
      <c r="K82" s="12">
        <f t="shared" si="3"/>
        <v>4.9472229213421712E-3</v>
      </c>
    </row>
    <row r="83" spans="1:14">
      <c r="A83" s="9" t="s">
        <v>51</v>
      </c>
      <c r="C83" s="9" t="s">
        <v>34</v>
      </c>
      <c r="D83" s="20">
        <f xml:space="preserve"> SUMIFS( 'PR19 ODI rates'!$J:$J, 'PR19 ODI rates'!$C:$C, $A83, 'PR19 ODI rates'!$A:$A, $C83 )</f>
        <v>0.20075335892514398</v>
      </c>
      <c r="F83" s="14" t="s">
        <v>109</v>
      </c>
      <c r="G83" s="20">
        <f xml:space="preserve"> SUMIFS( InpActive!$H:$H, InpActive!$B:$B, $F83, InpActive!$A:$A, $C83 )</f>
        <v>31693.4</v>
      </c>
      <c r="I83" s="16">
        <v>1000</v>
      </c>
      <c r="K83" s="12">
        <f t="shared" si="3"/>
        <v>6.3342323299218125E-3</v>
      </c>
    </row>
    <row r="84" spans="1:14">
      <c r="A84" s="9" t="s">
        <v>51</v>
      </c>
      <c r="C84" s="9" t="s">
        <v>37</v>
      </c>
      <c r="D84" s="20">
        <f xml:space="preserve"> SUMIFS( 'PR19 ODI rates'!$J:$J, 'PR19 ODI rates'!$C:$C, $A84, 'PR19 ODI rates'!$A:$A, $C84 )</f>
        <v>0.1298992322456814</v>
      </c>
      <c r="F84" s="14" t="s">
        <v>109</v>
      </c>
      <c r="G84" s="20">
        <f xml:space="preserve"> SUMIFS( InpActive!$H:$H, InpActive!$B:$B, $F84, InpActive!$A:$A, $C84 )</f>
        <v>16682.306095550899</v>
      </c>
      <c r="I84" s="16">
        <v>1000</v>
      </c>
      <c r="K84" s="12">
        <f t="shared" si="3"/>
        <v>7.7866472118219296E-3</v>
      </c>
    </row>
    <row r="85" spans="1:14">
      <c r="A85" s="9" t="s">
        <v>51</v>
      </c>
      <c r="C85" s="9" t="s">
        <v>41</v>
      </c>
      <c r="D85" s="20">
        <f xml:space="preserve"> SUMIFS( 'PR19 ODI rates'!$J:$J, 'PR19 ODI rates'!$C:$C, $A85, 'PR19 ODI rates'!$A:$A, $C85 )</f>
        <v>4.7236084452975051E-2</v>
      </c>
      <c r="F85" s="14" t="s">
        <v>109</v>
      </c>
      <c r="G85" s="20">
        <f xml:space="preserve"> SUMIFS( InpActive!$H:$H, InpActive!$B:$B, $F85, InpActive!$A:$A, $C85 )</f>
        <v>6828</v>
      </c>
      <c r="I85" s="16">
        <v>1000</v>
      </c>
      <c r="K85" s="12">
        <f t="shared" si="3"/>
        <v>6.9179971372254024E-3</v>
      </c>
    </row>
    <row r="86" spans="1:14">
      <c r="A86" s="9" t="s">
        <v>51</v>
      </c>
      <c r="C86" s="9" t="s">
        <v>44</v>
      </c>
      <c r="D86" s="20">
        <f xml:space="preserve"> SUMIFS( 'PR19 ODI rates'!$J:$J, 'PR19 ODI rates'!$C:$C, $A86, 'PR19 ODI rates'!$A:$A, $C86 )</f>
        <v>2.3618042226487525E-2</v>
      </c>
      <c r="F86" s="14" t="s">
        <v>109</v>
      </c>
      <c r="G86" s="20">
        <f xml:space="preserve"> SUMIFS( InpActive!$H:$H, InpActive!$B:$B, $F86, InpActive!$A:$A, $C86 )</f>
        <v>3337</v>
      </c>
      <c r="I86" s="16">
        <v>1000</v>
      </c>
      <c r="K86" s="12">
        <f t="shared" si="3"/>
        <v>7.0776272779405226E-3</v>
      </c>
    </row>
    <row r="87" spans="1:14">
      <c r="A87" s="9" t="s">
        <v>51</v>
      </c>
      <c r="C87" s="9" t="s">
        <v>46</v>
      </c>
      <c r="D87" s="20">
        <f xml:space="preserve"> SUMIFS( 'PR19 ODI rates'!$J:$J, 'PR19 ODI rates'!$C:$C, $A87, 'PR19 ODI rates'!$A:$A, $C87 )</f>
        <v>8.2663147792706351E-2</v>
      </c>
      <c r="F87" s="14" t="s">
        <v>109</v>
      </c>
      <c r="G87" s="20">
        <f xml:space="preserve"> SUMIFS( InpActive!$H:$H, InpActive!$B:$B, $F87, InpActive!$A:$A, $C87 )</f>
        <v>14620.7</v>
      </c>
      <c r="I87" s="16">
        <v>1000</v>
      </c>
      <c r="K87" s="12">
        <f t="shared" si="3"/>
        <v>5.6538433722534724E-3</v>
      </c>
    </row>
    <row r="88" spans="1:14">
      <c r="A88" s="9" t="s">
        <v>51</v>
      </c>
      <c r="C88" s="9" t="s">
        <v>47</v>
      </c>
      <c r="D88" s="20">
        <f xml:space="preserve"> SUMIFS( 'PR19 ODI rates'!$J:$J, 'PR19 ODI rates'!$C:$C, $A88, 'PR19 ODI rates'!$A:$A, $C88 )</f>
        <v>7.0854126679462573E-2</v>
      </c>
      <c r="F88" s="14" t="s">
        <v>109</v>
      </c>
      <c r="G88" s="20">
        <f xml:space="preserve"> SUMIFS( InpActive!$H:$H, InpActive!$B:$B, $F88, InpActive!$A:$A, $C88 )</f>
        <v>8622.1</v>
      </c>
      <c r="I88" s="16">
        <v>1000</v>
      </c>
      <c r="K88" s="12">
        <f t="shared" si="3"/>
        <v>8.2177342734905158E-3</v>
      </c>
    </row>
    <row r="89" spans="1:14">
      <c r="A89" s="9" t="s">
        <v>51</v>
      </c>
      <c r="C89" s="9" t="s">
        <v>45</v>
      </c>
      <c r="D89" s="20">
        <f xml:space="preserve"> SUMIFS( 'PR19 ODI rates'!$J:$J, 'PR19 ODI rates'!$C:$C, $A89, 'PR19 ODI rates'!$A:$A, $C89 )</f>
        <v>2.3618042226487525E-2</v>
      </c>
      <c r="F89" s="14" t="s">
        <v>109</v>
      </c>
      <c r="G89" s="20">
        <f xml:space="preserve"> SUMIFS( InpActive!$H:$H, InpActive!$B:$B, $F89, InpActive!$A:$A, $C89 )</f>
        <v>3481</v>
      </c>
      <c r="I89" s="16">
        <v>1000</v>
      </c>
      <c r="K89" s="12">
        <f t="shared" si="3"/>
        <v>6.7848440754057823E-3</v>
      </c>
    </row>
    <row r="90" spans="1:14">
      <c r="I90" s="16"/>
    </row>
    <row r="91" spans="1:14" ht="15">
      <c r="A91" s="13"/>
      <c r="B91" s="13" t="s">
        <v>52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/>
    <row r="93" spans="1:14" ht="38.25">
      <c r="D93" s="10" t="s">
        <v>18</v>
      </c>
      <c r="F93" s="14" t="s">
        <v>125</v>
      </c>
      <c r="G93" s="10" t="s">
        <v>131</v>
      </c>
      <c r="I93" s="15" t="s">
        <v>127</v>
      </c>
      <c r="K93" s="11" t="s">
        <v>128</v>
      </c>
    </row>
    <row r="94" spans="1:14">
      <c r="D94" s="10" t="s">
        <v>129</v>
      </c>
      <c r="F94" s="14"/>
      <c r="G94" s="11" t="s">
        <v>132</v>
      </c>
      <c r="I94" s="14"/>
      <c r="K94" s="10" t="s">
        <v>129</v>
      </c>
    </row>
    <row r="95" spans="1:14">
      <c r="A95" s="9" t="s">
        <v>53</v>
      </c>
      <c r="C95" s="9" t="s">
        <v>19</v>
      </c>
      <c r="D95" s="20">
        <f xml:space="preserve"> SUMIFS( 'PR19 ODI rates'!$J:$J, 'PR19 ODI rates'!$C:$C, $A95, 'PR19 ODI rates'!$A:$A, $C95 )</f>
        <v>0.43693378119001924</v>
      </c>
      <c r="F95" s="14" t="s">
        <v>107</v>
      </c>
      <c r="G95" s="20">
        <f xml:space="preserve"> SUMIFS( InpActive!$H:$H, InpActive!$B:$B, $F95, InpActive!$A:$A, $C95 )</f>
        <v>4542.473</v>
      </c>
      <c r="I95" s="16">
        <v>1000</v>
      </c>
      <c r="K95" s="12">
        <f xml:space="preserve"> IF( G95 = 0, 0, ( D95 / G95 ) * I95 )</f>
        <v>9.618852576339347E-2</v>
      </c>
    </row>
    <row r="96" spans="1:14">
      <c r="A96" s="9" t="s">
        <v>53</v>
      </c>
      <c r="C96" s="9" t="s">
        <v>32</v>
      </c>
      <c r="D96" s="20">
        <f xml:space="preserve"> SUMIFS( 'PR19 ODI rates'!$J:$J, 'PR19 ODI rates'!$C:$C, $A96, 'PR19 ODI rates'!$A:$A, $C96 )</f>
        <v>0.1653262955854127</v>
      </c>
      <c r="F96" s="14" t="s">
        <v>107</v>
      </c>
      <c r="G96" s="20">
        <f xml:space="preserve"> SUMIFS( InpActive!$H:$H, InpActive!$B:$B, $F96, InpActive!$A:$A, $C96 )</f>
        <v>2969.0884394722748</v>
      </c>
      <c r="I96" s="16">
        <v>1000</v>
      </c>
      <c r="K96" s="12">
        <f t="shared" ref="K96:K111" si="4" xml:space="preserve"> IF( G96 = 0, 0, ( D96 / G96 ) * I96 )</f>
        <v>5.5682509617260761E-2</v>
      </c>
    </row>
    <row r="97" spans="1:11">
      <c r="A97" s="9" t="s">
        <v>53</v>
      </c>
      <c r="C97" s="9" t="s">
        <v>25</v>
      </c>
      <c r="D97" s="20">
        <f xml:space="preserve"> SUMIFS( 'PR19 ODI rates'!$J:$J, 'PR19 ODI rates'!$C:$C, $A97, 'PR19 ODI rates'!$A:$A, $C97 )</f>
        <v>1.1809021113243763E-2</v>
      </c>
      <c r="F97" s="14" t="s">
        <v>107</v>
      </c>
      <c r="G97" s="20">
        <f xml:space="preserve"> SUMIFS( InpActive!$H:$H, InpActive!$B:$B, $F97, InpActive!$A:$A, $C97 )</f>
        <v>219.48500000000001</v>
      </c>
      <c r="I97" s="16">
        <v>1000</v>
      </c>
      <c r="K97" s="12">
        <f t="shared" si="4"/>
        <v>5.3803317371318146E-2</v>
      </c>
    </row>
    <row r="98" spans="1:11">
      <c r="A98" s="9" t="s">
        <v>53</v>
      </c>
      <c r="C98" s="9" t="s">
        <v>26</v>
      </c>
      <c r="D98" s="20">
        <f xml:space="preserve"> SUMIFS( 'PR19 ODI rates'!$J:$J, 'PR19 ODI rates'!$C:$C, $A98, 'PR19 ODI rates'!$A:$A, $C98 )</f>
        <v>0.23618042226487526</v>
      </c>
      <c r="F98" s="14" t="s">
        <v>107</v>
      </c>
      <c r="G98" s="20">
        <f xml:space="preserve"> SUMIFS( InpActive!$H:$H, InpActive!$B:$B, $F98, InpActive!$A:$A, $C98 )</f>
        <v>4464.0020000000004</v>
      </c>
      <c r="I98" s="16">
        <v>1000</v>
      </c>
      <c r="K98" s="12">
        <f t="shared" si="4"/>
        <v>5.2907776982374838E-2</v>
      </c>
    </row>
    <row r="99" spans="1:11">
      <c r="A99" s="9" t="s">
        <v>53</v>
      </c>
      <c r="C99" s="9" t="s">
        <v>28</v>
      </c>
      <c r="D99" s="20">
        <f xml:space="preserve"> SUMIFS( 'PR19 ODI rates'!$J:$J, 'PR19 ODI rates'!$C:$C, $A99, 'PR19 ODI rates'!$A:$A, $C99 )</f>
        <v>0.41331573896353169</v>
      </c>
      <c r="F99" s="14" t="s">
        <v>107</v>
      </c>
      <c r="G99" s="20">
        <f xml:space="preserve"> SUMIFS( InpActive!$H:$H, InpActive!$B:$B, $F99, InpActive!$A:$A, $C99 )</f>
        <v>7704.1229999999996</v>
      </c>
      <c r="I99" s="16">
        <v>1000</v>
      </c>
      <c r="K99" s="12">
        <f t="shared" si="4"/>
        <v>5.3648642287192419E-2</v>
      </c>
    </row>
    <row r="100" spans="1:11">
      <c r="A100" s="9" t="s">
        <v>53</v>
      </c>
      <c r="C100" s="9" t="s">
        <v>29</v>
      </c>
      <c r="D100" s="20">
        <f xml:space="preserve"> SUMIFS( 'PR19 ODI rates'!$J:$J, 'PR19 ODI rates'!$C:$C, $A100, 'PR19 ODI rates'!$A:$A, $C100 )</f>
        <v>0.33065259117082541</v>
      </c>
      <c r="F100" s="14" t="s">
        <v>107</v>
      </c>
      <c r="G100" s="20">
        <f xml:space="preserve"> SUMIFS( InpActive!$H:$H, InpActive!$B:$B, $F100, InpActive!$A:$A, $C100 )</f>
        <v>2118.9</v>
      </c>
      <c r="I100" s="16">
        <v>1000</v>
      </c>
      <c r="K100" s="12">
        <f t="shared" si="4"/>
        <v>0.15604917229261664</v>
      </c>
    </row>
    <row r="101" spans="1:11">
      <c r="A101" s="9" t="s">
        <v>53</v>
      </c>
      <c r="C101" s="9" t="s">
        <v>27</v>
      </c>
      <c r="D101" s="20">
        <f xml:space="preserve"> SUMIFS( 'PR19 ODI rates'!$J:$J, 'PR19 ODI rates'!$C:$C, $A101, 'PR19 ODI rates'!$A:$A, $C101 )</f>
        <v>0.21256238003838773</v>
      </c>
      <c r="F101" s="14" t="s">
        <v>107</v>
      </c>
      <c r="G101" s="20">
        <f xml:space="preserve"> SUMIFS( InpActive!$H:$H, InpActive!$B:$B, $F101, InpActive!$A:$A, $C101 )</f>
        <v>2475.83</v>
      </c>
      <c r="I101" s="16">
        <v>1000</v>
      </c>
      <c r="K101" s="12">
        <f t="shared" si="4"/>
        <v>8.5854998137346969E-2</v>
      </c>
    </row>
    <row r="102" spans="1:11">
      <c r="A102" s="9" t="s">
        <v>53</v>
      </c>
      <c r="C102" s="9" t="s">
        <v>30</v>
      </c>
      <c r="D102" s="20">
        <f xml:space="preserve"> SUMIFS( 'PR19 ODI rates'!$J:$J, 'PR19 ODI rates'!$C:$C, $A102, 'PR19 ODI rates'!$A:$A, $C102 )</f>
        <v>0.82663147792706337</v>
      </c>
      <c r="F102" s="14" t="s">
        <v>107</v>
      </c>
      <c r="G102" s="20">
        <f xml:space="preserve"> SUMIFS( InpActive!$H:$H, InpActive!$B:$B, $F102, InpActive!$A:$A, $C102 )</f>
        <v>9908.9840000000004</v>
      </c>
      <c r="I102" s="16">
        <v>1000</v>
      </c>
      <c r="K102" s="12">
        <f t="shared" si="4"/>
        <v>8.3422425339173351E-2</v>
      </c>
    </row>
    <row r="103" spans="1:11">
      <c r="A103" s="9" t="s">
        <v>53</v>
      </c>
      <c r="C103" s="9" t="s">
        <v>31</v>
      </c>
      <c r="D103" s="20">
        <f xml:space="preserve"> SUMIFS( 'PR19 ODI rates'!$J:$J, 'PR19 ODI rates'!$C:$C, $A103, 'PR19 ODI rates'!$A:$A, $C103 )</f>
        <v>0.47236084452975052</v>
      </c>
      <c r="F103" s="14" t="s">
        <v>107</v>
      </c>
      <c r="G103" s="20">
        <f xml:space="preserve"> SUMIFS( InpActive!$H:$H, InpActive!$B:$B, $F103, InpActive!$A:$A, $C103 )</f>
        <v>6345.8450000000003</v>
      </c>
      <c r="I103" s="16">
        <v>1000</v>
      </c>
      <c r="K103" s="12">
        <f t="shared" si="4"/>
        <v>7.44362404896039E-2</v>
      </c>
    </row>
    <row r="104" spans="1:11">
      <c r="A104" s="9" t="s">
        <v>53</v>
      </c>
      <c r="C104" s="9" t="s">
        <v>33</v>
      </c>
      <c r="D104" s="20">
        <f xml:space="preserve"> SUMIFS( 'PR19 ODI rates'!$J:$J, 'PR19 ODI rates'!$C:$C, $A104, 'PR19 ODI rates'!$A:$A, $C104 )</f>
        <v>0.15351727447216892</v>
      </c>
      <c r="F104" s="14" t="s">
        <v>107</v>
      </c>
      <c r="G104" s="20">
        <f xml:space="preserve"> SUMIFS( InpActive!$H:$H, InpActive!$B:$B, $F104, InpActive!$A:$A, $C104 )</f>
        <v>1292.1689961709001</v>
      </c>
      <c r="I104" s="16">
        <v>1000</v>
      </c>
      <c r="K104" s="12">
        <f t="shared" si="4"/>
        <v>0.11880587982461158</v>
      </c>
    </row>
    <row r="105" spans="1:11">
      <c r="A105" s="9" t="s">
        <v>53</v>
      </c>
      <c r="C105" s="9" t="s">
        <v>34</v>
      </c>
      <c r="D105" s="20">
        <f xml:space="preserve"> SUMIFS( 'PR19 ODI rates'!$J:$J, 'PR19 ODI rates'!$C:$C, $A105, 'PR19 ODI rates'!$A:$A, $C105 )</f>
        <v>0.25979846449136279</v>
      </c>
      <c r="F105" s="14" t="s">
        <v>107</v>
      </c>
      <c r="G105" s="20">
        <f xml:space="preserve"> SUMIFS( InpActive!$H:$H, InpActive!$B:$B, $F105, InpActive!$A:$A, $C105 )</f>
        <v>5083.7669999999998</v>
      </c>
      <c r="I105" s="16">
        <v>1000</v>
      </c>
      <c r="K105" s="12">
        <f t="shared" si="4"/>
        <v>5.1103534936074529E-2</v>
      </c>
    </row>
    <row r="106" spans="1:11">
      <c r="A106" s="9" t="s">
        <v>53</v>
      </c>
      <c r="C106" s="9" t="s">
        <v>37</v>
      </c>
      <c r="D106" s="20">
        <f xml:space="preserve"> SUMIFS( 'PR19 ODI rates'!$J:$J, 'PR19 ODI rates'!$C:$C, $A106, 'PR19 ODI rates'!$A:$A, $C106 )</f>
        <v>0.34246161228406907</v>
      </c>
      <c r="F106" s="14" t="s">
        <v>107</v>
      </c>
      <c r="G106" s="20">
        <f xml:space="preserve"> SUMIFS( InpActive!$H:$H, InpActive!$B:$B, $F106, InpActive!$A:$A, $C106 )</f>
        <v>3664.8283369209398</v>
      </c>
      <c r="I106" s="16">
        <v>1000</v>
      </c>
      <c r="K106" s="12">
        <f t="shared" si="4"/>
        <v>9.3445471602032343E-2</v>
      </c>
    </row>
    <row r="107" spans="1:11">
      <c r="A107" s="9" t="s">
        <v>53</v>
      </c>
      <c r="C107" s="9" t="s">
        <v>41</v>
      </c>
      <c r="D107" s="20">
        <f xml:space="preserve"> SUMIFS( 'PR19 ODI rates'!$J:$J, 'PR19 ODI rates'!$C:$C, $A107, 'PR19 ODI rates'!$A:$A, $C107 )</f>
        <v>3.5427063339731286E-2</v>
      </c>
      <c r="F107" s="14" t="s">
        <v>107</v>
      </c>
      <c r="G107" s="20">
        <f xml:space="preserve"> SUMIFS( InpActive!$H:$H, InpActive!$B:$B, $F107, InpActive!$A:$A, $C107 )</f>
        <v>1148.8</v>
      </c>
      <c r="I107" s="16">
        <v>1000</v>
      </c>
      <c r="K107" s="12">
        <f t="shared" si="4"/>
        <v>3.0838321152273054E-2</v>
      </c>
    </row>
    <row r="108" spans="1:11">
      <c r="A108" s="9" t="s">
        <v>53</v>
      </c>
      <c r="C108" s="9" t="s">
        <v>44</v>
      </c>
      <c r="D108" s="20">
        <f xml:space="preserve"> SUMIFS( 'PR19 ODI rates'!$J:$J, 'PR19 ODI rates'!$C:$C, $A108, 'PR19 ODI rates'!$A:$A, $C108 )</f>
        <v>3.5427063339731286E-2</v>
      </c>
      <c r="F108" s="14" t="s">
        <v>107</v>
      </c>
      <c r="G108" s="20">
        <f xml:space="preserve"> SUMIFS( InpActive!$H:$H, InpActive!$B:$B, $F108, InpActive!$A:$A, $C108 )</f>
        <v>724.11099999999999</v>
      </c>
      <c r="I108" s="16">
        <v>1000</v>
      </c>
      <c r="K108" s="12">
        <f t="shared" si="4"/>
        <v>4.8924907009742002E-2</v>
      </c>
    </row>
    <row r="109" spans="1:11">
      <c r="A109" s="9" t="s">
        <v>53</v>
      </c>
      <c r="C109" s="9" t="s">
        <v>46</v>
      </c>
      <c r="D109" s="20">
        <f xml:space="preserve"> SUMIFS( 'PR19 ODI rates'!$J:$J, 'PR19 ODI rates'!$C:$C, $A109, 'PR19 ODI rates'!$A:$A, $C109 )</f>
        <v>0.1653262955854127</v>
      </c>
      <c r="F109" s="14" t="s">
        <v>107</v>
      </c>
      <c r="G109" s="20">
        <f xml:space="preserve"> SUMIFS( InpActive!$H:$H, InpActive!$B:$B, $F109, InpActive!$A:$A, $C109 )</f>
        <v>2167.9206038546381</v>
      </c>
      <c r="I109" s="16">
        <v>1000</v>
      </c>
      <c r="K109" s="12">
        <f t="shared" si="4"/>
        <v>7.6260309206645671E-2</v>
      </c>
    </row>
    <row r="110" spans="1:11">
      <c r="A110" s="9" t="s">
        <v>53</v>
      </c>
      <c r="C110" s="9" t="s">
        <v>47</v>
      </c>
      <c r="D110" s="20">
        <f xml:space="preserve"> SUMIFS( 'PR19 ODI rates'!$J:$J, 'PR19 ODI rates'!$C:$C, $A110, 'PR19 ODI rates'!$A:$A, $C110 )</f>
        <v>0.23618042226487526</v>
      </c>
      <c r="F110" s="14" t="s">
        <v>107</v>
      </c>
      <c r="G110" s="20">
        <f xml:space="preserve"> SUMIFS( InpActive!$H:$H, InpActive!$B:$B, $F110, InpActive!$A:$A, $C110 )</f>
        <v>1640.2670000000001</v>
      </c>
      <c r="I110" s="16">
        <v>1000</v>
      </c>
      <c r="K110" s="12">
        <f t="shared" si="4"/>
        <v>0.14398901048724094</v>
      </c>
    </row>
    <row r="111" spans="1:11">
      <c r="A111" s="9" t="s">
        <v>53</v>
      </c>
      <c r="C111" s="9" t="s">
        <v>45</v>
      </c>
      <c r="D111" s="20">
        <f xml:space="preserve"> SUMIFS( 'PR19 ODI rates'!$J:$J, 'PR19 ODI rates'!$C:$C, $A111, 'PR19 ODI rates'!$A:$A, $C111 )</f>
        <v>0.10628119001919387</v>
      </c>
      <c r="F111" s="14" t="s">
        <v>107</v>
      </c>
      <c r="G111" s="20">
        <f xml:space="preserve"> SUMIFS( InpActive!$H:$H, InpActive!$B:$B, $F111, InpActive!$A:$A, $C111 )</f>
        <v>690.70699999999999</v>
      </c>
      <c r="I111" s="16">
        <v>1000</v>
      </c>
      <c r="K111" s="12">
        <f t="shared" si="4"/>
        <v>0.15387304605164545</v>
      </c>
    </row>
    <row r="112" spans="1:11"/>
    <row r="113" spans="1:14" ht="15">
      <c r="A113" s="13"/>
      <c r="B113" s="13" t="s">
        <v>56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/>
    <row r="115" spans="1:14" ht="38.25">
      <c r="D115" s="10" t="s">
        <v>18</v>
      </c>
      <c r="F115" s="14" t="s">
        <v>125</v>
      </c>
      <c r="G115" s="10" t="s">
        <v>133</v>
      </c>
      <c r="I115" s="15" t="s">
        <v>127</v>
      </c>
      <c r="K115" s="11" t="s">
        <v>128</v>
      </c>
    </row>
    <row r="116" spans="1:14">
      <c r="D116" s="10" t="s">
        <v>129</v>
      </c>
      <c r="F116" s="14"/>
      <c r="G116" s="11" t="s">
        <v>102</v>
      </c>
      <c r="I116" s="14"/>
      <c r="K116" s="10" t="s">
        <v>129</v>
      </c>
    </row>
    <row r="117" spans="1:14">
      <c r="A117" s="9" t="s">
        <v>57</v>
      </c>
      <c r="C117" s="9" t="s">
        <v>19</v>
      </c>
      <c r="D117" s="20">
        <f xml:space="preserve"> SUMIFS( 'PR19 ODI rates'!$J:$J, 'PR19 ODI rates'!$C:$C, $A117, 'PR19 ODI rates'!$A:$A, $C117 )</f>
        <v>0.53140595009596936</v>
      </c>
      <c r="F117" s="14" t="s">
        <v>100</v>
      </c>
      <c r="G117" s="21">
        <f xml:space="preserve"> SUMIFS( InpActive!$H:$H, InpActive!$B:$B, $F117, InpActive!$A:$A, $C117 )</f>
        <v>75950</v>
      </c>
      <c r="I117" s="16">
        <v>10000</v>
      </c>
      <c r="K117" s="12">
        <f xml:space="preserve"> IF( G117 = 0, 0, ( D117 / G117 ) * I117 )</f>
        <v>6.9967867030410705E-2</v>
      </c>
    </row>
    <row r="118" spans="1:14">
      <c r="A118" s="9" t="s">
        <v>57</v>
      </c>
      <c r="C118" s="9" t="s">
        <v>32</v>
      </c>
      <c r="D118" s="20">
        <f xml:space="preserve"> SUMIFS( 'PR19 ODI rates'!$J:$J, 'PR19 ODI rates'!$C:$C, $A118, 'PR19 ODI rates'!$A:$A, $C118 )</f>
        <v>0.25979846449136279</v>
      </c>
      <c r="F118" s="14" t="s">
        <v>100</v>
      </c>
      <c r="G118" s="21">
        <f xml:space="preserve"> SUMIFS( InpActive!$H:$H, InpActive!$B:$B, $F118, InpActive!$A:$A, $C118 )</f>
        <v>36249</v>
      </c>
      <c r="I118" s="16">
        <v>10000</v>
      </c>
      <c r="K118" s="12">
        <f t="shared" ref="K118:K133" si="5" xml:space="preserve"> IF( G118 = 0, 0, ( D118 / G118 ) * I118 )</f>
        <v>7.1670519046418593E-2</v>
      </c>
    </row>
    <row r="119" spans="1:14">
      <c r="A119" s="9" t="s">
        <v>57</v>
      </c>
      <c r="C119" s="9" t="s">
        <v>25</v>
      </c>
      <c r="D119" s="20">
        <f xml:space="preserve"> SUMIFS( 'PR19 ODI rates'!$J:$J, 'PR19 ODI rates'!$C:$C, $A119, 'PR19 ODI rates'!$A:$A, $C119 )</f>
        <v>0</v>
      </c>
      <c r="F119" s="14" t="s">
        <v>100</v>
      </c>
      <c r="G119" s="21">
        <f xml:space="preserve"> SUMIFS( InpActive!$H:$H, InpActive!$B:$B, $F119, InpActive!$A:$A, $C119 )</f>
        <v>502</v>
      </c>
      <c r="I119" s="16">
        <v>10000</v>
      </c>
      <c r="K119" s="12">
        <f t="shared" si="5"/>
        <v>0</v>
      </c>
    </row>
    <row r="120" spans="1:14">
      <c r="A120" s="9" t="s">
        <v>57</v>
      </c>
      <c r="C120" s="9" t="s">
        <v>26</v>
      </c>
      <c r="D120" s="20">
        <f xml:space="preserve"> SUMIFS( 'PR19 ODI rates'!$J:$J, 'PR19 ODI rates'!$C:$C, $A120, 'PR19 ODI rates'!$A:$A, $C120 )</f>
        <v>0.43693378119001924</v>
      </c>
      <c r="F120" s="14" t="s">
        <v>100</v>
      </c>
      <c r="G120" s="21">
        <f xml:space="preserve"> SUMIFS( InpActive!$H:$H, InpActive!$B:$B, $F120, InpActive!$A:$A, $C120 )</f>
        <v>29848</v>
      </c>
      <c r="I120" s="16">
        <v>10000</v>
      </c>
      <c r="K120" s="12">
        <f t="shared" si="5"/>
        <v>0.14638628423680622</v>
      </c>
    </row>
    <row r="121" spans="1:14">
      <c r="A121" s="9" t="s">
        <v>57</v>
      </c>
      <c r="C121" s="9" t="s">
        <v>28</v>
      </c>
      <c r="D121" s="20">
        <f xml:space="preserve"> SUMIFS( 'PR19 ODI rates'!$J:$J, 'PR19 ODI rates'!$C:$C, $A121, 'PR19 ODI rates'!$A:$A, $C121 )</f>
        <v>0.72035028790786948</v>
      </c>
      <c r="F121" s="14" t="s">
        <v>100</v>
      </c>
      <c r="G121" s="21">
        <f xml:space="preserve"> SUMIFS( InpActive!$H:$H, InpActive!$B:$B, $F121, InpActive!$A:$A, $C121 )</f>
        <v>93525</v>
      </c>
      <c r="I121" s="16">
        <v>10000</v>
      </c>
      <c r="K121" s="12">
        <f t="shared" si="5"/>
        <v>7.7022217365182513E-2</v>
      </c>
    </row>
    <row r="122" spans="1:14">
      <c r="A122" s="9" t="s">
        <v>57</v>
      </c>
      <c r="C122" s="9" t="s">
        <v>29</v>
      </c>
      <c r="D122" s="20">
        <f xml:space="preserve"> SUMIFS( 'PR19 ODI rates'!$J:$J, 'PR19 ODI rates'!$C:$C, $A122, 'PR19 ODI rates'!$A:$A, $C122 )</f>
        <v>0.14170825335892515</v>
      </c>
      <c r="F122" s="14" t="s">
        <v>100</v>
      </c>
      <c r="G122" s="21">
        <f xml:space="preserve"> SUMIFS( InpActive!$H:$H, InpActive!$B:$B, $F122, InpActive!$A:$A, $C122 )</f>
        <v>17440</v>
      </c>
      <c r="I122" s="16">
        <v>10000</v>
      </c>
      <c r="K122" s="12">
        <f t="shared" si="5"/>
        <v>8.1254732430576335E-2</v>
      </c>
    </row>
    <row r="123" spans="1:14">
      <c r="A123" s="9" t="s">
        <v>57</v>
      </c>
      <c r="C123" s="9" t="s">
        <v>27</v>
      </c>
      <c r="D123" s="20">
        <f xml:space="preserve"> SUMIFS( 'PR19 ODI rates'!$J:$J, 'PR19 ODI rates'!$C:$C, $A123, 'PR19 ODI rates'!$A:$A, $C123 )</f>
        <v>0.37788867562380041</v>
      </c>
      <c r="F123" s="14" t="s">
        <v>100</v>
      </c>
      <c r="G123" s="21">
        <f xml:space="preserve"> SUMIFS( InpActive!$H:$H, InpActive!$B:$B, $F123, InpActive!$A:$A, $C123 )</f>
        <v>39600</v>
      </c>
      <c r="I123" s="16">
        <v>10000</v>
      </c>
      <c r="K123" s="12">
        <f t="shared" si="5"/>
        <v>9.5426433238333441E-2</v>
      </c>
    </row>
    <row r="124" spans="1:14">
      <c r="A124" s="9" t="s">
        <v>57</v>
      </c>
      <c r="C124" s="9" t="s">
        <v>30</v>
      </c>
      <c r="D124" s="20">
        <f xml:space="preserve"> SUMIFS( 'PR19 ODI rates'!$J:$J, 'PR19 ODI rates'!$C:$C, $A124, 'PR19 ODI rates'!$A:$A, $C124 )</f>
        <v>1.4997456813819579</v>
      </c>
      <c r="F124" s="14" t="s">
        <v>100</v>
      </c>
      <c r="G124" s="21">
        <f xml:space="preserve"> SUMIFS( InpActive!$H:$H, InpActive!$B:$B, $F124, InpActive!$A:$A, $C124 )</f>
        <v>108980</v>
      </c>
      <c r="I124" s="16">
        <v>10000</v>
      </c>
      <c r="K124" s="12">
        <f t="shared" si="5"/>
        <v>0.13761659766764156</v>
      </c>
    </row>
    <row r="125" spans="1:14">
      <c r="A125" s="9" t="s">
        <v>57</v>
      </c>
      <c r="C125" s="9" t="s">
        <v>31</v>
      </c>
      <c r="D125" s="20">
        <f xml:space="preserve"> SUMIFS( 'PR19 ODI rates'!$J:$J, 'PR19 ODI rates'!$C:$C, $A125, 'PR19 ODI rates'!$A:$A, $C125 )</f>
        <v>1.0746209213051825</v>
      </c>
      <c r="F125" s="14" t="s">
        <v>100</v>
      </c>
      <c r="G125" s="21">
        <f xml:space="preserve"> SUMIFS( InpActive!$H:$H, InpActive!$B:$B, $F125, InpActive!$A:$A, $C125 )</f>
        <v>77339</v>
      </c>
      <c r="I125" s="16">
        <v>10000</v>
      </c>
      <c r="K125" s="12">
        <f t="shared" si="5"/>
        <v>0.13894942025435841</v>
      </c>
    </row>
    <row r="126" spans="1:14">
      <c r="A126" s="9" t="s">
        <v>57</v>
      </c>
      <c r="C126" s="9" t="s">
        <v>33</v>
      </c>
      <c r="D126" s="20">
        <f xml:space="preserve"> SUMIFS( 'PR19 ODI rates'!$J:$J, 'PR19 ODI rates'!$C:$C, $A126, 'PR19 ODI rates'!$A:$A, $C126 )</f>
        <v>0.31884357005758163</v>
      </c>
      <c r="F126" s="14" t="s">
        <v>100</v>
      </c>
      <c r="G126" s="21">
        <f xml:space="preserve"> SUMIFS( InpActive!$H:$H, InpActive!$B:$B, $F126, InpActive!$A:$A, $C126 )</f>
        <v>33413</v>
      </c>
      <c r="I126" s="16">
        <v>10000</v>
      </c>
      <c r="K126" s="12">
        <f t="shared" si="5"/>
        <v>9.5425005254715714E-2</v>
      </c>
    </row>
    <row r="127" spans="1:14">
      <c r="A127" s="9" t="s">
        <v>57</v>
      </c>
      <c r="C127" s="9" t="s">
        <v>34</v>
      </c>
      <c r="D127" s="20">
        <f xml:space="preserve"> SUMIFS( 'PR19 ODI rates'!$J:$J, 'PR19 ODI rates'!$C:$C, $A127, 'PR19 ODI rates'!$A:$A, $C127 )</f>
        <v>0.8148224568138196</v>
      </c>
      <c r="F127" s="14" t="s">
        <v>100</v>
      </c>
      <c r="G127" s="21">
        <f xml:space="preserve"> SUMIFS( InpActive!$H:$H, InpActive!$B:$B, $F127, InpActive!$A:$A, $C127 )</f>
        <v>52262.606108635599</v>
      </c>
      <c r="I127" s="16">
        <v>10000</v>
      </c>
      <c r="K127" s="12">
        <f t="shared" si="5"/>
        <v>0.15590926620078799</v>
      </c>
    </row>
    <row r="128" spans="1:14">
      <c r="A128" s="9" t="s">
        <v>57</v>
      </c>
      <c r="C128" s="9" t="s">
        <v>37</v>
      </c>
      <c r="D128" s="20">
        <f xml:space="preserve"> SUMIFS( 'PR19 ODI rates'!$J:$J, 'PR19 ODI rates'!$C:$C, $A128, 'PR19 ODI rates'!$A:$A, $C128 )</f>
        <v>0</v>
      </c>
      <c r="F128" s="14" t="s">
        <v>100</v>
      </c>
      <c r="G128" s="21">
        <f xml:space="preserve"> SUMIFS( InpActive!$H:$H, InpActive!$B:$B, $F128, InpActive!$A:$A, $C128 )</f>
        <v>0</v>
      </c>
      <c r="I128" s="16">
        <v>10000</v>
      </c>
      <c r="K128" s="12">
        <f t="shared" si="5"/>
        <v>0</v>
      </c>
    </row>
    <row r="129" spans="1:14">
      <c r="A129" s="9" t="s">
        <v>57</v>
      </c>
      <c r="C129" s="9" t="s">
        <v>41</v>
      </c>
      <c r="D129" s="20">
        <f xml:space="preserve"> SUMIFS( 'PR19 ODI rates'!$J:$J, 'PR19 ODI rates'!$C:$C, $A129, 'PR19 ODI rates'!$A:$A, $C129 )</f>
        <v>0</v>
      </c>
      <c r="F129" s="14" t="s">
        <v>100</v>
      </c>
      <c r="G129" s="21">
        <f xml:space="preserve"> SUMIFS( InpActive!$H:$H, InpActive!$B:$B, $F129, InpActive!$A:$A, $C129 )</f>
        <v>0</v>
      </c>
      <c r="I129" s="16">
        <v>10000</v>
      </c>
      <c r="K129" s="12">
        <f t="shared" si="5"/>
        <v>0</v>
      </c>
    </row>
    <row r="130" spans="1:14">
      <c r="A130" s="9" t="s">
        <v>57</v>
      </c>
      <c r="C130" s="9" t="s">
        <v>44</v>
      </c>
      <c r="D130" s="20">
        <f xml:space="preserve"> SUMIFS( 'PR19 ODI rates'!$J:$J, 'PR19 ODI rates'!$C:$C, $A130, 'PR19 ODI rates'!$A:$A, $C130 )</f>
        <v>0</v>
      </c>
      <c r="F130" s="14" t="s">
        <v>100</v>
      </c>
      <c r="G130" s="21">
        <f xml:space="preserve"> SUMIFS( InpActive!$H:$H, InpActive!$B:$B, $F130, InpActive!$A:$A, $C130 )</f>
        <v>0</v>
      </c>
      <c r="I130" s="16">
        <v>10000</v>
      </c>
      <c r="K130" s="12">
        <f t="shared" si="5"/>
        <v>0</v>
      </c>
    </row>
    <row r="131" spans="1:14">
      <c r="A131" s="9" t="s">
        <v>57</v>
      </c>
      <c r="C131" s="9" t="s">
        <v>46</v>
      </c>
      <c r="D131" s="20">
        <f xml:space="preserve"> SUMIFS( 'PR19 ODI rates'!$J:$J, 'PR19 ODI rates'!$C:$C, $A131, 'PR19 ODI rates'!$A:$A, $C131 )</f>
        <v>0</v>
      </c>
      <c r="F131" s="14" t="s">
        <v>100</v>
      </c>
      <c r="G131" s="21">
        <f xml:space="preserve"> SUMIFS( InpActive!$H:$H, InpActive!$B:$B, $F131, InpActive!$A:$A, $C131 )</f>
        <v>0</v>
      </c>
      <c r="I131" s="16">
        <v>10000</v>
      </c>
      <c r="K131" s="12">
        <f t="shared" si="5"/>
        <v>0</v>
      </c>
    </row>
    <row r="132" spans="1:14">
      <c r="A132" s="9" t="s">
        <v>57</v>
      </c>
      <c r="C132" s="9" t="s">
        <v>47</v>
      </c>
      <c r="D132" s="20">
        <f xml:space="preserve"> SUMIFS( 'PR19 ODI rates'!$J:$J, 'PR19 ODI rates'!$C:$C, $A132, 'PR19 ODI rates'!$A:$A, $C132 )</f>
        <v>0</v>
      </c>
      <c r="F132" s="14" t="s">
        <v>100</v>
      </c>
      <c r="G132" s="21">
        <f xml:space="preserve"> SUMIFS( InpActive!$H:$H, InpActive!$B:$B, $F132, InpActive!$A:$A, $C132 )</f>
        <v>0</v>
      </c>
      <c r="I132" s="16">
        <v>10000</v>
      </c>
      <c r="K132" s="12">
        <f t="shared" si="5"/>
        <v>0</v>
      </c>
    </row>
    <row r="133" spans="1:14">
      <c r="A133" s="9" t="s">
        <v>57</v>
      </c>
      <c r="C133" s="9" t="s">
        <v>45</v>
      </c>
      <c r="D133" s="20">
        <f xml:space="preserve"> SUMIFS( 'PR19 ODI rates'!$J:$J, 'PR19 ODI rates'!$C:$C, $A133, 'PR19 ODI rates'!$A:$A, $C133 )</f>
        <v>0</v>
      </c>
      <c r="F133" s="14" t="s">
        <v>100</v>
      </c>
      <c r="G133" s="21">
        <f xml:space="preserve"> SUMIFS( InpActive!$H:$H, InpActive!$B:$B, $F133, InpActive!$A:$A, $C133 )</f>
        <v>0</v>
      </c>
      <c r="I133" s="16">
        <v>10000</v>
      </c>
      <c r="K133" s="12">
        <f t="shared" si="5"/>
        <v>0</v>
      </c>
    </row>
    <row r="134" spans="1:14"/>
    <row r="135" spans="1:14" ht="15">
      <c r="A135" s="13"/>
      <c r="B135" s="13" t="s">
        <v>58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/>
    <row r="137" spans="1:14" ht="38.25">
      <c r="D137" s="10" t="s">
        <v>18</v>
      </c>
      <c r="F137" s="14" t="s">
        <v>125</v>
      </c>
      <c r="G137" s="10" t="s">
        <v>133</v>
      </c>
      <c r="I137" s="15" t="s">
        <v>127</v>
      </c>
      <c r="K137" s="11" t="s">
        <v>128</v>
      </c>
    </row>
    <row r="138" spans="1:14">
      <c r="D138" s="10" t="s">
        <v>129</v>
      </c>
      <c r="F138" s="14"/>
      <c r="G138" s="11" t="s">
        <v>102</v>
      </c>
      <c r="I138" s="14"/>
      <c r="K138" s="10" t="s">
        <v>129</v>
      </c>
    </row>
    <row r="139" spans="1:14">
      <c r="A139" s="9" t="s">
        <v>59</v>
      </c>
      <c r="C139" s="9" t="s">
        <v>19</v>
      </c>
      <c r="D139" s="20">
        <f xml:space="preserve"> SUMIFS( 'PR19 ODI rates'!$J:$J, 'PR19 ODI rates'!$C:$C, $A139, 'PR19 ODI rates'!$A:$A, $C139 )</f>
        <v>2.716074856046065</v>
      </c>
      <c r="F139" s="14" t="s">
        <v>100</v>
      </c>
      <c r="G139" s="21">
        <f xml:space="preserve"> SUMIFS( InpActive!$H:$H, InpActive!$B:$B, $F139, InpActive!$A:$A, $C139 )</f>
        <v>75950</v>
      </c>
      <c r="I139" s="16">
        <v>1000</v>
      </c>
      <c r="K139" s="12">
        <f xml:space="preserve"> IF( G139 = 0, 0, ( D139 / G139 ) * I139 )</f>
        <v>3.5761354259987693E-2</v>
      </c>
    </row>
    <row r="140" spans="1:14">
      <c r="A140" s="9" t="s">
        <v>59</v>
      </c>
      <c r="C140" s="9" t="s">
        <v>32</v>
      </c>
      <c r="D140" s="20">
        <f xml:space="preserve"> SUMIFS( 'PR19 ODI rates'!$J:$J, 'PR19 ODI rates'!$C:$C, $A140, 'PR19 ODI rates'!$A:$A, $C140 )</f>
        <v>0.1653262955854127</v>
      </c>
      <c r="F140" s="14" t="s">
        <v>100</v>
      </c>
      <c r="G140" s="21">
        <f xml:space="preserve"> SUMIFS( InpActive!$H:$H, InpActive!$B:$B, $F140, InpActive!$A:$A, $C140 )</f>
        <v>36249</v>
      </c>
      <c r="I140" s="16">
        <v>1000</v>
      </c>
      <c r="K140" s="12">
        <f t="shared" ref="K140:K155" si="6" xml:space="preserve"> IF( G140 = 0, 0, ( D140 / G140 ) * I140 )</f>
        <v>4.5608512120448204E-3</v>
      </c>
    </row>
    <row r="141" spans="1:14">
      <c r="A141" s="9" t="s">
        <v>59</v>
      </c>
      <c r="C141" s="9" t="s">
        <v>25</v>
      </c>
      <c r="D141" s="20">
        <f xml:space="preserve"> SUMIFS( 'PR19 ODI rates'!$J:$J, 'PR19 ODI rates'!$C:$C, $A141, 'PR19 ODI rates'!$A:$A, $C141 )</f>
        <v>0</v>
      </c>
      <c r="F141" s="14" t="s">
        <v>100</v>
      </c>
      <c r="G141" s="21">
        <f xml:space="preserve"> SUMIFS( InpActive!$H:$H, InpActive!$B:$B, $F141, InpActive!$A:$A, $C141 )</f>
        <v>502</v>
      </c>
      <c r="I141" s="16">
        <v>1000</v>
      </c>
      <c r="K141" s="12">
        <f t="shared" si="6"/>
        <v>0</v>
      </c>
    </row>
    <row r="142" spans="1:14">
      <c r="A142" s="9" t="s">
        <v>59</v>
      </c>
      <c r="C142" s="9" t="s">
        <v>26</v>
      </c>
      <c r="D142" s="20">
        <f xml:space="preserve"> SUMIFS( 'PR19 ODI rates'!$J:$J, 'PR19 ODI rates'!$C:$C, $A142, 'PR19 ODI rates'!$A:$A, $C142 )</f>
        <v>0.37788867562380041</v>
      </c>
      <c r="F142" s="14" t="s">
        <v>100</v>
      </c>
      <c r="G142" s="21">
        <f xml:space="preserve"> SUMIFS( InpActive!$H:$H, InpActive!$B:$B, $F142, InpActive!$A:$A, $C142 )</f>
        <v>29848</v>
      </c>
      <c r="I142" s="16">
        <v>1000</v>
      </c>
      <c r="K142" s="12">
        <f t="shared" si="6"/>
        <v>1.2660435393453512E-2</v>
      </c>
    </row>
    <row r="143" spans="1:14">
      <c r="A143" s="9" t="s">
        <v>59</v>
      </c>
      <c r="C143" s="9" t="s">
        <v>28</v>
      </c>
      <c r="D143" s="20">
        <f xml:space="preserve"> SUMIFS( 'PR19 ODI rates'!$J:$J, 'PR19 ODI rates'!$C:$C, $A143, 'PR19 ODI rates'!$A:$A, $C143 )</f>
        <v>1.2399472168905952</v>
      </c>
      <c r="F143" s="14" t="s">
        <v>100</v>
      </c>
      <c r="G143" s="21">
        <f xml:space="preserve"> SUMIFS( InpActive!$H:$H, InpActive!$B:$B, $F143, InpActive!$A:$A, $C143 )</f>
        <v>93525</v>
      </c>
      <c r="I143" s="16">
        <v>1000</v>
      </c>
      <c r="K143" s="12">
        <f t="shared" si="6"/>
        <v>1.3257922661219943E-2</v>
      </c>
    </row>
    <row r="144" spans="1:14">
      <c r="A144" s="9" t="s">
        <v>59</v>
      </c>
      <c r="C144" s="9" t="s">
        <v>29</v>
      </c>
      <c r="D144" s="20">
        <f xml:space="preserve"> SUMIFS( 'PR19 ODI rates'!$J:$J, 'PR19 ODI rates'!$C:$C, $A144, 'PR19 ODI rates'!$A:$A, $C144 )</f>
        <v>0.23618042226487526</v>
      </c>
      <c r="F144" s="14" t="s">
        <v>100</v>
      </c>
      <c r="G144" s="21">
        <f xml:space="preserve"> SUMIFS( InpActive!$H:$H, InpActive!$B:$B, $F144, InpActive!$A:$A, $C144 )</f>
        <v>17440</v>
      </c>
      <c r="I144" s="16">
        <v>1000</v>
      </c>
      <c r="K144" s="12">
        <f t="shared" si="6"/>
        <v>1.3542455405096058E-2</v>
      </c>
    </row>
    <row r="145" spans="1:14">
      <c r="A145" s="9" t="s">
        <v>59</v>
      </c>
      <c r="C145" s="9" t="s">
        <v>27</v>
      </c>
      <c r="D145" s="20">
        <f xml:space="preserve"> SUMIFS( 'PR19 ODI rates'!$J:$J, 'PR19 ODI rates'!$C:$C, $A145, 'PR19 ODI rates'!$A:$A, $C145 )</f>
        <v>2.1728598848368526</v>
      </c>
      <c r="F145" s="14" t="s">
        <v>100</v>
      </c>
      <c r="G145" s="21">
        <f xml:space="preserve"> SUMIFS( InpActive!$H:$H, InpActive!$B:$B, $F145, InpActive!$A:$A, $C145 )</f>
        <v>39600</v>
      </c>
      <c r="I145" s="16">
        <v>1000</v>
      </c>
      <c r="K145" s="12">
        <f t="shared" si="6"/>
        <v>5.4870199112041732E-2</v>
      </c>
    </row>
    <row r="146" spans="1:14">
      <c r="A146" s="9" t="s">
        <v>59</v>
      </c>
      <c r="C146" s="9" t="s">
        <v>30</v>
      </c>
      <c r="D146" s="20">
        <f xml:space="preserve"> SUMIFS( 'PR19 ODI rates'!$J:$J, 'PR19 ODI rates'!$C:$C, $A146, 'PR19 ODI rates'!$A:$A, $C146 )</f>
        <v>1.1454750479846449</v>
      </c>
      <c r="F146" s="14" t="s">
        <v>100</v>
      </c>
      <c r="G146" s="21">
        <f xml:space="preserve"> SUMIFS( InpActive!$H:$H, InpActive!$B:$B, $F146, InpActive!$A:$A, $C146 )</f>
        <v>108980</v>
      </c>
      <c r="I146" s="16">
        <v>1000</v>
      </c>
      <c r="K146" s="12">
        <f t="shared" si="6"/>
        <v>1.0510873995087586E-2</v>
      </c>
    </row>
    <row r="147" spans="1:14">
      <c r="A147" s="9" t="s">
        <v>59</v>
      </c>
      <c r="C147" s="9" t="s">
        <v>31</v>
      </c>
      <c r="D147" s="20">
        <f xml:space="preserve"> SUMIFS( 'PR19 ODI rates'!$J:$J, 'PR19 ODI rates'!$C:$C, $A147, 'PR19 ODI rates'!$A:$A, $C147 )</f>
        <v>0.36607965451055663</v>
      </c>
      <c r="F147" s="14" t="s">
        <v>100</v>
      </c>
      <c r="G147" s="21">
        <f xml:space="preserve"> SUMIFS( InpActive!$H:$H, InpActive!$B:$B, $F147, InpActive!$A:$A, $C147 )</f>
        <v>77339</v>
      </c>
      <c r="I147" s="16">
        <v>1000</v>
      </c>
      <c r="K147" s="12">
        <f t="shared" si="6"/>
        <v>4.7334417888847367E-3</v>
      </c>
    </row>
    <row r="148" spans="1:14">
      <c r="A148" s="9" t="s">
        <v>59</v>
      </c>
      <c r="C148" s="9" t="s">
        <v>33</v>
      </c>
      <c r="D148" s="20">
        <f xml:space="preserve"> SUMIFS( 'PR19 ODI rates'!$J:$J, 'PR19 ODI rates'!$C:$C, $A148, 'PR19 ODI rates'!$A:$A, $C148 )</f>
        <v>0.15351727447216892</v>
      </c>
      <c r="F148" s="14" t="s">
        <v>100</v>
      </c>
      <c r="G148" s="21">
        <f xml:space="preserve"> SUMIFS( InpActive!$H:$H, InpActive!$B:$B, $F148, InpActive!$A:$A, $C148 )</f>
        <v>33413</v>
      </c>
      <c r="I148" s="16">
        <v>1000</v>
      </c>
      <c r="K148" s="12">
        <f t="shared" si="6"/>
        <v>4.5945372900418674E-3</v>
      </c>
    </row>
    <row r="149" spans="1:14">
      <c r="A149" s="9" t="s">
        <v>59</v>
      </c>
      <c r="C149" s="9" t="s">
        <v>34</v>
      </c>
      <c r="D149" s="20">
        <f xml:space="preserve"> SUMIFS( 'PR19 ODI rates'!$J:$J, 'PR19 ODI rates'!$C:$C, $A149, 'PR19 ODI rates'!$A:$A, $C149 )</f>
        <v>0.25979846449136279</v>
      </c>
      <c r="F149" s="14" t="s">
        <v>100</v>
      </c>
      <c r="G149" s="21">
        <f xml:space="preserve"> SUMIFS( InpActive!$H:$H, InpActive!$B:$B, $F149, InpActive!$A:$A, $C149 )</f>
        <v>52262.606108635599</v>
      </c>
      <c r="I149" s="16">
        <v>1000</v>
      </c>
      <c r="K149" s="12">
        <f t="shared" si="6"/>
        <v>4.9710200817642547E-3</v>
      </c>
    </row>
    <row r="150" spans="1:14">
      <c r="A150" s="9" t="s">
        <v>59</v>
      </c>
      <c r="C150" s="9" t="s">
        <v>37</v>
      </c>
      <c r="D150" s="20">
        <f xml:space="preserve"> SUMIFS( 'PR19 ODI rates'!$J:$J, 'PR19 ODI rates'!$C:$C, $A150, 'PR19 ODI rates'!$A:$A, $C150 )</f>
        <v>0</v>
      </c>
      <c r="F150" s="14" t="s">
        <v>100</v>
      </c>
      <c r="G150" s="21">
        <f xml:space="preserve"> SUMIFS( InpActive!$H:$H, InpActive!$B:$B, $F150, InpActive!$A:$A, $C150 )</f>
        <v>0</v>
      </c>
      <c r="I150" s="16">
        <v>1000</v>
      </c>
      <c r="K150" s="12">
        <f t="shared" si="6"/>
        <v>0</v>
      </c>
    </row>
    <row r="151" spans="1:14">
      <c r="A151" s="9" t="s">
        <v>59</v>
      </c>
      <c r="C151" s="9" t="s">
        <v>41</v>
      </c>
      <c r="D151" s="20">
        <f xml:space="preserve"> SUMIFS( 'PR19 ODI rates'!$J:$J, 'PR19 ODI rates'!$C:$C, $A151, 'PR19 ODI rates'!$A:$A, $C151 )</f>
        <v>0</v>
      </c>
      <c r="F151" s="14" t="s">
        <v>100</v>
      </c>
      <c r="G151" s="21">
        <f xml:space="preserve"> SUMIFS( InpActive!$H:$H, InpActive!$B:$B, $F151, InpActive!$A:$A, $C151 )</f>
        <v>0</v>
      </c>
      <c r="I151" s="16">
        <v>1000</v>
      </c>
      <c r="K151" s="12">
        <f t="shared" si="6"/>
        <v>0</v>
      </c>
    </row>
    <row r="152" spans="1:14">
      <c r="A152" s="9" t="s">
        <v>59</v>
      </c>
      <c r="C152" s="9" t="s">
        <v>44</v>
      </c>
      <c r="D152" s="20">
        <f xml:space="preserve"> SUMIFS( 'PR19 ODI rates'!$J:$J, 'PR19 ODI rates'!$C:$C, $A152, 'PR19 ODI rates'!$A:$A, $C152 )</f>
        <v>0</v>
      </c>
      <c r="F152" s="14" t="s">
        <v>100</v>
      </c>
      <c r="G152" s="21">
        <f xml:space="preserve"> SUMIFS( InpActive!$H:$H, InpActive!$B:$B, $F152, InpActive!$A:$A, $C152 )</f>
        <v>0</v>
      </c>
      <c r="I152" s="16">
        <v>1000</v>
      </c>
      <c r="K152" s="12">
        <f t="shared" si="6"/>
        <v>0</v>
      </c>
    </row>
    <row r="153" spans="1:14">
      <c r="A153" s="9" t="s">
        <v>59</v>
      </c>
      <c r="C153" s="9" t="s">
        <v>46</v>
      </c>
      <c r="D153" s="20">
        <f xml:space="preserve"> SUMIFS( 'PR19 ODI rates'!$J:$J, 'PR19 ODI rates'!$C:$C, $A153, 'PR19 ODI rates'!$A:$A, $C153 )</f>
        <v>0</v>
      </c>
      <c r="F153" s="14" t="s">
        <v>100</v>
      </c>
      <c r="G153" s="21">
        <f xml:space="preserve"> SUMIFS( InpActive!$H:$H, InpActive!$B:$B, $F153, InpActive!$A:$A, $C153 )</f>
        <v>0</v>
      </c>
      <c r="I153" s="16">
        <v>1000</v>
      </c>
      <c r="K153" s="12">
        <f t="shared" si="6"/>
        <v>0</v>
      </c>
    </row>
    <row r="154" spans="1:14">
      <c r="A154" s="9" t="s">
        <v>59</v>
      </c>
      <c r="C154" s="9" t="s">
        <v>47</v>
      </c>
      <c r="D154" s="20">
        <f xml:space="preserve"> SUMIFS( 'PR19 ODI rates'!$J:$J, 'PR19 ODI rates'!$C:$C, $A154, 'PR19 ODI rates'!$A:$A, $C154 )</f>
        <v>0</v>
      </c>
      <c r="F154" s="14" t="s">
        <v>100</v>
      </c>
      <c r="G154" s="21">
        <f xml:space="preserve"> SUMIFS( InpActive!$H:$H, InpActive!$B:$B, $F154, InpActive!$A:$A, $C154 )</f>
        <v>0</v>
      </c>
      <c r="I154" s="16">
        <v>1000</v>
      </c>
      <c r="K154" s="12">
        <f t="shared" si="6"/>
        <v>0</v>
      </c>
    </row>
    <row r="155" spans="1:14">
      <c r="A155" s="9" t="s">
        <v>59</v>
      </c>
      <c r="C155" s="9" t="s">
        <v>45</v>
      </c>
      <c r="D155" s="20">
        <f xml:space="preserve"> SUMIFS( 'PR19 ODI rates'!$J:$J, 'PR19 ODI rates'!$C:$C, $A155, 'PR19 ODI rates'!$A:$A, $C155 )</f>
        <v>0</v>
      </c>
      <c r="F155" s="14" t="s">
        <v>100</v>
      </c>
      <c r="G155" s="21">
        <f xml:space="preserve"> SUMIFS( InpActive!$H:$H, InpActive!$B:$B, $F155, InpActive!$A:$A, $C155 )</f>
        <v>0</v>
      </c>
      <c r="I155" s="16">
        <v>1000</v>
      </c>
      <c r="K155" s="12">
        <f t="shared" si="6"/>
        <v>0</v>
      </c>
    </row>
    <row r="156" spans="1:14"/>
    <row r="157" spans="1:14" ht="15">
      <c r="A157" s="13"/>
      <c r="B157" s="13" t="s">
        <v>134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1:14"/>
    <row r="159" spans="1:14" ht="51">
      <c r="D159" s="10" t="s">
        <v>18</v>
      </c>
      <c r="F159" s="14" t="s">
        <v>125</v>
      </c>
      <c r="G159" s="10" t="s">
        <v>135</v>
      </c>
      <c r="I159" s="15" t="s">
        <v>127</v>
      </c>
      <c r="K159" s="11" t="s">
        <v>128</v>
      </c>
    </row>
    <row r="160" spans="1:14">
      <c r="D160" s="10" t="s">
        <v>129</v>
      </c>
      <c r="F160" s="14"/>
      <c r="G160" s="11" t="s">
        <v>132</v>
      </c>
      <c r="I160" s="14"/>
      <c r="K160" s="10" t="s">
        <v>129</v>
      </c>
    </row>
    <row r="161" spans="1:11">
      <c r="A161" s="9" t="s">
        <v>61</v>
      </c>
      <c r="C161" s="9" t="s">
        <v>19</v>
      </c>
      <c r="D161" s="20">
        <f xml:space="preserve"> SUMIFS( 'PR19 ODI rates'!$J:$J, 'PR19 ODI rates'!$C:$C, $A161, 'PR19 ODI rates'!$A:$A, $C161 )</f>
        <v>1.5942178502879081</v>
      </c>
      <c r="F161" s="14" t="s">
        <v>103</v>
      </c>
      <c r="G161" s="21">
        <f xml:space="preserve"> SUMIFS( InpActive!$H:$H, InpActive!$B:$B, $F161, InpActive!$A:$A, $C161 )</f>
        <v>793</v>
      </c>
      <c r="I161" s="16">
        <v>100</v>
      </c>
      <c r="K161" s="12">
        <f xml:space="preserve"> IF( G161 = 0, 0, ( D161 / G161 ) * I161 )</f>
        <v>0.20103629890137553</v>
      </c>
    </row>
    <row r="162" spans="1:11">
      <c r="A162" s="9" t="s">
        <v>61</v>
      </c>
      <c r="C162" s="9" t="s">
        <v>32</v>
      </c>
      <c r="D162" s="20">
        <f xml:space="preserve"> SUMIFS( 'PR19 ODI rates'!$J:$J, 'PR19 ODI rates'!$C:$C, $A162, 'PR19 ODI rates'!$A:$A, $C162 )</f>
        <v>0.82663147792706337</v>
      </c>
      <c r="F162" s="14" t="s">
        <v>103</v>
      </c>
      <c r="G162" s="21">
        <f xml:space="preserve"> SUMIFS( InpActive!$H:$H, InpActive!$B:$B, $F162, InpActive!$A:$A, $C162 )</f>
        <v>606</v>
      </c>
      <c r="I162" s="16">
        <v>100</v>
      </c>
      <c r="K162" s="12">
        <f t="shared" ref="K162:K177" si="7" xml:space="preserve"> IF( G162 = 0, 0, ( D162 / G162 ) * I162 )</f>
        <v>0.13640783464142961</v>
      </c>
    </row>
    <row r="163" spans="1:11">
      <c r="A163" s="9" t="s">
        <v>61</v>
      </c>
      <c r="C163" s="9" t="s">
        <v>25</v>
      </c>
      <c r="D163" s="20">
        <f xml:space="preserve"> SUMIFS( 'PR19 ODI rates'!$J:$J, 'PR19 ODI rates'!$C:$C, $A163, 'PR19 ODI rates'!$A:$A, $C163 )</f>
        <v>1.1809021113243763E-2</v>
      </c>
      <c r="F163" s="14" t="s">
        <v>103</v>
      </c>
      <c r="G163" s="21">
        <f xml:space="preserve"> SUMIFS( InpActive!$H:$H, InpActive!$B:$B, $F163, InpActive!$A:$A, $C163 )</f>
        <v>4</v>
      </c>
      <c r="I163" s="16">
        <v>100</v>
      </c>
      <c r="K163" s="12">
        <f t="shared" si="7"/>
        <v>0.29522552783109407</v>
      </c>
    </row>
    <row r="164" spans="1:11">
      <c r="A164" s="9" t="s">
        <v>61</v>
      </c>
      <c r="C164" s="9" t="s">
        <v>26</v>
      </c>
      <c r="D164" s="20">
        <f xml:space="preserve"> SUMIFS( 'PR19 ODI rates'!$J:$J, 'PR19 ODI rates'!$C:$C, $A164, 'PR19 ODI rates'!$A:$A, $C164 )</f>
        <v>0.7085412667946257</v>
      </c>
      <c r="F164" s="14" t="s">
        <v>103</v>
      </c>
      <c r="G164" s="21">
        <f xml:space="preserve"> SUMIFS( InpActive!$H:$H, InpActive!$B:$B, $F164, InpActive!$A:$A, $C164 )</f>
        <v>200</v>
      </c>
      <c r="I164" s="16">
        <v>100</v>
      </c>
      <c r="K164" s="12">
        <f t="shared" si="7"/>
        <v>0.35427063339731285</v>
      </c>
    </row>
    <row r="165" spans="1:11">
      <c r="A165" s="9" t="s">
        <v>61</v>
      </c>
      <c r="C165" s="9" t="s">
        <v>28</v>
      </c>
      <c r="D165" s="20">
        <f xml:space="preserve"> SUMIFS( 'PR19 ODI rates'!$J:$J, 'PR19 ODI rates'!$C:$C, $A165, 'PR19 ODI rates'!$A:$A, $C165 )</f>
        <v>2.3027591170825339</v>
      </c>
      <c r="F165" s="14" t="s">
        <v>103</v>
      </c>
      <c r="G165" s="21">
        <f xml:space="preserve"> SUMIFS( InpActive!$H:$H, InpActive!$B:$B, $F165, InpActive!$A:$A, $C165 )</f>
        <v>814</v>
      </c>
      <c r="I165" s="16">
        <v>100</v>
      </c>
      <c r="K165" s="12">
        <f t="shared" si="7"/>
        <v>0.28289424042782974</v>
      </c>
    </row>
    <row r="166" spans="1:11">
      <c r="A166" s="9" t="s">
        <v>61</v>
      </c>
      <c r="C166" s="9" t="s">
        <v>29</v>
      </c>
      <c r="D166" s="20">
        <f xml:space="preserve"> SUMIFS( 'PR19 ODI rates'!$J:$J, 'PR19 ODI rates'!$C:$C, $A166, 'PR19 ODI rates'!$A:$A, $C166 )</f>
        <v>0.43693378119001924</v>
      </c>
      <c r="F166" s="14" t="s">
        <v>103</v>
      </c>
      <c r="G166" s="21">
        <f xml:space="preserve"> SUMIFS( InpActive!$H:$H, InpActive!$B:$B, $F166, InpActive!$A:$A, $C166 )</f>
        <v>310</v>
      </c>
      <c r="I166" s="16">
        <v>100</v>
      </c>
      <c r="K166" s="12">
        <f t="shared" si="7"/>
        <v>0.14094638102903845</v>
      </c>
    </row>
    <row r="167" spans="1:11">
      <c r="A167" s="9" t="s">
        <v>61</v>
      </c>
      <c r="C167" s="9" t="s">
        <v>27</v>
      </c>
      <c r="D167" s="20">
        <f xml:space="preserve"> SUMIFS( 'PR19 ODI rates'!$J:$J, 'PR19 ODI rates'!$C:$C, $A167, 'PR19 ODI rates'!$A:$A, $C167 )</f>
        <v>11.809021113243762</v>
      </c>
      <c r="F167" s="14" t="s">
        <v>103</v>
      </c>
      <c r="G167" s="21">
        <f xml:space="preserve"> SUMIFS( InpActive!$H:$H, InpActive!$B:$B, $F167, InpActive!$A:$A, $C167 )</f>
        <v>328</v>
      </c>
      <c r="I167" s="16">
        <v>100</v>
      </c>
      <c r="K167" s="12">
        <f t="shared" si="7"/>
        <v>3.6003113150133421</v>
      </c>
    </row>
    <row r="168" spans="1:11">
      <c r="A168" s="9" t="s">
        <v>61</v>
      </c>
      <c r="C168" s="9" t="s">
        <v>30</v>
      </c>
      <c r="D168" s="20">
        <f xml:space="preserve"> SUMIFS( 'PR19 ODI rates'!$J:$J, 'PR19 ODI rates'!$C:$C, $A168, 'PR19 ODI rates'!$A:$A, $C168 )</f>
        <v>3.6135604606525913</v>
      </c>
      <c r="F168" s="14" t="s">
        <v>103</v>
      </c>
      <c r="G168" s="21">
        <f xml:space="preserve"> SUMIFS( InpActive!$H:$H, InpActive!$B:$B, $F168, InpActive!$A:$A, $C168 )</f>
        <v>383</v>
      </c>
      <c r="I168" s="16">
        <v>100</v>
      </c>
      <c r="K168" s="12">
        <f t="shared" si="7"/>
        <v>0.94348837092756954</v>
      </c>
    </row>
    <row r="169" spans="1:11">
      <c r="A169" s="9" t="s">
        <v>61</v>
      </c>
      <c r="C169" s="9" t="s">
        <v>31</v>
      </c>
      <c r="D169" s="20">
        <f xml:space="preserve"> SUMIFS( 'PR19 ODI rates'!$J:$J, 'PR19 ODI rates'!$C:$C, $A169, 'PR19 ODI rates'!$A:$A, $C169 )</f>
        <v>1.8067802303262956</v>
      </c>
      <c r="F169" s="14" t="s">
        <v>103</v>
      </c>
      <c r="G169" s="21">
        <f xml:space="preserve"> SUMIFS( InpActive!$H:$H, InpActive!$B:$B, $F169, InpActive!$A:$A, $C169 )</f>
        <v>404</v>
      </c>
      <c r="I169" s="16">
        <v>100</v>
      </c>
      <c r="K169" s="12">
        <f t="shared" si="7"/>
        <v>0.44722282928868701</v>
      </c>
    </row>
    <row r="170" spans="1:11">
      <c r="A170" s="9" t="s">
        <v>61</v>
      </c>
      <c r="C170" s="9" t="s">
        <v>33</v>
      </c>
      <c r="D170" s="20">
        <f xml:space="preserve"> SUMIFS( 'PR19 ODI rates'!$J:$J, 'PR19 ODI rates'!$C:$C, $A170, 'PR19 ODI rates'!$A:$A, $C170 )</f>
        <v>0.62587811900191948</v>
      </c>
      <c r="F170" s="14" t="s">
        <v>103</v>
      </c>
      <c r="G170" s="21">
        <f xml:space="preserve"> SUMIFS( InpActive!$H:$H, InpActive!$B:$B, $F170, InpActive!$A:$A, $C170 )</f>
        <v>306</v>
      </c>
      <c r="I170" s="16">
        <v>100</v>
      </c>
      <c r="K170" s="12">
        <f t="shared" si="7"/>
        <v>0.2045353330071632</v>
      </c>
    </row>
    <row r="171" spans="1:11">
      <c r="A171" s="9" t="s">
        <v>61</v>
      </c>
      <c r="C171" s="9" t="s">
        <v>34</v>
      </c>
      <c r="D171" s="20">
        <f xml:space="preserve"> SUMIFS( 'PR19 ODI rates'!$J:$J, 'PR19 ODI rates'!$C:$C, $A171, 'PR19 ODI rates'!$A:$A, $C171 )</f>
        <v>1.4052735124760076</v>
      </c>
      <c r="F171" s="14" t="s">
        <v>103</v>
      </c>
      <c r="G171" s="21">
        <f xml:space="preserve"> SUMIFS( InpActive!$H:$H, InpActive!$B:$B, $F171, InpActive!$A:$A, $C171 )</f>
        <v>314</v>
      </c>
      <c r="I171" s="16">
        <v>100</v>
      </c>
      <c r="K171" s="12">
        <f t="shared" si="7"/>
        <v>0.44753933518344197</v>
      </c>
    </row>
    <row r="172" spans="1:11">
      <c r="A172" s="9" t="s">
        <v>61</v>
      </c>
      <c r="C172" s="9" t="s">
        <v>37</v>
      </c>
      <c r="D172" s="20">
        <f xml:space="preserve"> SUMIFS( 'PR19 ODI rates'!$J:$J, 'PR19 ODI rates'!$C:$C, $A172, 'PR19 ODI rates'!$A:$A, $C172 )</f>
        <v>0</v>
      </c>
      <c r="F172" s="14" t="s">
        <v>103</v>
      </c>
      <c r="G172" s="21">
        <f xml:space="preserve"> SUMIFS( InpActive!$H:$H, InpActive!$B:$B, $F172, InpActive!$A:$A, $C172 )</f>
        <v>42</v>
      </c>
      <c r="I172" s="16">
        <v>100</v>
      </c>
      <c r="K172" s="12">
        <f t="shared" si="7"/>
        <v>0</v>
      </c>
    </row>
    <row r="173" spans="1:11">
      <c r="A173" s="9" t="s">
        <v>61</v>
      </c>
      <c r="C173" s="9" t="s">
        <v>41</v>
      </c>
      <c r="D173" s="20">
        <f xml:space="preserve"> SUMIFS( 'PR19 ODI rates'!$J:$J, 'PR19 ODI rates'!$C:$C, $A173, 'PR19 ODI rates'!$A:$A, $C173 )</f>
        <v>0</v>
      </c>
      <c r="F173" s="14" t="s">
        <v>103</v>
      </c>
      <c r="G173" s="21">
        <f xml:space="preserve"> SUMIFS( InpActive!$H:$H, InpActive!$B:$B, $F173, InpActive!$A:$A, $C173 )</f>
        <v>0</v>
      </c>
      <c r="I173" s="16">
        <v>100</v>
      </c>
      <c r="K173" s="12">
        <f t="shared" si="7"/>
        <v>0</v>
      </c>
    </row>
    <row r="174" spans="1:11">
      <c r="A174" s="9" t="s">
        <v>61</v>
      </c>
      <c r="C174" s="9" t="s">
        <v>44</v>
      </c>
      <c r="D174" s="20">
        <f xml:space="preserve"> SUMIFS( 'PR19 ODI rates'!$J:$J, 'PR19 ODI rates'!$C:$C, $A174, 'PR19 ODI rates'!$A:$A, $C174 )</f>
        <v>0</v>
      </c>
      <c r="F174" s="14" t="s">
        <v>103</v>
      </c>
      <c r="G174" s="21">
        <f xml:space="preserve"> SUMIFS( InpActive!$H:$H, InpActive!$B:$B, $F174, InpActive!$A:$A, $C174 )</f>
        <v>6</v>
      </c>
      <c r="I174" s="16">
        <v>100</v>
      </c>
      <c r="K174" s="12">
        <f t="shared" si="7"/>
        <v>0</v>
      </c>
    </row>
    <row r="175" spans="1:11">
      <c r="A175" s="9" t="s">
        <v>61</v>
      </c>
      <c r="C175" s="9" t="s">
        <v>46</v>
      </c>
      <c r="D175" s="20">
        <f xml:space="preserve"> SUMIFS( 'PR19 ODI rates'!$J:$J, 'PR19 ODI rates'!$C:$C, $A175, 'PR19 ODI rates'!$A:$A, $C175 )</f>
        <v>0</v>
      </c>
      <c r="F175" s="14" t="s">
        <v>103</v>
      </c>
      <c r="G175" s="21">
        <f xml:space="preserve"> SUMIFS( InpActive!$H:$H, InpActive!$B:$B, $F175, InpActive!$A:$A, $C175 )</f>
        <v>76</v>
      </c>
      <c r="I175" s="16">
        <v>100</v>
      </c>
      <c r="K175" s="12">
        <f t="shared" si="7"/>
        <v>0</v>
      </c>
    </row>
    <row r="176" spans="1:11">
      <c r="A176" s="9" t="s">
        <v>61</v>
      </c>
      <c r="C176" s="9" t="s">
        <v>47</v>
      </c>
      <c r="D176" s="20">
        <f xml:space="preserve"> SUMIFS( 'PR19 ODI rates'!$J:$J, 'PR19 ODI rates'!$C:$C, $A176, 'PR19 ODI rates'!$A:$A, $C176 )</f>
        <v>0</v>
      </c>
      <c r="F176" s="14" t="s">
        <v>103</v>
      </c>
      <c r="G176" s="21">
        <f xml:space="preserve"> SUMIFS( InpActive!$H:$H, InpActive!$B:$B, $F176, InpActive!$A:$A, $C176 )</f>
        <v>0</v>
      </c>
      <c r="I176" s="16">
        <v>100</v>
      </c>
      <c r="K176" s="12">
        <f t="shared" si="7"/>
        <v>0</v>
      </c>
    </row>
    <row r="177" spans="1:14">
      <c r="A177" s="9" t="s">
        <v>61</v>
      </c>
      <c r="C177" s="9" t="s">
        <v>45</v>
      </c>
      <c r="D177" s="20">
        <f xml:space="preserve"> SUMIFS( 'PR19 ODI rates'!$J:$J, 'PR19 ODI rates'!$C:$C, $A177, 'PR19 ODI rates'!$A:$A, $C177 )</f>
        <v>0</v>
      </c>
      <c r="F177" s="14" t="s">
        <v>103</v>
      </c>
      <c r="G177" s="21">
        <f xml:space="preserve"> SUMIFS( InpActive!$H:$H, InpActive!$B:$B, $F177, InpActive!$A:$A, $C177 )</f>
        <v>5</v>
      </c>
      <c r="I177" s="16">
        <v>100</v>
      </c>
      <c r="K177" s="12">
        <f t="shared" si="7"/>
        <v>0</v>
      </c>
    </row>
    <row r="178" spans="1:14"/>
    <row r="179" spans="1:14" ht="15">
      <c r="A179" s="13"/>
      <c r="B179" s="13" t="s">
        <v>62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</row>
    <row r="180" spans="1:14"/>
    <row r="181" spans="1:14" ht="38.25">
      <c r="D181" s="10" t="s">
        <v>18</v>
      </c>
      <c r="F181" s="14" t="s">
        <v>125</v>
      </c>
      <c r="G181" s="10" t="s">
        <v>136</v>
      </c>
      <c r="I181" s="15" t="s">
        <v>127</v>
      </c>
      <c r="K181" s="11" t="s">
        <v>128</v>
      </c>
    </row>
    <row r="182" spans="1:14">
      <c r="D182" s="10" t="s">
        <v>129</v>
      </c>
      <c r="F182" s="14"/>
      <c r="G182" s="11" t="s">
        <v>113</v>
      </c>
      <c r="I182" s="14"/>
      <c r="K182" s="10" t="s">
        <v>129</v>
      </c>
    </row>
    <row r="183" spans="1:14">
      <c r="A183" s="9" t="s">
        <v>63</v>
      </c>
      <c r="C183" s="9" t="s">
        <v>19</v>
      </c>
      <c r="D183" s="20">
        <f xml:space="preserve"> SUMIFS( 'PR19 ODI rates'!$J:$J, 'PR19 ODI rates'!$C:$C, $A183, 'PR19 ODI rates'!$A:$A, $C183 )</f>
        <v>1.5587907869481767</v>
      </c>
      <c r="F183" s="14" t="s">
        <v>111</v>
      </c>
      <c r="G183" s="21">
        <f xml:space="preserve"> SUMIFS( InpActive!$H:$H, InpActive!$B:$B, $F183, InpActive!$A:$A, $C183 )</f>
        <v>1836</v>
      </c>
      <c r="I183" s="16">
        <v>100</v>
      </c>
      <c r="K183" s="12">
        <f xml:space="preserve"> IF( G183 = 0, 0, ( D183 / G183 ) * I183 )</f>
        <v>8.4901458984105477E-2</v>
      </c>
    </row>
    <row r="184" spans="1:14">
      <c r="A184" s="9" t="s">
        <v>63</v>
      </c>
      <c r="C184" s="9" t="s">
        <v>32</v>
      </c>
      <c r="D184" s="20">
        <f xml:space="preserve"> SUMIFS( 'PR19 ODI rates'!$J:$J, 'PR19 ODI rates'!$C:$C, $A184, 'PR19 ODI rates'!$A:$A, $C184 )</f>
        <v>0.96833973128598849</v>
      </c>
      <c r="F184" s="14" t="s">
        <v>111</v>
      </c>
      <c r="G184" s="21">
        <f xml:space="preserve"> SUMIFS( InpActive!$H:$H, InpActive!$B:$B, $F184, InpActive!$A:$A, $C184 )</f>
        <v>1383</v>
      </c>
      <c r="I184" s="16">
        <v>100</v>
      </c>
      <c r="K184" s="12">
        <f t="shared" ref="K184:K199" si="8" xml:space="preserve"> IF( G184 = 0, 0, ( D184 / G184 ) * I184 )</f>
        <v>7.0017334149384561E-2</v>
      </c>
    </row>
    <row r="185" spans="1:14">
      <c r="A185" s="9" t="s">
        <v>63</v>
      </c>
      <c r="C185" s="9" t="s">
        <v>25</v>
      </c>
      <c r="D185" s="20">
        <f xml:space="preserve"> SUMIFS( 'PR19 ODI rates'!$J:$J, 'PR19 ODI rates'!$C:$C, $A185, 'PR19 ODI rates'!$A:$A, $C185 )</f>
        <v>7.0854126679462573E-2</v>
      </c>
      <c r="F185" s="14" t="s">
        <v>111</v>
      </c>
      <c r="G185" s="21">
        <f xml:space="preserve"> SUMIFS( InpActive!$H:$H, InpActive!$B:$B, $F185, InpActive!$A:$A, $C185 )</f>
        <v>73.760000000000005</v>
      </c>
      <c r="I185" s="16">
        <v>100</v>
      </c>
      <c r="K185" s="12">
        <f t="shared" si="8"/>
        <v>9.606036697324101E-2</v>
      </c>
    </row>
    <row r="186" spans="1:14">
      <c r="A186" s="9" t="s">
        <v>63</v>
      </c>
      <c r="C186" s="9" t="s">
        <v>26</v>
      </c>
      <c r="D186" s="20">
        <f xml:space="preserve"> SUMIFS( 'PR19 ODI rates'!$J:$J, 'PR19 ODI rates'!$C:$C, $A186, 'PR19 ODI rates'!$A:$A, $C186 )</f>
        <v>2.0311516314779272</v>
      </c>
      <c r="F186" s="14" t="s">
        <v>111</v>
      </c>
      <c r="G186" s="21">
        <f xml:space="preserve"> SUMIFS( InpActive!$H:$H, InpActive!$B:$B, $F186, InpActive!$A:$A, $C186 )</f>
        <v>1534.02</v>
      </c>
      <c r="I186" s="16">
        <v>100</v>
      </c>
      <c r="K186" s="12">
        <f t="shared" si="8"/>
        <v>0.13240711538819097</v>
      </c>
    </row>
    <row r="187" spans="1:14">
      <c r="A187" s="9" t="s">
        <v>63</v>
      </c>
      <c r="C187" s="9" t="s">
        <v>28</v>
      </c>
      <c r="D187" s="20">
        <f xml:space="preserve"> SUMIFS( 'PR19 ODI rates'!$J:$J, 'PR19 ODI rates'!$C:$C, $A187, 'PR19 ODI rates'!$A:$A, $C187 )</f>
        <v>3.5781333973128597</v>
      </c>
      <c r="F187" s="14" t="s">
        <v>111</v>
      </c>
      <c r="G187" s="21">
        <f xml:space="preserve"> SUMIFS( InpActive!$H:$H, InpActive!$B:$B, $F187, InpActive!$A:$A, $C187 )</f>
        <v>2493</v>
      </c>
      <c r="I187" s="16">
        <v>100</v>
      </c>
      <c r="K187" s="12">
        <f t="shared" si="8"/>
        <v>0.14352721208635619</v>
      </c>
    </row>
    <row r="188" spans="1:14">
      <c r="A188" s="9" t="s">
        <v>63</v>
      </c>
      <c r="C188" s="9" t="s">
        <v>29</v>
      </c>
      <c r="D188" s="20">
        <f xml:space="preserve"> SUMIFS( 'PR19 ODI rates'!$J:$J, 'PR19 ODI rates'!$C:$C, $A188, 'PR19 ODI rates'!$A:$A, $C188 )</f>
        <v>1.8658253358925145</v>
      </c>
      <c r="F188" s="14" t="s">
        <v>111</v>
      </c>
      <c r="G188" s="21">
        <f xml:space="preserve"> SUMIFS( InpActive!$H:$H, InpActive!$B:$B, $F188, InpActive!$A:$A, $C188 )</f>
        <v>897.63</v>
      </c>
      <c r="I188" s="16">
        <v>100</v>
      </c>
      <c r="K188" s="12">
        <f t="shared" si="8"/>
        <v>0.20786129428523051</v>
      </c>
    </row>
    <row r="189" spans="1:14">
      <c r="A189" s="9" t="s">
        <v>63</v>
      </c>
      <c r="C189" s="9" t="s">
        <v>27</v>
      </c>
      <c r="D189" s="20">
        <f xml:space="preserve"> SUMIFS( 'PR19 ODI rates'!$J:$J, 'PR19 ODI rates'!$C:$C, $A189, 'PR19 ODI rates'!$A:$A, $C189 )</f>
        <v>1.0628119001919387</v>
      </c>
      <c r="F189" s="14" t="s">
        <v>111</v>
      </c>
      <c r="G189" s="21">
        <f xml:space="preserve"> SUMIFS( InpActive!$H:$H, InpActive!$B:$B, $F189, InpActive!$A:$A, $C189 )</f>
        <v>932</v>
      </c>
      <c r="I189" s="16">
        <v>100</v>
      </c>
      <c r="K189" s="12">
        <f t="shared" si="8"/>
        <v>0.11403561160857711</v>
      </c>
    </row>
    <row r="190" spans="1:14">
      <c r="A190" s="9" t="s">
        <v>63</v>
      </c>
      <c r="C190" s="9" t="s">
        <v>30</v>
      </c>
      <c r="D190" s="20">
        <f xml:space="preserve"> SUMIFS( 'PR19 ODI rates'!$J:$J, 'PR19 ODI rates'!$C:$C, $A190, 'PR19 ODI rates'!$A:$A, $C190 )</f>
        <v>3.6371785028790788</v>
      </c>
      <c r="F190" s="14" t="s">
        <v>111</v>
      </c>
      <c r="G190" s="21">
        <f xml:space="preserve"> SUMIFS( InpActive!$H:$H, InpActive!$B:$B, $F190, InpActive!$A:$A, $C190 )</f>
        <v>3609.24</v>
      </c>
      <c r="I190" s="16">
        <v>100</v>
      </c>
      <c r="K190" s="12">
        <f t="shared" si="8"/>
        <v>0.10077408271212442</v>
      </c>
    </row>
    <row r="191" spans="1:14">
      <c r="A191" s="9" t="s">
        <v>63</v>
      </c>
      <c r="C191" s="9" t="s">
        <v>31</v>
      </c>
      <c r="D191" s="20">
        <f xml:space="preserve"> SUMIFS( 'PR19 ODI rates'!$J:$J, 'PR19 ODI rates'!$C:$C, $A191, 'PR19 ODI rates'!$A:$A, $C191 )</f>
        <v>3.1884357005758162</v>
      </c>
      <c r="F191" s="14" t="s">
        <v>111</v>
      </c>
      <c r="G191" s="21">
        <f xml:space="preserve"> SUMIFS( InpActive!$H:$H, InpActive!$B:$B, $F191, InpActive!$A:$A, $C191 )</f>
        <v>3399.18</v>
      </c>
      <c r="I191" s="16">
        <v>100</v>
      </c>
      <c r="K191" s="12">
        <f t="shared" si="8"/>
        <v>9.3800142992598687E-2</v>
      </c>
    </row>
    <row r="192" spans="1:14">
      <c r="A192" s="9" t="s">
        <v>63</v>
      </c>
      <c r="C192" s="9" t="s">
        <v>33</v>
      </c>
      <c r="D192" s="20">
        <f xml:space="preserve"> SUMIFS( 'PR19 ODI rates'!$J:$J, 'PR19 ODI rates'!$C:$C, $A192, 'PR19 ODI rates'!$A:$A, $C192 )</f>
        <v>0.28341650671785029</v>
      </c>
      <c r="F192" s="14" t="s">
        <v>111</v>
      </c>
      <c r="G192" s="21">
        <f xml:space="preserve"> SUMIFS( InpActive!$H:$H, InpActive!$B:$B, $F192, InpActive!$A:$A, $C192 )</f>
        <v>566.54999999999995</v>
      </c>
      <c r="I192" s="16">
        <v>100</v>
      </c>
      <c r="K192" s="12">
        <f t="shared" si="8"/>
        <v>5.0024976916044531E-2</v>
      </c>
    </row>
    <row r="193" spans="1:14">
      <c r="A193" s="9" t="s">
        <v>63</v>
      </c>
      <c r="C193" s="9" t="s">
        <v>34</v>
      </c>
      <c r="D193" s="20">
        <f xml:space="preserve"> SUMIFS( 'PR19 ODI rates'!$J:$J, 'PR19 ODI rates'!$C:$C, $A193, 'PR19 ODI rates'!$A:$A, $C193 )</f>
        <v>2.1256238003838774</v>
      </c>
      <c r="F193" s="14" t="s">
        <v>111</v>
      </c>
      <c r="G193" s="21">
        <f xml:space="preserve"> SUMIFS( InpActive!$H:$H, InpActive!$B:$B, $F193, InpActive!$A:$A, $C193 )</f>
        <v>1649.67</v>
      </c>
      <c r="I193" s="16">
        <v>100</v>
      </c>
      <c r="K193" s="12">
        <f t="shared" si="8"/>
        <v>0.12885145516278268</v>
      </c>
    </row>
    <row r="194" spans="1:14">
      <c r="A194" s="9" t="s">
        <v>63</v>
      </c>
      <c r="C194" s="9" t="s">
        <v>37</v>
      </c>
      <c r="D194" s="20">
        <f xml:space="preserve"> SUMIFS( 'PR19 ODI rates'!$J:$J, 'PR19 ODI rates'!$C:$C, $A194, 'PR19 ODI rates'!$A:$A, $C194 )</f>
        <v>1.546981765834933</v>
      </c>
      <c r="F194" s="14" t="s">
        <v>111</v>
      </c>
      <c r="G194" s="21">
        <f xml:space="preserve"> SUMIFS( InpActive!$H:$H, InpActive!$B:$B, $F194, InpActive!$A:$A, $C194 )</f>
        <v>1224.3699999999999</v>
      </c>
      <c r="I194" s="16">
        <v>100</v>
      </c>
      <c r="K194" s="12">
        <f t="shared" si="8"/>
        <v>0.12634920537377861</v>
      </c>
    </row>
    <row r="195" spans="1:14">
      <c r="A195" s="9" t="s">
        <v>63</v>
      </c>
      <c r="C195" s="9" t="s">
        <v>41</v>
      </c>
      <c r="D195" s="20">
        <f xml:space="preserve"> SUMIFS( 'PR19 ODI rates'!$J:$J, 'PR19 ODI rates'!$C:$C, $A195, 'PR19 ODI rates'!$A:$A, $C195 )</f>
        <v>0.44874280230326297</v>
      </c>
      <c r="F195" s="14" t="s">
        <v>111</v>
      </c>
      <c r="G195" s="21">
        <f xml:space="preserve"> SUMIFS( InpActive!$H:$H, InpActive!$B:$B, $F195, InpActive!$A:$A, $C195 )</f>
        <v>552.5</v>
      </c>
      <c r="I195" s="16">
        <v>100</v>
      </c>
      <c r="K195" s="12">
        <f t="shared" si="8"/>
        <v>8.1220416706472925E-2</v>
      </c>
    </row>
    <row r="196" spans="1:14">
      <c r="A196" s="9" t="s">
        <v>63</v>
      </c>
      <c r="C196" s="9" t="s">
        <v>44</v>
      </c>
      <c r="D196" s="20">
        <f xml:space="preserve"> SUMIFS( 'PR19 ODI rates'!$J:$J, 'PR19 ODI rates'!$C:$C, $A196, 'PR19 ODI rates'!$A:$A, $C196 )</f>
        <v>0.22437140115163148</v>
      </c>
      <c r="F196" s="14" t="s">
        <v>111</v>
      </c>
      <c r="G196" s="21">
        <f xml:space="preserve"> SUMIFS( InpActive!$H:$H, InpActive!$B:$B, $F196, InpActive!$A:$A, $C196 )</f>
        <v>286.18</v>
      </c>
      <c r="I196" s="16">
        <v>100</v>
      </c>
      <c r="K196" s="12">
        <f t="shared" si="8"/>
        <v>7.8402194825505436E-2</v>
      </c>
    </row>
    <row r="197" spans="1:14">
      <c r="A197" s="9" t="s">
        <v>63</v>
      </c>
      <c r="C197" s="9" t="s">
        <v>46</v>
      </c>
      <c r="D197" s="20">
        <f xml:space="preserve"> SUMIFS( 'PR19 ODI rates'!$J:$J, 'PR19 ODI rates'!$C:$C, $A197, 'PR19 ODI rates'!$A:$A, $C197 )</f>
        <v>0.74396833013435704</v>
      </c>
      <c r="F197" s="14" t="s">
        <v>111</v>
      </c>
      <c r="G197" s="21">
        <f xml:space="preserve"> SUMIFS( InpActive!$H:$H, InpActive!$B:$B, $F197, InpActive!$A:$A, $C197 )</f>
        <v>716.42</v>
      </c>
      <c r="I197" s="16">
        <v>100</v>
      </c>
      <c r="K197" s="12">
        <f t="shared" si="8"/>
        <v>0.1038452765325308</v>
      </c>
    </row>
    <row r="198" spans="1:14">
      <c r="A198" s="9" t="s">
        <v>63</v>
      </c>
      <c r="C198" s="9" t="s">
        <v>47</v>
      </c>
      <c r="D198" s="20">
        <f xml:space="preserve"> SUMIFS( 'PR19 ODI rates'!$J:$J, 'PR19 ODI rates'!$C:$C, $A198, 'PR19 ODI rates'!$A:$A, $C198 )</f>
        <v>0.64949616122840703</v>
      </c>
      <c r="F198" s="14" t="s">
        <v>111</v>
      </c>
      <c r="G198" s="21">
        <f xml:space="preserve"> SUMIFS( InpActive!$H:$H, InpActive!$B:$B, $F198, InpActive!$A:$A, $C198 )</f>
        <v>592.25</v>
      </c>
      <c r="I198" s="16">
        <v>100</v>
      </c>
      <c r="K198" s="12">
        <f t="shared" si="8"/>
        <v>0.10966587779289269</v>
      </c>
    </row>
    <row r="199" spans="1:14">
      <c r="A199" s="9" t="s">
        <v>63</v>
      </c>
      <c r="C199" s="9" t="s">
        <v>45</v>
      </c>
      <c r="D199" s="20">
        <f xml:space="preserve"> SUMIFS( 'PR19 ODI rates'!$J:$J, 'PR19 ODI rates'!$C:$C, $A199, 'PR19 ODI rates'!$A:$A, $C199 )</f>
        <v>0.21256238003838773</v>
      </c>
      <c r="F199" s="14" t="s">
        <v>111</v>
      </c>
      <c r="G199" s="21">
        <f xml:space="preserve"> SUMIFS( InpActive!$H:$H, InpActive!$B:$B, $F199, InpActive!$A:$A, $C199 )</f>
        <v>241.4</v>
      </c>
      <c r="I199" s="16">
        <v>100</v>
      </c>
      <c r="K199" s="12">
        <f t="shared" si="8"/>
        <v>8.8054009957907103E-2</v>
      </c>
    </row>
    <row r="200" spans="1:14"/>
    <row r="201" spans="1:14" ht="15">
      <c r="A201" s="13"/>
      <c r="B201" s="13" t="s">
        <v>137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</row>
    <row r="202" spans="1:14"/>
    <row r="203" spans="1:14" ht="38.25">
      <c r="D203" s="10" t="s">
        <v>18</v>
      </c>
      <c r="F203" s="14" t="s">
        <v>125</v>
      </c>
      <c r="G203" s="10" t="s">
        <v>138</v>
      </c>
      <c r="I203" s="15" t="s">
        <v>127</v>
      </c>
      <c r="K203" s="11" t="s">
        <v>128</v>
      </c>
    </row>
    <row r="204" spans="1:14">
      <c r="D204" s="10" t="s">
        <v>129</v>
      </c>
      <c r="F204" s="14"/>
      <c r="G204" s="11" t="s">
        <v>92</v>
      </c>
      <c r="I204" s="14"/>
      <c r="K204" s="10" t="s">
        <v>129</v>
      </c>
    </row>
    <row r="205" spans="1:14">
      <c r="A205" s="9" t="s">
        <v>65</v>
      </c>
      <c r="C205" s="9" t="s">
        <v>19</v>
      </c>
      <c r="D205" s="20">
        <f xml:space="preserve"> SUMIFS( 'PR19 ODI rates'!$J:$J, 'PR19 ODI rates'!$C:$C, $A205, 'PR19 ODI rates'!$A:$A, $C205 )</f>
        <v>0.93291266794625727</v>
      </c>
      <c r="F205" s="14" t="s">
        <v>93</v>
      </c>
      <c r="G205" s="21">
        <f xml:space="preserve"> SUMIFS( InpActive!$H:$H, InpActive!$B:$B, $F205, InpActive!$A:$A, $C205 )</f>
        <v>4600.0540000000001</v>
      </c>
      <c r="I205" s="16">
        <v>1000</v>
      </c>
      <c r="K205" s="49">
        <f xml:space="preserve"> IF( G205 = 0, 0, D205 / ( G205 * I205 ) )</f>
        <v>2.0280472097637489E-7</v>
      </c>
    </row>
    <row r="206" spans="1:14">
      <c r="A206" s="9" t="s">
        <v>65</v>
      </c>
      <c r="C206" s="9" t="s">
        <v>32</v>
      </c>
      <c r="D206" s="20">
        <f xml:space="preserve"> SUMIFS( 'PR19 ODI rates'!$J:$J, 'PR19 ODI rates'!$C:$C, $A206, 'PR19 ODI rates'!$A:$A, $C206 )</f>
        <v>0.57864203454894436</v>
      </c>
      <c r="F206" s="14" t="s">
        <v>93</v>
      </c>
      <c r="G206" s="21">
        <f xml:space="preserve"> SUMIFS( InpActive!$H:$H, InpActive!$B:$B, $F206, InpActive!$A:$A, $C206 )</f>
        <v>3089.723</v>
      </c>
      <c r="I206" s="16">
        <v>1000</v>
      </c>
      <c r="K206" s="49">
        <f t="shared" ref="K206:K221" si="9" xml:space="preserve"> IF( G206 = 0, 0, D206 / ( G206 * I206 ) )</f>
        <v>1.8727958284575812E-7</v>
      </c>
    </row>
    <row r="207" spans="1:14">
      <c r="A207" s="9" t="s">
        <v>65</v>
      </c>
      <c r="C207" s="9" t="s">
        <v>25</v>
      </c>
      <c r="D207" s="20">
        <f xml:space="preserve"> SUMIFS( 'PR19 ODI rates'!$J:$J, 'PR19 ODI rates'!$C:$C, $A207, 'PR19 ODI rates'!$A:$A, $C207 )</f>
        <v>3.5427063339731286E-2</v>
      </c>
      <c r="F207" s="14" t="s">
        <v>93</v>
      </c>
      <c r="G207" s="21">
        <f xml:space="preserve"> SUMIFS( InpActive!$H:$H, InpActive!$B:$B, $F207, InpActive!$A:$A, $C207 )</f>
        <v>262.95999999999998</v>
      </c>
      <c r="I207" s="16">
        <v>1000</v>
      </c>
      <c r="K207" s="49">
        <f t="shared" si="9"/>
        <v>1.3472415325422607E-7</v>
      </c>
    </row>
    <row r="208" spans="1:14">
      <c r="A208" s="9" t="s">
        <v>65</v>
      </c>
      <c r="C208" s="9" t="s">
        <v>26</v>
      </c>
      <c r="D208" s="20">
        <f xml:space="preserve"> SUMIFS( 'PR19 ODI rates'!$J:$J, 'PR19 ODI rates'!$C:$C, $A208, 'PR19 ODI rates'!$A:$A, $C208 )</f>
        <v>1.641453934740883</v>
      </c>
      <c r="F208" s="14" t="s">
        <v>93</v>
      </c>
      <c r="G208" s="21">
        <f xml:space="preserve"> SUMIFS( InpActive!$H:$H, InpActive!$B:$B, $F208, InpActive!$A:$A, $C208 )</f>
        <v>4349.2380000000003</v>
      </c>
      <c r="I208" s="16">
        <v>1000</v>
      </c>
      <c r="K208" s="49">
        <f t="shared" si="9"/>
        <v>3.7741184426809547E-7</v>
      </c>
    </row>
    <row r="209" spans="1:14">
      <c r="A209" s="9" t="s">
        <v>65</v>
      </c>
      <c r="C209" s="9" t="s">
        <v>28</v>
      </c>
      <c r="D209" s="20">
        <f xml:space="preserve"> SUMIFS( 'PR19 ODI rates'!$J:$J, 'PR19 ODI rates'!$C:$C, $A209, 'PR19 ODI rates'!$A:$A, $C209 )</f>
        <v>2.3145681381957774</v>
      </c>
      <c r="F209" s="14" t="s">
        <v>93</v>
      </c>
      <c r="G209" s="21">
        <f xml:space="preserve"> SUMIFS( InpActive!$H:$H, InpActive!$B:$B, $F209, InpActive!$A:$A, $C209 )</f>
        <v>7667.23</v>
      </c>
      <c r="I209" s="16">
        <v>1000</v>
      </c>
      <c r="K209" s="49">
        <f t="shared" si="9"/>
        <v>3.0187801046737577E-7</v>
      </c>
    </row>
    <row r="210" spans="1:14">
      <c r="A210" s="9" t="s">
        <v>65</v>
      </c>
      <c r="C210" s="9" t="s">
        <v>29</v>
      </c>
      <c r="D210" s="20">
        <f xml:space="preserve"> SUMIFS( 'PR19 ODI rates'!$J:$J, 'PR19 ODI rates'!$C:$C, $A210, 'PR19 ODI rates'!$A:$A, $C210 )</f>
        <v>0.43693378119001924</v>
      </c>
      <c r="F210" s="14" t="s">
        <v>93</v>
      </c>
      <c r="G210" s="21">
        <f xml:space="preserve"> SUMIFS( InpActive!$H:$H, InpActive!$B:$B, $F210, InpActive!$A:$A, $C210 )</f>
        <v>2163.7860000000001</v>
      </c>
      <c r="I210" s="16">
        <v>1000</v>
      </c>
      <c r="K210" s="49">
        <f t="shared" si="9"/>
        <v>2.019302191575411E-7</v>
      </c>
    </row>
    <row r="211" spans="1:14">
      <c r="A211" s="9" t="s">
        <v>65</v>
      </c>
      <c r="C211" s="9" t="s">
        <v>27</v>
      </c>
      <c r="D211" s="20">
        <f xml:space="preserve"> SUMIFS( 'PR19 ODI rates'!$J:$J, 'PR19 ODI rates'!$C:$C, $A211, 'PR19 ODI rates'!$A:$A, $C211 )</f>
        <v>0.74396833013435704</v>
      </c>
      <c r="F211" s="14" t="s">
        <v>93</v>
      </c>
      <c r="G211" s="21">
        <f xml:space="preserve"> SUMIFS( InpActive!$H:$H, InpActive!$B:$B, $F211, InpActive!$A:$A, $C211 )</f>
        <v>2493.5709999999999</v>
      </c>
      <c r="I211" s="16">
        <v>1000</v>
      </c>
      <c r="K211" s="49">
        <f t="shared" si="9"/>
        <v>2.9835458069345408E-7</v>
      </c>
    </row>
    <row r="212" spans="1:14">
      <c r="A212" s="9" t="s">
        <v>65</v>
      </c>
      <c r="C212" s="9" t="s">
        <v>30</v>
      </c>
      <c r="D212" s="20">
        <f xml:space="preserve"> SUMIFS( 'PR19 ODI rates'!$J:$J, 'PR19 ODI rates'!$C:$C, $A212, 'PR19 ODI rates'!$A:$A, $C212 )</f>
        <v>2.5271305182341655</v>
      </c>
      <c r="F212" s="14" t="s">
        <v>93</v>
      </c>
      <c r="G212" s="21">
        <f xml:space="preserve"> SUMIFS( InpActive!$H:$H, InpActive!$B:$B, $F212, InpActive!$A:$A, $C212 )</f>
        <v>10117.576999999999</v>
      </c>
      <c r="I212" s="16">
        <v>1000</v>
      </c>
      <c r="K212" s="49">
        <f t="shared" si="9"/>
        <v>2.4977625752036932E-7</v>
      </c>
    </row>
    <row r="213" spans="1:14">
      <c r="A213" s="9" t="s">
        <v>65</v>
      </c>
      <c r="C213" s="9" t="s">
        <v>31</v>
      </c>
      <c r="D213" s="20">
        <f xml:space="preserve"> SUMIFS( 'PR19 ODI rates'!$J:$J, 'PR19 ODI rates'!$C:$C, $A213, 'PR19 ODI rates'!$A:$A, $C213 )</f>
        <v>1.3344193857965452</v>
      </c>
      <c r="F213" s="14" t="s">
        <v>93</v>
      </c>
      <c r="G213" s="21">
        <f xml:space="preserve"> SUMIFS( InpActive!$H:$H, InpActive!$B:$B, $F213, InpActive!$A:$A, $C213 )</f>
        <v>7209.3879999999999</v>
      </c>
      <c r="I213" s="16">
        <v>1000</v>
      </c>
      <c r="K213" s="49">
        <f t="shared" si="9"/>
        <v>1.8509468290464393E-7</v>
      </c>
    </row>
    <row r="214" spans="1:14">
      <c r="A214" s="9" t="s">
        <v>65</v>
      </c>
      <c r="C214" s="9" t="s">
        <v>33</v>
      </c>
      <c r="D214" s="20">
        <f xml:space="preserve"> SUMIFS( 'PR19 ODI rates'!$J:$J, 'PR19 ODI rates'!$C:$C, $A214, 'PR19 ODI rates'!$A:$A, $C214 )</f>
        <v>0.68492322456813814</v>
      </c>
      <c r="F214" s="14" t="s">
        <v>93</v>
      </c>
      <c r="G214" s="21">
        <f xml:space="preserve"> SUMIFS( InpActive!$H:$H, InpActive!$B:$B, $F214, InpActive!$A:$A, $C214 )</f>
        <v>1298.9059999999999</v>
      </c>
      <c r="I214" s="16">
        <v>1000</v>
      </c>
      <c r="K214" s="49">
        <f t="shared" si="9"/>
        <v>5.2730776866696913E-7</v>
      </c>
    </row>
    <row r="215" spans="1:14">
      <c r="A215" s="9" t="s">
        <v>65</v>
      </c>
      <c r="C215" s="9" t="s">
        <v>34</v>
      </c>
      <c r="D215" s="20">
        <f xml:space="preserve"> SUMIFS( 'PR19 ODI rates'!$J:$J, 'PR19 ODI rates'!$C:$C, $A215, 'PR19 ODI rates'!$A:$A, $C215 )</f>
        <v>1.4525095969289827</v>
      </c>
      <c r="F215" s="14" t="s">
        <v>93</v>
      </c>
      <c r="G215" s="21">
        <f xml:space="preserve"> SUMIFS( InpActive!$H:$H, InpActive!$B:$B, $F215, InpActive!$A:$A, $C215 )</f>
        <v>5038</v>
      </c>
      <c r="I215" s="16">
        <v>1000</v>
      </c>
      <c r="K215" s="49">
        <f t="shared" si="9"/>
        <v>2.8831075762782507E-7</v>
      </c>
    </row>
    <row r="216" spans="1:14">
      <c r="A216" s="9" t="s">
        <v>65</v>
      </c>
      <c r="C216" s="9" t="s">
        <v>37</v>
      </c>
      <c r="D216" s="20">
        <f xml:space="preserve"> SUMIFS( 'PR19 ODI rates'!$J:$J, 'PR19 ODI rates'!$C:$C, $A216, 'PR19 ODI rates'!$A:$A, $C216 )</f>
        <v>1.0037667946257198</v>
      </c>
      <c r="F216" s="14" t="s">
        <v>93</v>
      </c>
      <c r="G216" s="21">
        <f xml:space="preserve"> SUMIFS( InpActive!$H:$H, InpActive!$B:$B, $F216, InpActive!$A:$A, $C216 )</f>
        <v>3714.1529999999998</v>
      </c>
      <c r="I216" s="16">
        <v>1000</v>
      </c>
      <c r="K216" s="49">
        <f t="shared" si="9"/>
        <v>2.7025456264879765E-7</v>
      </c>
    </row>
    <row r="217" spans="1:14">
      <c r="A217" s="9" t="s">
        <v>65</v>
      </c>
      <c r="C217" s="9" t="s">
        <v>41</v>
      </c>
      <c r="D217" s="20">
        <f xml:space="preserve"> SUMIFS( 'PR19 ODI rates'!$J:$J, 'PR19 ODI rates'!$C:$C, $A217, 'PR19 ODI rates'!$A:$A, $C217 )</f>
        <v>0.22437140115163148</v>
      </c>
      <c r="F217" s="14" t="s">
        <v>93</v>
      </c>
      <c r="G217" s="21">
        <f xml:space="preserve"> SUMIFS( InpActive!$H:$H, InpActive!$B:$B, $F217, InpActive!$A:$A, $C217 )</f>
        <v>1179.8800000000001</v>
      </c>
      <c r="I217" s="16">
        <v>1000</v>
      </c>
      <c r="K217" s="49">
        <f t="shared" si="9"/>
        <v>1.9016459398551673E-7</v>
      </c>
    </row>
    <row r="218" spans="1:14">
      <c r="A218" s="9" t="s">
        <v>65</v>
      </c>
      <c r="C218" s="9" t="s">
        <v>44</v>
      </c>
      <c r="D218" s="20">
        <f xml:space="preserve"> SUMIFS( 'PR19 ODI rates'!$J:$J, 'PR19 ODI rates'!$C:$C, $A218, 'PR19 ODI rates'!$A:$A, $C218 )</f>
        <v>0.1298992322456814</v>
      </c>
      <c r="F218" s="14" t="s">
        <v>93</v>
      </c>
      <c r="G218" s="21">
        <f xml:space="preserve"> SUMIFS( InpActive!$H:$H, InpActive!$B:$B, $F218, InpActive!$A:$A, $C218 )</f>
        <v>707.97900000000004</v>
      </c>
      <c r="I218" s="16">
        <v>1000</v>
      </c>
      <c r="K218" s="49">
        <f t="shared" si="9"/>
        <v>1.8347893404420384E-7</v>
      </c>
    </row>
    <row r="219" spans="1:14">
      <c r="A219" s="9" t="s">
        <v>65</v>
      </c>
      <c r="C219" s="9" t="s">
        <v>46</v>
      </c>
      <c r="D219" s="20">
        <f xml:space="preserve"> SUMIFS( 'PR19 ODI rates'!$J:$J, 'PR19 ODI rates'!$C:$C, $A219, 'PR19 ODI rates'!$A:$A, $C219 )</f>
        <v>0.6140690978886757</v>
      </c>
      <c r="F219" s="14" t="s">
        <v>93</v>
      </c>
      <c r="G219" s="21">
        <f xml:space="preserve"> SUMIFS( InpActive!$H:$H, InpActive!$B:$B, $F219, InpActive!$A:$A, $C219 )</f>
        <v>2166.962</v>
      </c>
      <c r="I219" s="16">
        <v>1000</v>
      </c>
      <c r="K219" s="49">
        <f t="shared" si="9"/>
        <v>2.8337788013295836E-7</v>
      </c>
    </row>
    <row r="220" spans="1:14">
      <c r="A220" s="9" t="s">
        <v>65</v>
      </c>
      <c r="C220" s="9" t="s">
        <v>47</v>
      </c>
      <c r="D220" s="20">
        <f xml:space="preserve"> SUMIFS( 'PR19 ODI rates'!$J:$J, 'PR19 ODI rates'!$C:$C, $A220, 'PR19 ODI rates'!$A:$A, $C220 )</f>
        <v>0.31884357005758163</v>
      </c>
      <c r="F220" s="14" t="s">
        <v>93</v>
      </c>
      <c r="G220" s="21">
        <f xml:space="preserve"> SUMIFS( InpActive!$H:$H, InpActive!$B:$B, $F220, InpActive!$A:$A, $C220 )</f>
        <v>1717.796</v>
      </c>
      <c r="I220" s="16">
        <v>1000</v>
      </c>
      <c r="K220" s="49">
        <f t="shared" si="9"/>
        <v>1.856120110057199E-7</v>
      </c>
    </row>
    <row r="221" spans="1:14">
      <c r="A221" s="9" t="s">
        <v>65</v>
      </c>
      <c r="C221" s="9" t="s">
        <v>45</v>
      </c>
      <c r="D221" s="20">
        <f xml:space="preserve"> SUMIFS( 'PR19 ODI rates'!$J:$J, 'PR19 ODI rates'!$C:$C, $A221, 'PR19 ODI rates'!$A:$A, $C221 )</f>
        <v>0.21256238003838773</v>
      </c>
      <c r="F221" s="14" t="s">
        <v>93</v>
      </c>
      <c r="G221" s="21">
        <f xml:space="preserve"> SUMIFS( InpActive!$H:$H, InpActive!$B:$B, $F221, InpActive!$A:$A, $C221 )</f>
        <v>687.19899999999996</v>
      </c>
      <c r="I221" s="16">
        <v>1000</v>
      </c>
      <c r="K221" s="49">
        <f t="shared" si="9"/>
        <v>3.093170683286613E-7</v>
      </c>
    </row>
    <row r="222" spans="1:14"/>
    <row r="223" spans="1:14" ht="15">
      <c r="A223" s="13"/>
      <c r="B223" s="13" t="s">
        <v>66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</row>
    <row r="224" spans="1:14"/>
    <row r="225" spans="1:11" ht="38.25">
      <c r="D225" s="10" t="s">
        <v>18</v>
      </c>
      <c r="F225" s="14" t="s">
        <v>125</v>
      </c>
      <c r="G225" s="10" t="s">
        <v>139</v>
      </c>
      <c r="I225" s="15" t="s">
        <v>127</v>
      </c>
      <c r="K225" s="11" t="s">
        <v>128</v>
      </c>
    </row>
    <row r="226" spans="1:11">
      <c r="D226" s="10" t="s">
        <v>129</v>
      </c>
      <c r="F226" s="14"/>
      <c r="G226" s="11" t="s">
        <v>132</v>
      </c>
      <c r="I226" s="14"/>
      <c r="K226" s="10" t="s">
        <v>129</v>
      </c>
    </row>
    <row r="227" spans="1:11">
      <c r="A227" s="9" t="s">
        <v>67</v>
      </c>
      <c r="C227" s="9" t="s">
        <v>19</v>
      </c>
      <c r="D227" s="20">
        <f xml:space="preserve"> SUMIFS( 'PR19 ODI rates'!$J:$J, 'PR19 ODI rates'!$C:$C, $A227, 'PR19 ODI rates'!$A:$A, $C227 )</f>
        <v>1.3580374280230325</v>
      </c>
      <c r="F227" s="14" t="s">
        <v>95</v>
      </c>
      <c r="G227" s="21">
        <f xml:space="preserve"> SUMIFS( InpActive!$H:$H, InpActive!$B:$B, $F227, InpActive!$A:$A, $C227 )</f>
        <v>2196</v>
      </c>
      <c r="I227" s="16">
        <v>1000</v>
      </c>
      <c r="K227" s="49">
        <f xml:space="preserve"> IF( G227 = 0, 0, D227 / ( G227 * I227 ) )</f>
        <v>6.1841412933653571E-7</v>
      </c>
    </row>
    <row r="228" spans="1:11">
      <c r="A228" s="9" t="s">
        <v>67</v>
      </c>
      <c r="C228" s="9" t="s">
        <v>32</v>
      </c>
      <c r="D228" s="20">
        <f xml:space="preserve"> SUMIFS( 'PR19 ODI rates'!$J:$J, 'PR19 ODI rates'!$C:$C, $A228, 'PR19 ODI rates'!$A:$A, $C228 )</f>
        <v>0.72035028790786948</v>
      </c>
      <c r="F228" s="14" t="s">
        <v>95</v>
      </c>
      <c r="G228" s="21">
        <f xml:space="preserve"> SUMIFS( InpActive!$H:$H, InpActive!$B:$B, $F228, InpActive!$A:$A, $C228 )</f>
        <v>1442</v>
      </c>
      <c r="I228" s="16">
        <v>1000</v>
      </c>
      <c r="K228" s="49">
        <f t="shared" ref="K228:K243" si="10" xml:space="preserve"> IF( G228 = 0, 0, D228 / ( G228 * I228 ) )</f>
        <v>4.9954943682931314E-7</v>
      </c>
    </row>
    <row r="229" spans="1:11">
      <c r="A229" s="9" t="s">
        <v>67</v>
      </c>
      <c r="C229" s="9" t="s">
        <v>25</v>
      </c>
      <c r="D229" s="20">
        <f xml:space="preserve"> SUMIFS( 'PR19 ODI rates'!$J:$J, 'PR19 ODI rates'!$C:$C, $A229, 'PR19 ODI rates'!$A:$A, $C229 )</f>
        <v>4.7236084452975051E-2</v>
      </c>
      <c r="F229" s="14" t="s">
        <v>95</v>
      </c>
      <c r="G229" s="21">
        <f xml:space="preserve"> SUMIFS( InpActive!$H:$H, InpActive!$B:$B, $F229, InpActive!$A:$A, $C229 )</f>
        <v>128</v>
      </c>
      <c r="I229" s="16">
        <v>1000</v>
      </c>
      <c r="K229" s="49">
        <f t="shared" si="10"/>
        <v>3.6903190978886757E-7</v>
      </c>
    </row>
    <row r="230" spans="1:11">
      <c r="A230" s="9" t="s">
        <v>67</v>
      </c>
      <c r="C230" s="9" t="s">
        <v>26</v>
      </c>
      <c r="D230" s="20">
        <f xml:space="preserve"> SUMIFS( 'PR19 ODI rates'!$J:$J, 'PR19 ODI rates'!$C:$C, $A230, 'PR19 ODI rates'!$A:$A, $C230 )</f>
        <v>1.2163291746641076</v>
      </c>
      <c r="F230" s="14" t="s">
        <v>95</v>
      </c>
      <c r="G230" s="21">
        <f xml:space="preserve"> SUMIFS( InpActive!$H:$H, InpActive!$B:$B, $F230, InpActive!$A:$A, $C230 )</f>
        <v>2019</v>
      </c>
      <c r="I230" s="16">
        <v>1000</v>
      </c>
      <c r="K230" s="49">
        <f t="shared" si="10"/>
        <v>6.024413940882158E-7</v>
      </c>
    </row>
    <row r="231" spans="1:11">
      <c r="A231" s="9" t="s">
        <v>67</v>
      </c>
      <c r="C231" s="9" t="s">
        <v>28</v>
      </c>
      <c r="D231" s="20">
        <f xml:space="preserve"> SUMIFS( 'PR19 ODI rates'!$J:$J, 'PR19 ODI rates'!$C:$C, $A231, 'PR19 ODI rates'!$A:$A, $C231 )</f>
        <v>1.2753742802303265</v>
      </c>
      <c r="F231" s="14" t="s">
        <v>95</v>
      </c>
      <c r="G231" s="21">
        <f xml:space="preserve"> SUMIFS( InpActive!$H:$H, InpActive!$B:$B, $F231, InpActive!$A:$A, $C231 )</f>
        <v>3589</v>
      </c>
      <c r="I231" s="16">
        <v>1000</v>
      </c>
      <c r="K231" s="49">
        <f t="shared" si="10"/>
        <v>3.5535644475629046E-7</v>
      </c>
    </row>
    <row r="232" spans="1:11">
      <c r="A232" s="9" t="s">
        <v>67</v>
      </c>
      <c r="C232" s="9" t="s">
        <v>29</v>
      </c>
      <c r="D232" s="20">
        <f xml:space="preserve"> SUMIFS( 'PR19 ODI rates'!$J:$J, 'PR19 ODI rates'!$C:$C, $A232, 'PR19 ODI rates'!$A:$A, $C232 )</f>
        <v>0.54321497120921314</v>
      </c>
      <c r="F232" s="14" t="s">
        <v>95</v>
      </c>
      <c r="G232" s="21">
        <f xml:space="preserve"> SUMIFS( InpActive!$H:$H, InpActive!$B:$B, $F232, InpActive!$A:$A, $C232 )</f>
        <v>1044</v>
      </c>
      <c r="I232" s="16">
        <v>1000</v>
      </c>
      <c r="K232" s="49">
        <f t="shared" si="10"/>
        <v>5.2032085364867156E-7</v>
      </c>
    </row>
    <row r="233" spans="1:11">
      <c r="A233" s="9" t="s">
        <v>67</v>
      </c>
      <c r="C233" s="9" t="s">
        <v>27</v>
      </c>
      <c r="D233" s="20">
        <f xml:space="preserve"> SUMIFS( 'PR19 ODI rates'!$J:$J, 'PR19 ODI rates'!$C:$C, $A233, 'PR19 ODI rates'!$A:$A, $C233 )</f>
        <v>0.28341650671785029</v>
      </c>
      <c r="F233" s="14" t="s">
        <v>95</v>
      </c>
      <c r="G233" s="21">
        <f xml:space="preserve"> SUMIFS( InpActive!$H:$H, InpActive!$B:$B, $F233, InpActive!$A:$A, $C233 )</f>
        <v>1114</v>
      </c>
      <c r="I233" s="16">
        <v>1000</v>
      </c>
      <c r="K233" s="49">
        <f t="shared" si="10"/>
        <v>2.5441338125480275E-7</v>
      </c>
    </row>
    <row r="234" spans="1:11">
      <c r="A234" s="9" t="s">
        <v>67</v>
      </c>
      <c r="C234" s="9" t="s">
        <v>30</v>
      </c>
      <c r="D234" s="20">
        <f xml:space="preserve"> SUMIFS( 'PR19 ODI rates'!$J:$J, 'PR19 ODI rates'!$C:$C, $A234, 'PR19 ODI rates'!$A:$A, $C234 )</f>
        <v>1.6768809980806143</v>
      </c>
      <c r="F234" s="14" t="s">
        <v>95</v>
      </c>
      <c r="G234" s="21">
        <f xml:space="preserve"> SUMIFS( InpActive!$H:$H, InpActive!$B:$B, $F234, InpActive!$A:$A, $C234 )</f>
        <v>3826</v>
      </c>
      <c r="I234" s="16">
        <v>1000</v>
      </c>
      <c r="K234" s="49">
        <f t="shared" si="10"/>
        <v>4.3828567644553433E-7</v>
      </c>
    </row>
    <row r="235" spans="1:11">
      <c r="A235" s="9" t="s">
        <v>67</v>
      </c>
      <c r="C235" s="9" t="s">
        <v>31</v>
      </c>
      <c r="D235" s="20">
        <f xml:space="preserve"> SUMIFS( 'PR19 ODI rates'!$J:$J, 'PR19 ODI rates'!$C:$C, $A235, 'PR19 ODI rates'!$A:$A, $C235 )</f>
        <v>1.1100479846449136</v>
      </c>
      <c r="F235" s="14" t="s">
        <v>95</v>
      </c>
      <c r="G235" s="21">
        <f xml:space="preserve"> SUMIFS( InpActive!$H:$H, InpActive!$B:$B, $F235, InpActive!$A:$A, $C235 )</f>
        <v>3313</v>
      </c>
      <c r="I235" s="16">
        <v>1000</v>
      </c>
      <c r="K235" s="49">
        <f t="shared" si="10"/>
        <v>3.3505825072288369E-7</v>
      </c>
    </row>
    <row r="236" spans="1:11">
      <c r="A236" s="9" t="s">
        <v>67</v>
      </c>
      <c r="C236" s="9" t="s">
        <v>33</v>
      </c>
      <c r="D236" s="20">
        <f xml:space="preserve"> SUMIFS( 'PR19 ODI rates'!$J:$J, 'PR19 ODI rates'!$C:$C, $A236, 'PR19 ODI rates'!$A:$A, $C236 )</f>
        <v>0.1653262955854127</v>
      </c>
      <c r="F236" s="14" t="s">
        <v>95</v>
      </c>
      <c r="G236" s="21">
        <f xml:space="preserve"> SUMIFS( InpActive!$H:$H, InpActive!$B:$B, $F236, InpActive!$A:$A, $C236 )</f>
        <v>615</v>
      </c>
      <c r="I236" s="16">
        <v>1000</v>
      </c>
      <c r="K236" s="49">
        <f t="shared" si="10"/>
        <v>2.6882324485432962E-7</v>
      </c>
    </row>
    <row r="237" spans="1:11">
      <c r="A237" s="9" t="s">
        <v>67</v>
      </c>
      <c r="C237" s="9" t="s">
        <v>34</v>
      </c>
      <c r="D237" s="20">
        <f xml:space="preserve"> SUMIFS( 'PR19 ODI rates'!$J:$J, 'PR19 ODI rates'!$C:$C, $A237, 'PR19 ODI rates'!$A:$A, $C237 )</f>
        <v>1.4525095969289827</v>
      </c>
      <c r="F237" s="14" t="s">
        <v>95</v>
      </c>
      <c r="G237" s="21">
        <f xml:space="preserve"> SUMIFS( InpActive!$H:$H, InpActive!$B:$B, $F237, InpActive!$A:$A, $C237 )</f>
        <v>2305</v>
      </c>
      <c r="I237" s="16">
        <v>1000</v>
      </c>
      <c r="K237" s="49">
        <f t="shared" si="10"/>
        <v>6.3015600734446108E-7</v>
      </c>
    </row>
    <row r="238" spans="1:11">
      <c r="A238" s="9" t="s">
        <v>67</v>
      </c>
      <c r="C238" s="9" t="s">
        <v>37</v>
      </c>
      <c r="D238" s="20">
        <f xml:space="preserve"> SUMIFS( 'PR19 ODI rates'!$J:$J, 'PR19 ODI rates'!$C:$C, $A238, 'PR19 ODI rates'!$A:$A, $C238 )</f>
        <v>0.62587811900191948</v>
      </c>
      <c r="F238" s="14" t="s">
        <v>95</v>
      </c>
      <c r="G238" s="21">
        <f xml:space="preserve"> SUMIFS( InpActive!$H:$H, InpActive!$B:$B, $F238, InpActive!$A:$A, $C238 )</f>
        <v>1500</v>
      </c>
      <c r="I238" s="16">
        <v>1000</v>
      </c>
      <c r="K238" s="49">
        <f t="shared" si="10"/>
        <v>4.1725207933461299E-7</v>
      </c>
    </row>
    <row r="239" spans="1:11">
      <c r="A239" s="9" t="s">
        <v>67</v>
      </c>
      <c r="C239" s="9" t="s">
        <v>41</v>
      </c>
      <c r="D239" s="20">
        <f xml:space="preserve"> SUMIFS( 'PR19 ODI rates'!$J:$J, 'PR19 ODI rates'!$C:$C, $A239, 'PR19 ODI rates'!$A:$A, $C239 )</f>
        <v>0.11809021113243763</v>
      </c>
      <c r="F239" s="14" t="s">
        <v>95</v>
      </c>
      <c r="G239" s="21">
        <f xml:space="preserve"> SUMIFS( InpActive!$H:$H, InpActive!$B:$B, $F239, InpActive!$A:$A, $C239 )</f>
        <v>536</v>
      </c>
      <c r="I239" s="16">
        <v>1000</v>
      </c>
      <c r="K239" s="49">
        <f t="shared" si="10"/>
        <v>2.2031755808290604E-7</v>
      </c>
    </row>
    <row r="240" spans="1:11">
      <c r="A240" s="9" t="s">
        <v>67</v>
      </c>
      <c r="C240" s="9" t="s">
        <v>44</v>
      </c>
      <c r="D240" s="20">
        <f xml:space="preserve"> SUMIFS( 'PR19 ODI rates'!$J:$J, 'PR19 ODI rates'!$C:$C, $A240, 'PR19 ODI rates'!$A:$A, $C240 )</f>
        <v>8.2663147792706351E-2</v>
      </c>
      <c r="F240" s="14" t="s">
        <v>95</v>
      </c>
      <c r="G240" s="21">
        <f xml:space="preserve"> SUMIFS( InpActive!$H:$H, InpActive!$B:$B, $F240, InpActive!$A:$A, $C240 )</f>
        <v>320</v>
      </c>
      <c r="I240" s="16">
        <v>1000</v>
      </c>
      <c r="K240" s="49">
        <f t="shared" si="10"/>
        <v>2.5832233685220737E-7</v>
      </c>
    </row>
    <row r="241" spans="1:14">
      <c r="A241" s="9" t="s">
        <v>67</v>
      </c>
      <c r="C241" s="9" t="s">
        <v>46</v>
      </c>
      <c r="D241" s="20">
        <f xml:space="preserve"> SUMIFS( 'PR19 ODI rates'!$J:$J, 'PR19 ODI rates'!$C:$C, $A241, 'PR19 ODI rates'!$A:$A, $C241 )</f>
        <v>0.22437140115163148</v>
      </c>
      <c r="F241" s="14" t="s">
        <v>95</v>
      </c>
      <c r="G241" s="21">
        <f xml:space="preserve"> SUMIFS( InpActive!$H:$H, InpActive!$B:$B, $F241, InpActive!$A:$A, $C241 )</f>
        <v>1013</v>
      </c>
      <c r="I241" s="16">
        <v>1000</v>
      </c>
      <c r="K241" s="49">
        <f t="shared" si="10"/>
        <v>2.2149200508551973E-7</v>
      </c>
    </row>
    <row r="242" spans="1:14">
      <c r="A242" s="9" t="s">
        <v>67</v>
      </c>
      <c r="C242" s="9" t="s">
        <v>47</v>
      </c>
      <c r="D242" s="20">
        <f xml:space="preserve"> SUMIFS( 'PR19 ODI rates'!$J:$J, 'PR19 ODI rates'!$C:$C, $A242, 'PR19 ODI rates'!$A:$A, $C242 )</f>
        <v>0.23618042226487526</v>
      </c>
      <c r="F242" s="14" t="s">
        <v>95</v>
      </c>
      <c r="G242" s="21">
        <f xml:space="preserve"> SUMIFS( InpActive!$H:$H, InpActive!$B:$B, $F242, InpActive!$A:$A, $C242 )</f>
        <v>736</v>
      </c>
      <c r="I242" s="16">
        <v>1000</v>
      </c>
      <c r="K242" s="49">
        <f t="shared" si="10"/>
        <v>3.2089731285988488E-7</v>
      </c>
    </row>
    <row r="243" spans="1:14">
      <c r="A243" s="9" t="s">
        <v>67</v>
      </c>
      <c r="C243" s="9" t="s">
        <v>45</v>
      </c>
      <c r="D243" s="20">
        <f xml:space="preserve"> SUMIFS( 'PR19 ODI rates'!$J:$J, 'PR19 ODI rates'!$C:$C, $A243, 'PR19 ODI rates'!$A:$A, $C243 )</f>
        <v>0.14170825335892515</v>
      </c>
      <c r="F243" s="14" t="s">
        <v>95</v>
      </c>
      <c r="G243" s="21">
        <f xml:space="preserve"> SUMIFS( InpActive!$H:$H, InpActive!$B:$B, $F243, InpActive!$A:$A, $C243 )</f>
        <v>303</v>
      </c>
      <c r="I243" s="16">
        <v>1000</v>
      </c>
      <c r="K243" s="49">
        <f t="shared" si="10"/>
        <v>4.6768400448490146E-7</v>
      </c>
    </row>
    <row r="244" spans="1:14"/>
    <row r="245" spans="1:14" ht="15">
      <c r="A245" s="13"/>
      <c r="B245" s="13" t="s">
        <v>68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</row>
    <row r="246" spans="1:14"/>
    <row r="247" spans="1:14" ht="38.25">
      <c r="D247" s="10" t="s">
        <v>18</v>
      </c>
      <c r="F247" s="14" t="s">
        <v>125</v>
      </c>
      <c r="G247" s="10" t="s">
        <v>138</v>
      </c>
      <c r="I247" s="15" t="s">
        <v>127</v>
      </c>
      <c r="K247" s="11" t="s">
        <v>128</v>
      </c>
    </row>
    <row r="248" spans="1:14">
      <c r="D248" s="10" t="s">
        <v>129</v>
      </c>
      <c r="F248" s="14"/>
      <c r="G248" s="11" t="s">
        <v>132</v>
      </c>
      <c r="I248" s="14"/>
      <c r="K248" s="10" t="s">
        <v>129</v>
      </c>
    </row>
    <row r="249" spans="1:14">
      <c r="A249" s="9" t="s">
        <v>69</v>
      </c>
      <c r="C249" s="9" t="s">
        <v>19</v>
      </c>
      <c r="D249" s="20">
        <f xml:space="preserve"> SUMIFS( 'PR19 ODI rates'!$J:$J, 'PR19 ODI rates'!$C:$C, $A249, 'PR19 ODI rates'!$A:$A, $C249 )</f>
        <v>3.1600940499040311</v>
      </c>
      <c r="F249" s="14" t="s">
        <v>93</v>
      </c>
      <c r="G249" s="21">
        <f xml:space="preserve"> SUMIFS( InpActive!$H:$H, InpActive!$B:$B, $F249, InpActive!$A:$A, $C249 )</f>
        <v>4600.0540000000001</v>
      </c>
      <c r="I249" s="16">
        <v>1</v>
      </c>
      <c r="K249" s="50">
        <f t="shared" ref="K249:K265" si="11" xml:space="preserve"> IF( G249 = 0, 0, ( D249 / G249 ) * I249 )</f>
        <v>6.8696890295288514E-4</v>
      </c>
    </row>
    <row r="250" spans="1:14">
      <c r="A250" s="9" t="s">
        <v>69</v>
      </c>
      <c r="C250" s="9" t="s">
        <v>32</v>
      </c>
      <c r="D250" s="20">
        <f xml:space="preserve"> SUMIFS( 'PR19 ODI rates'!$J:$J, 'PR19 ODI rates'!$C:$C, $A250, 'PR19 ODI rates'!$A:$A, $C250 )</f>
        <v>0</v>
      </c>
      <c r="F250" s="14" t="s">
        <v>93</v>
      </c>
      <c r="G250" s="21">
        <f xml:space="preserve"> SUMIFS( InpActive!$H:$H, InpActive!$B:$B, $F250, InpActive!$A:$A, $C250 )</f>
        <v>3089.723</v>
      </c>
      <c r="I250" s="16">
        <v>1</v>
      </c>
      <c r="K250" s="50">
        <f t="shared" si="11"/>
        <v>0</v>
      </c>
    </row>
    <row r="251" spans="1:14">
      <c r="A251" s="9" t="s">
        <v>69</v>
      </c>
      <c r="C251" s="9" t="s">
        <v>25</v>
      </c>
      <c r="D251" s="20">
        <f xml:space="preserve"> SUMIFS( 'PR19 ODI rates'!$J:$J, 'PR19 ODI rates'!$C:$C, $A251, 'PR19 ODI rates'!$A:$A, $C251 )</f>
        <v>0</v>
      </c>
      <c r="F251" s="14" t="s">
        <v>93</v>
      </c>
      <c r="G251" s="21">
        <f xml:space="preserve"> SUMIFS( InpActive!$H:$H, InpActive!$B:$B, $F251, InpActive!$A:$A, $C251 )</f>
        <v>262.95999999999998</v>
      </c>
      <c r="I251" s="16">
        <v>1</v>
      </c>
      <c r="K251" s="50">
        <f t="shared" si="11"/>
        <v>0</v>
      </c>
    </row>
    <row r="252" spans="1:14">
      <c r="A252" s="9" t="s">
        <v>69</v>
      </c>
      <c r="C252" s="9" t="s">
        <v>26</v>
      </c>
      <c r="D252" s="20">
        <f xml:space="preserve"> SUMIFS( 'PR19 ODI rates'!$J:$J, 'PR19 ODI rates'!$C:$C, $A252, 'PR19 ODI rates'!$A:$A, $C252 )</f>
        <v>1.2446708253358927</v>
      </c>
      <c r="F252" s="14" t="s">
        <v>93</v>
      </c>
      <c r="G252" s="21">
        <f xml:space="preserve"> SUMIFS( InpActive!$H:$H, InpActive!$B:$B, $F252, InpActive!$A:$A, $C252 )</f>
        <v>4349.2380000000003</v>
      </c>
      <c r="I252" s="16">
        <v>1</v>
      </c>
      <c r="K252" s="50">
        <f t="shared" si="11"/>
        <v>2.8618135529393716E-4</v>
      </c>
    </row>
    <row r="253" spans="1:14">
      <c r="A253" s="9" t="s">
        <v>69</v>
      </c>
      <c r="C253" s="9" t="s">
        <v>28</v>
      </c>
      <c r="D253" s="20">
        <f xml:space="preserve"> SUMIFS( 'PR19 ODI rates'!$J:$J, 'PR19 ODI rates'!$C:$C, $A253, 'PR19 ODI rates'!$A:$A, $C253 )</f>
        <v>0</v>
      </c>
      <c r="F253" s="14" t="s">
        <v>93</v>
      </c>
      <c r="G253" s="21">
        <f xml:space="preserve"> SUMIFS( InpActive!$H:$H, InpActive!$B:$B, $F253, InpActive!$A:$A, $C253 )</f>
        <v>7667.23</v>
      </c>
      <c r="I253" s="16">
        <v>1</v>
      </c>
      <c r="K253" s="50">
        <f t="shared" si="11"/>
        <v>0</v>
      </c>
    </row>
    <row r="254" spans="1:14">
      <c r="A254" s="9" t="s">
        <v>69</v>
      </c>
      <c r="C254" s="9" t="s">
        <v>29</v>
      </c>
      <c r="D254" s="20">
        <f xml:space="preserve"> SUMIFS( 'PR19 ODI rates'!$J:$J, 'PR19 ODI rates'!$C:$C, $A254, 'PR19 ODI rates'!$A:$A, $C254 )</f>
        <v>0.6034409788867563</v>
      </c>
      <c r="F254" s="14" t="s">
        <v>93</v>
      </c>
      <c r="G254" s="21">
        <f xml:space="preserve"> SUMIFS( InpActive!$H:$H, InpActive!$B:$B, $F254, InpActive!$A:$A, $C254 )</f>
        <v>2163.7860000000001</v>
      </c>
      <c r="I254" s="16">
        <v>1</v>
      </c>
      <c r="K254" s="50">
        <f t="shared" si="11"/>
        <v>2.7888200537703648E-4</v>
      </c>
    </row>
    <row r="255" spans="1:14">
      <c r="A255" s="9" t="s">
        <v>69</v>
      </c>
      <c r="C255" s="9" t="s">
        <v>27</v>
      </c>
      <c r="D255" s="20">
        <f xml:space="preserve"> SUMIFS( 'PR19 ODI rates'!$J:$J, 'PR19 ODI rates'!$C:$C, $A255, 'PR19 ODI rates'!$A:$A, $C255 )</f>
        <v>5.4557677543186189</v>
      </c>
      <c r="F255" s="14" t="s">
        <v>93</v>
      </c>
      <c r="G255" s="21">
        <f xml:space="preserve"> SUMIFS( InpActive!$H:$H, InpActive!$B:$B, $F255, InpActive!$A:$A, $C255 )</f>
        <v>2493.5709999999999</v>
      </c>
      <c r="I255" s="16">
        <v>1</v>
      </c>
      <c r="K255" s="50">
        <f t="shared" si="11"/>
        <v>2.1879335917519972E-3</v>
      </c>
    </row>
    <row r="256" spans="1:14">
      <c r="A256" s="9" t="s">
        <v>69</v>
      </c>
      <c r="C256" s="9" t="s">
        <v>30</v>
      </c>
      <c r="D256" s="20">
        <f xml:space="preserve"> SUMIFS( 'PR19 ODI rates'!$J:$J, 'PR19 ODI rates'!$C:$C, $A256, 'PR19 ODI rates'!$A:$A, $C256 )</f>
        <v>0</v>
      </c>
      <c r="F256" s="14" t="s">
        <v>93</v>
      </c>
      <c r="G256" s="21">
        <f xml:space="preserve"> SUMIFS( InpActive!$H:$H, InpActive!$B:$B, $F256, InpActive!$A:$A, $C256 )</f>
        <v>10117.576999999999</v>
      </c>
      <c r="I256" s="16">
        <v>1</v>
      </c>
      <c r="K256" s="50">
        <f t="shared" si="11"/>
        <v>0</v>
      </c>
    </row>
    <row r="257" spans="1:11">
      <c r="A257" s="9" t="s">
        <v>69</v>
      </c>
      <c r="C257" s="9" t="s">
        <v>31</v>
      </c>
      <c r="D257" s="20">
        <f xml:space="preserve"> SUMIFS( 'PR19 ODI rates'!$J:$J, 'PR19 ODI rates'!$C:$C, $A257, 'PR19 ODI rates'!$A:$A, $C257 )</f>
        <v>0</v>
      </c>
      <c r="F257" s="14" t="s">
        <v>93</v>
      </c>
      <c r="G257" s="21">
        <f xml:space="preserve"> SUMIFS( InpActive!$H:$H, InpActive!$B:$B, $F257, InpActive!$A:$A, $C257 )</f>
        <v>7209.3879999999999</v>
      </c>
      <c r="I257" s="16">
        <v>1</v>
      </c>
      <c r="K257" s="50">
        <f t="shared" si="11"/>
        <v>0</v>
      </c>
    </row>
    <row r="258" spans="1:11">
      <c r="A258" s="9" t="s">
        <v>69</v>
      </c>
      <c r="C258" s="9" t="s">
        <v>33</v>
      </c>
      <c r="D258" s="20">
        <f xml:space="preserve"> SUMIFS( 'PR19 ODI rates'!$J:$J, 'PR19 ODI rates'!$C:$C, $A258, 'PR19 ODI rates'!$A:$A, $C258 )</f>
        <v>0.71208397312859883</v>
      </c>
      <c r="F258" s="14" t="s">
        <v>93</v>
      </c>
      <c r="G258" s="21">
        <f xml:space="preserve"> SUMIFS( InpActive!$H:$H, InpActive!$B:$B, $F258, InpActive!$A:$A, $C258 )</f>
        <v>1298.9059999999999</v>
      </c>
      <c r="I258" s="16">
        <v>1</v>
      </c>
      <c r="K258" s="50">
        <f t="shared" si="11"/>
        <v>5.4821824914859027E-4</v>
      </c>
    </row>
    <row r="259" spans="1:11">
      <c r="A259" s="9" t="s">
        <v>69</v>
      </c>
      <c r="C259" s="9" t="s">
        <v>34</v>
      </c>
      <c r="D259" s="20">
        <f xml:space="preserve"> SUMIFS( 'PR19 ODI rates'!$J:$J, 'PR19 ODI rates'!$C:$C, $A259, 'PR19 ODI rates'!$A:$A, $C259 )</f>
        <v>0</v>
      </c>
      <c r="F259" s="14" t="s">
        <v>93</v>
      </c>
      <c r="G259" s="21">
        <f xml:space="preserve"> SUMIFS( InpActive!$H:$H, InpActive!$B:$B, $F259, InpActive!$A:$A, $C259 )</f>
        <v>5038</v>
      </c>
      <c r="I259" s="16">
        <v>1</v>
      </c>
      <c r="K259" s="50">
        <f t="shared" si="11"/>
        <v>0</v>
      </c>
    </row>
    <row r="260" spans="1:11">
      <c r="A260" s="9" t="s">
        <v>69</v>
      </c>
      <c r="C260" s="9" t="s">
        <v>37</v>
      </c>
      <c r="D260" s="20">
        <f xml:space="preserve"> SUMIFS( 'PR19 ODI rates'!$J:$J, 'PR19 ODI rates'!$C:$C, $A260, 'PR19 ODI rates'!$A:$A, $C260 )</f>
        <v>2.4090403071017277</v>
      </c>
      <c r="F260" s="14" t="s">
        <v>93</v>
      </c>
      <c r="G260" s="21">
        <f xml:space="preserve"> SUMIFS( InpActive!$H:$H, InpActive!$B:$B, $F260, InpActive!$A:$A, $C260 )</f>
        <v>3714.1529999999998</v>
      </c>
      <c r="I260" s="16">
        <v>1</v>
      </c>
      <c r="K260" s="50">
        <f t="shared" si="11"/>
        <v>6.486109503571145E-4</v>
      </c>
    </row>
    <row r="261" spans="1:11">
      <c r="A261" s="9" t="s">
        <v>69</v>
      </c>
      <c r="C261" s="9" t="s">
        <v>41</v>
      </c>
      <c r="D261" s="20">
        <f xml:space="preserve"> SUMIFS( 'PR19 ODI rates'!$J:$J, 'PR19 ODI rates'!$C:$C, $A261, 'PR19 ODI rates'!$A:$A, $C261 )</f>
        <v>0.30231094049904034</v>
      </c>
      <c r="F261" s="14" t="s">
        <v>93</v>
      </c>
      <c r="G261" s="21">
        <f xml:space="preserve"> SUMIFS( InpActive!$H:$H, InpActive!$B:$B, $F261, InpActive!$A:$A, $C261 )</f>
        <v>1179.8800000000001</v>
      </c>
      <c r="I261" s="16">
        <v>1</v>
      </c>
      <c r="K261" s="50">
        <f t="shared" si="11"/>
        <v>2.5622176873838046E-4</v>
      </c>
    </row>
    <row r="262" spans="1:11">
      <c r="A262" s="9" t="s">
        <v>69</v>
      </c>
      <c r="C262" s="9" t="s">
        <v>44</v>
      </c>
      <c r="D262" s="20">
        <f xml:space="preserve"> SUMIFS( 'PR19 ODI rates'!$J:$J, 'PR19 ODI rates'!$C:$C, $A262, 'PR19 ODI rates'!$A:$A, $C262 )</f>
        <v>0.64241074856046076</v>
      </c>
      <c r="F262" s="14" t="s">
        <v>93</v>
      </c>
      <c r="G262" s="21">
        <f xml:space="preserve"> SUMIFS( InpActive!$H:$H, InpActive!$B:$B, $F262, InpActive!$A:$A, $C262 )</f>
        <v>707.97900000000004</v>
      </c>
      <c r="I262" s="16">
        <v>1</v>
      </c>
      <c r="K262" s="50">
        <f t="shared" si="11"/>
        <v>9.0738672836406268E-4</v>
      </c>
    </row>
    <row r="263" spans="1:11">
      <c r="A263" s="9" t="s">
        <v>69</v>
      </c>
      <c r="C263" s="9" t="s">
        <v>46</v>
      </c>
      <c r="D263" s="20">
        <f xml:space="preserve"> SUMIFS( 'PR19 ODI rates'!$J:$J, 'PR19 ODI rates'!$C:$C, $A263, 'PR19 ODI rates'!$A:$A, $C263 )</f>
        <v>0.94826439539347418</v>
      </c>
      <c r="F263" s="14" t="s">
        <v>93</v>
      </c>
      <c r="G263" s="21">
        <f xml:space="preserve"> SUMIFS( InpActive!$H:$H, InpActive!$B:$B, $F263, InpActive!$A:$A, $C263 )</f>
        <v>2166.962</v>
      </c>
      <c r="I263" s="16">
        <v>1</v>
      </c>
      <c r="K263" s="50">
        <f t="shared" si="11"/>
        <v>4.37600841820703E-4</v>
      </c>
    </row>
    <row r="264" spans="1:11">
      <c r="A264" s="9" t="s">
        <v>69</v>
      </c>
      <c r="C264" s="9" t="s">
        <v>47</v>
      </c>
      <c r="D264" s="20">
        <f xml:space="preserve"> SUMIFS( 'PR19 ODI rates'!$J:$J, 'PR19 ODI rates'!$C:$C, $A264, 'PR19 ODI rates'!$A:$A, $C264 )</f>
        <v>1.2789169865642995</v>
      </c>
      <c r="F264" s="14" t="s">
        <v>93</v>
      </c>
      <c r="G264" s="21">
        <f xml:space="preserve"> SUMIFS( InpActive!$H:$H, InpActive!$B:$B, $F264, InpActive!$A:$A, $C264 )</f>
        <v>1717.796</v>
      </c>
      <c r="I264" s="16">
        <v>1</v>
      </c>
      <c r="K264" s="50">
        <f t="shared" si="11"/>
        <v>7.4451039970072086E-4</v>
      </c>
    </row>
    <row r="265" spans="1:11">
      <c r="A265" s="9" t="s">
        <v>69</v>
      </c>
      <c r="C265" s="9" t="s">
        <v>45</v>
      </c>
      <c r="D265" s="20">
        <f xml:space="preserve"> SUMIFS( 'PR19 ODI rates'!$J:$J, 'PR19 ODI rates'!$C:$C, $A265, 'PR19 ODI rates'!$A:$A, $C265 )</f>
        <v>0</v>
      </c>
      <c r="F265" s="14" t="s">
        <v>93</v>
      </c>
      <c r="G265" s="21">
        <f xml:space="preserve"> SUMIFS( InpActive!$H:$H, InpActive!$B:$B, $F265, InpActive!$A:$A, $C265 )</f>
        <v>687.19899999999996</v>
      </c>
      <c r="I265" s="16">
        <v>1</v>
      </c>
      <c r="K265" s="50">
        <f t="shared" si="11"/>
        <v>0</v>
      </c>
    </row>
    <row r="266" spans="1:11"/>
    <row r="267" spans="1:11" s="22" customFormat="1">
      <c r="A267" s="22" t="s">
        <v>140</v>
      </c>
      <c r="K267" s="48"/>
    </row>
  </sheetData>
  <sheetProtection sheet="1" objects="1" scenarios="1"/>
  <phoneticPr fontId="5" type="noConversion"/>
  <pageMargins left="0.7" right="0.7" top="0.75" bottom="0.75" header="0.3" footer="0.3"/>
  <pageSetup paperSize="9" fitToHeight="0" orientation="landscape" r:id="rId1"/>
  <headerFooter>
    <oddHeader>&amp;L&amp;F&amp;C&amp;A&amp;ROFFICIAL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B1D0-5BAD-47DD-8823-90C4A65EEF3E}">
  <sheetPr>
    <tabColor rgb="FF92D050"/>
    <pageSetUpPr fitToPage="1"/>
  </sheetPr>
  <dimension ref="A1:F275"/>
  <sheetViews>
    <sheetView zoomScale="80" zoomScaleNormal="80" workbookViewId="0"/>
  </sheetViews>
  <sheetFormatPr defaultRowHeight="14.25"/>
  <cols>
    <col min="1" max="1" width="8.5" bestFit="1" customWidth="1"/>
    <col min="2" max="2" width="26" bestFit="1" customWidth="1"/>
    <col min="3" max="3" width="67.125" bestFit="1" customWidth="1"/>
    <col min="4" max="4" width="5.375" bestFit="1" customWidth="1"/>
    <col min="5" max="5" width="38" bestFit="1" customWidth="1"/>
    <col min="6" max="6" width="24.125" bestFit="1" customWidth="1"/>
  </cols>
  <sheetData>
    <row r="1" spans="1:6" ht="15">
      <c r="A1" s="23"/>
      <c r="B1" s="23"/>
      <c r="C1" s="24" t="s">
        <v>141</v>
      </c>
      <c r="D1" s="23"/>
      <c r="E1" s="24" t="s">
        <v>142</v>
      </c>
      <c r="F1" s="23"/>
    </row>
    <row r="2" spans="1:6" ht="15">
      <c r="A2" s="25" t="s">
        <v>72</v>
      </c>
      <c r="B2" s="25" t="s">
        <v>73</v>
      </c>
      <c r="C2" s="25" t="s">
        <v>74</v>
      </c>
      <c r="D2" s="25" t="s">
        <v>75</v>
      </c>
      <c r="E2" s="25" t="s">
        <v>76</v>
      </c>
      <c r="F2" s="26" t="s">
        <v>143</v>
      </c>
    </row>
    <row r="3" spans="1:6">
      <c r="A3" s="23"/>
      <c r="B3" s="23"/>
      <c r="C3" s="23"/>
      <c r="D3" s="23"/>
      <c r="E3" s="23"/>
      <c r="F3" s="27"/>
    </row>
    <row r="4" spans="1:6">
      <c r="A4" s="29" t="s">
        <v>19</v>
      </c>
      <c r="B4" s="29" t="s">
        <v>144</v>
      </c>
      <c r="C4" s="29" t="s">
        <v>145</v>
      </c>
      <c r="D4" s="29" t="s">
        <v>146</v>
      </c>
      <c r="E4" s="29" t="s">
        <v>77</v>
      </c>
      <c r="F4" s="27" t="str">
        <f ca="1">CONCATENATE("[…]", TEXT(NOW(),"dd/mm/yyy hh:mm:ss"))</f>
        <v>[…]17/12/2024 17:21:00</v>
      </c>
    </row>
    <row r="5" spans="1:6">
      <c r="A5" s="29" t="s">
        <v>19</v>
      </c>
      <c r="B5" s="29" t="s">
        <v>147</v>
      </c>
      <c r="C5" s="29" t="s">
        <v>148</v>
      </c>
      <c r="D5" s="29" t="s">
        <v>146</v>
      </c>
      <c r="E5" s="29" t="s">
        <v>77</v>
      </c>
      <c r="F5" s="27" t="e">
        <f ca="1">MID(CELL("filename"),SEARCH("[",CELL("filename"))+1,SEARCH("]",CELL("filename"))-SEARCH("[",CELL("filename"))-1)</f>
        <v>#VALUE!</v>
      </c>
    </row>
    <row r="6" spans="1:6">
      <c r="A6" s="29" t="s">
        <v>19</v>
      </c>
      <c r="B6" s="29" t="s">
        <v>149</v>
      </c>
      <c r="C6" s="29" t="s">
        <v>150</v>
      </c>
      <c r="D6" s="29" t="s">
        <v>146</v>
      </c>
      <c r="E6" s="29" t="s">
        <v>77</v>
      </c>
      <c r="F6" s="27" t="s">
        <v>151</v>
      </c>
    </row>
    <row r="7" spans="1:6">
      <c r="A7" s="29" t="s">
        <v>19</v>
      </c>
      <c r="B7" s="29" t="s">
        <v>152</v>
      </c>
      <c r="C7" s="29" t="s">
        <v>153</v>
      </c>
      <c r="D7" s="29" t="s">
        <v>132</v>
      </c>
      <c r="E7" s="29" t="s">
        <v>77</v>
      </c>
      <c r="F7" s="27"/>
    </row>
    <row r="8" spans="1:6">
      <c r="A8" s="29" t="s">
        <v>19</v>
      </c>
      <c r="B8" s="29" t="s">
        <v>154</v>
      </c>
      <c r="C8" s="29" t="s">
        <v>155</v>
      </c>
      <c r="D8" s="29" t="s">
        <v>129</v>
      </c>
      <c r="E8" s="29" t="s">
        <v>77</v>
      </c>
      <c r="F8" s="28">
        <f xml:space="preserve"> SUMIFS( Calculations!$K:$K, Calculations!$C:$C, $A8, Calculations!$A:$A, RIGHT( $B8, 3 ) )</f>
        <v>4.7085752797455749E-2</v>
      </c>
    </row>
    <row r="9" spans="1:6">
      <c r="A9" s="29" t="s">
        <v>19</v>
      </c>
      <c r="B9" s="29" t="s">
        <v>156</v>
      </c>
      <c r="C9" s="29" t="s">
        <v>157</v>
      </c>
      <c r="D9" s="29" t="s">
        <v>129</v>
      </c>
      <c r="E9" s="29" t="s">
        <v>77</v>
      </c>
      <c r="F9" s="28">
        <f xml:space="preserve"> SUMIFS( Calculations!$K:$K, Calculations!$C:$C, $A9, Calculations!$A:$A, RIGHT( $B9, 3 ) )</f>
        <v>4.9270805930003731E-3</v>
      </c>
    </row>
    <row r="10" spans="1:6">
      <c r="A10" s="29" t="s">
        <v>19</v>
      </c>
      <c r="B10" s="29" t="s">
        <v>158</v>
      </c>
      <c r="C10" s="29" t="s">
        <v>159</v>
      </c>
      <c r="D10" s="29" t="s">
        <v>129</v>
      </c>
      <c r="E10" s="29" t="s">
        <v>77</v>
      </c>
      <c r="F10" s="28">
        <f xml:space="preserve"> SUMIFS( Calculations!$K:$K, Calculations!$C:$C, $A10, Calculations!$A:$A, RIGHT( $B10, 3 ) )</f>
        <v>0.43693378119001924</v>
      </c>
    </row>
    <row r="11" spans="1:6">
      <c r="A11" s="29" t="s">
        <v>19</v>
      </c>
      <c r="B11" s="29" t="s">
        <v>160</v>
      </c>
      <c r="C11" s="29" t="s">
        <v>161</v>
      </c>
      <c r="D11" s="29" t="s">
        <v>129</v>
      </c>
      <c r="E11" s="29" t="s">
        <v>77</v>
      </c>
      <c r="F11" s="28">
        <f xml:space="preserve"> SUMIFS( Calculations!$K:$K, Calculations!$C:$C, $A11, Calculations!$A:$A, RIGHT( $B11, 3 ) )</f>
        <v>5.2252305810813115E-3</v>
      </c>
    </row>
    <row r="12" spans="1:6">
      <c r="A12" s="29" t="s">
        <v>19</v>
      </c>
      <c r="B12" s="29" t="s">
        <v>162</v>
      </c>
      <c r="C12" s="29" t="s">
        <v>163</v>
      </c>
      <c r="D12" s="29" t="s">
        <v>129</v>
      </c>
      <c r="E12" s="29" t="s">
        <v>77</v>
      </c>
      <c r="F12" s="28">
        <f xml:space="preserve"> SUMIFS( Calculations!$K:$K, Calculations!$C:$C, $A12, Calculations!$A:$A, RIGHT( $B12, 3 ) )</f>
        <v>9.618852576339347E-2</v>
      </c>
    </row>
    <row r="13" spans="1:6">
      <c r="A13" s="29" t="s">
        <v>19</v>
      </c>
      <c r="B13" s="29" t="s">
        <v>164</v>
      </c>
      <c r="C13" s="29" t="s">
        <v>165</v>
      </c>
      <c r="D13" s="29" t="s">
        <v>129</v>
      </c>
      <c r="E13" s="29" t="s">
        <v>77</v>
      </c>
      <c r="F13" s="28">
        <f xml:space="preserve"> SUMIFS( Calculations!$K:$K, Calculations!$C:$C, $A13, Calculations!$A:$A, RIGHT( $B13, 3 ) )</f>
        <v>6.9967867030410705E-2</v>
      </c>
    </row>
    <row r="14" spans="1:6">
      <c r="A14" s="29" t="s">
        <v>19</v>
      </c>
      <c r="B14" s="29" t="s">
        <v>166</v>
      </c>
      <c r="C14" s="29" t="s">
        <v>167</v>
      </c>
      <c r="D14" s="29" t="s">
        <v>129</v>
      </c>
      <c r="E14" s="29" t="s">
        <v>77</v>
      </c>
      <c r="F14" s="28">
        <f xml:space="preserve"> SUMIFS( Calculations!$K:$K, Calculations!$C:$C, $A14, Calculations!$A:$A, RIGHT( $B14, 3 ) )</f>
        <v>3.5761354259987693E-2</v>
      </c>
    </row>
    <row r="15" spans="1:6">
      <c r="A15" s="29" t="s">
        <v>19</v>
      </c>
      <c r="B15" s="29" t="s">
        <v>168</v>
      </c>
      <c r="C15" s="29" t="s">
        <v>169</v>
      </c>
      <c r="D15" s="29" t="s">
        <v>129</v>
      </c>
      <c r="E15" s="29" t="s">
        <v>77</v>
      </c>
      <c r="F15" s="28">
        <f xml:space="preserve"> SUMIFS( Calculations!$K:$K, Calculations!$C:$C, $A15, Calculations!$A:$A, RIGHT( $B15, 3 ) )</f>
        <v>0.20103629890137553</v>
      </c>
    </row>
    <row r="16" spans="1:6">
      <c r="A16" s="29" t="s">
        <v>19</v>
      </c>
      <c r="B16" s="29" t="s">
        <v>170</v>
      </c>
      <c r="C16" s="29" t="s">
        <v>171</v>
      </c>
      <c r="D16" s="29" t="s">
        <v>129</v>
      </c>
      <c r="E16" s="29" t="s">
        <v>77</v>
      </c>
      <c r="F16" s="28">
        <f xml:space="preserve"> SUMIFS( Calculations!$K:$K, Calculations!$C:$C, $A16, Calculations!$A:$A, RIGHT( $B16, 3 ) )</f>
        <v>8.4901458984105477E-2</v>
      </c>
    </row>
    <row r="17" spans="1:6">
      <c r="A17" s="29" t="s">
        <v>19</v>
      </c>
      <c r="B17" s="29" t="s">
        <v>172</v>
      </c>
      <c r="C17" s="29" t="s">
        <v>173</v>
      </c>
      <c r="D17" s="29" t="s">
        <v>129</v>
      </c>
      <c r="E17" s="29" t="s">
        <v>77</v>
      </c>
      <c r="F17" s="28">
        <f xml:space="preserve"> SUMIFS( Calculations!$K:$K, Calculations!$C:$C, $A17, Calculations!$A:$A, RIGHT( $B17, 3 ) )</f>
        <v>2.0280472097637489E-7</v>
      </c>
    </row>
    <row r="18" spans="1:6">
      <c r="A18" s="29" t="s">
        <v>19</v>
      </c>
      <c r="B18" s="29" t="s">
        <v>174</v>
      </c>
      <c r="C18" s="29" t="s">
        <v>175</v>
      </c>
      <c r="D18" s="29" t="s">
        <v>129</v>
      </c>
      <c r="E18" s="29" t="s">
        <v>77</v>
      </c>
      <c r="F18" s="28">
        <f xml:space="preserve"> SUMIFS( Calculations!$K:$K, Calculations!$C:$C, $A18, Calculations!$A:$A, RIGHT( $B18, 3 ) )</f>
        <v>6.1841412933653571E-7</v>
      </c>
    </row>
    <row r="19" spans="1:6">
      <c r="A19" s="29" t="s">
        <v>19</v>
      </c>
      <c r="B19" s="29" t="s">
        <v>176</v>
      </c>
      <c r="C19" s="29" t="s">
        <v>177</v>
      </c>
      <c r="D19" s="29" t="s">
        <v>129</v>
      </c>
      <c r="E19" s="29" t="s">
        <v>77</v>
      </c>
      <c r="F19" s="28">
        <f xml:space="preserve"> SUMIFS( Calculations!$K:$K, Calculations!$C:$C, $A19, Calculations!$A:$A, RIGHT( $B19, 3 ) )</f>
        <v>6.8696890295288514E-4</v>
      </c>
    </row>
    <row r="20" spans="1:6">
      <c r="A20" s="29" t="s">
        <v>32</v>
      </c>
      <c r="B20" s="29" t="s">
        <v>144</v>
      </c>
      <c r="C20" s="29" t="s">
        <v>145</v>
      </c>
      <c r="D20" s="29" t="s">
        <v>146</v>
      </c>
      <c r="E20" s="29" t="s">
        <v>77</v>
      </c>
      <c r="F20" s="27" t="str">
        <f ca="1">CONCATENATE("[…]", TEXT(NOW(),"dd/mm/yyy hh:mm:ss"))</f>
        <v>[…]17/12/2024 17:21:00</v>
      </c>
    </row>
    <row r="21" spans="1:6">
      <c r="A21" s="29" t="s">
        <v>32</v>
      </c>
      <c r="B21" s="29" t="s">
        <v>147</v>
      </c>
      <c r="C21" s="29" t="s">
        <v>148</v>
      </c>
      <c r="D21" s="29" t="s">
        <v>146</v>
      </c>
      <c r="E21" s="29" t="s">
        <v>77</v>
      </c>
      <c r="F21" s="27" t="e">
        <f ca="1">MID(CELL("filename"),SEARCH("[",CELL("filename"))+1,SEARCH("]",CELL("filename"))-SEARCH("[",CELL("filename"))-1)</f>
        <v>#VALUE!</v>
      </c>
    </row>
    <row r="22" spans="1:6">
      <c r="A22" s="29" t="s">
        <v>32</v>
      </c>
      <c r="B22" s="29" t="s">
        <v>149</v>
      </c>
      <c r="C22" s="29" t="s">
        <v>150</v>
      </c>
      <c r="D22" s="29" t="s">
        <v>146</v>
      </c>
      <c r="E22" s="29" t="s">
        <v>77</v>
      </c>
      <c r="F22" s="27" t="s">
        <v>151</v>
      </c>
    </row>
    <row r="23" spans="1:6">
      <c r="A23" s="29" t="s">
        <v>32</v>
      </c>
      <c r="B23" s="29" t="s">
        <v>152</v>
      </c>
      <c r="C23" s="29" t="s">
        <v>153</v>
      </c>
      <c r="D23" s="29" t="s">
        <v>132</v>
      </c>
      <c r="E23" s="29" t="s">
        <v>77</v>
      </c>
      <c r="F23" s="27"/>
    </row>
    <row r="24" spans="1:6">
      <c r="A24" s="29" t="s">
        <v>32</v>
      </c>
      <c r="B24" s="29" t="s">
        <v>154</v>
      </c>
      <c r="C24" s="29" t="s">
        <v>155</v>
      </c>
      <c r="D24" s="29" t="s">
        <v>129</v>
      </c>
      <c r="E24" s="29" t="s">
        <v>77</v>
      </c>
      <c r="F24" s="28">
        <f xml:space="preserve"> SUMIFS( Calculations!$K:$K, Calculations!$C:$C, $A24, Calculations!$A:$A, RIGHT( $B24, 3 ) )</f>
        <v>3.4777713741725072E-2</v>
      </c>
    </row>
    <row r="25" spans="1:6">
      <c r="A25" s="29" t="s">
        <v>32</v>
      </c>
      <c r="B25" s="29" t="s">
        <v>156</v>
      </c>
      <c r="C25" s="29" t="s">
        <v>157</v>
      </c>
      <c r="D25" s="29" t="s">
        <v>129</v>
      </c>
      <c r="E25" s="29" t="s">
        <v>77</v>
      </c>
      <c r="F25" s="28">
        <f xml:space="preserve"> SUMIFS( Calculations!$K:$K, Calculations!$C:$C, $A25, Calculations!$A:$A, RIGHT( $B25, 3 ) )</f>
        <v>0</v>
      </c>
    </row>
    <row r="26" spans="1:6">
      <c r="A26" s="29" t="s">
        <v>32</v>
      </c>
      <c r="B26" s="29" t="s">
        <v>158</v>
      </c>
      <c r="C26" s="29" t="s">
        <v>159</v>
      </c>
      <c r="D26" s="29" t="s">
        <v>129</v>
      </c>
      <c r="E26" s="29" t="s">
        <v>77</v>
      </c>
      <c r="F26" s="28">
        <f xml:space="preserve"> SUMIFS( Calculations!$K:$K, Calculations!$C:$C, $A26, Calculations!$A:$A, RIGHT( $B26, 3 ) )</f>
        <v>0.20075335892514398</v>
      </c>
    </row>
    <row r="27" spans="1:6">
      <c r="A27" s="29" t="s">
        <v>32</v>
      </c>
      <c r="B27" s="29" t="s">
        <v>160</v>
      </c>
      <c r="C27" s="29" t="s">
        <v>161</v>
      </c>
      <c r="D27" s="29" t="s">
        <v>129</v>
      </c>
      <c r="E27" s="29" t="s">
        <v>77</v>
      </c>
      <c r="F27" s="28">
        <f xml:space="preserve"> SUMIFS( Calculations!$K:$K, Calculations!$C:$C, $A27, Calculations!$A:$A, RIGHT( $B27, 3 ) )</f>
        <v>4.2790959572575867E-3</v>
      </c>
    </row>
    <row r="28" spans="1:6">
      <c r="A28" s="29" t="s">
        <v>32</v>
      </c>
      <c r="B28" s="29" t="s">
        <v>162</v>
      </c>
      <c r="C28" s="29" t="s">
        <v>163</v>
      </c>
      <c r="D28" s="29" t="s">
        <v>129</v>
      </c>
      <c r="E28" s="29" t="s">
        <v>77</v>
      </c>
      <c r="F28" s="28">
        <f xml:space="preserve"> SUMIFS( Calculations!$K:$K, Calculations!$C:$C, $A28, Calculations!$A:$A, RIGHT( $B28, 3 ) )</f>
        <v>5.5682509617260761E-2</v>
      </c>
    </row>
    <row r="29" spans="1:6">
      <c r="A29" s="29" t="s">
        <v>32</v>
      </c>
      <c r="B29" s="29" t="s">
        <v>164</v>
      </c>
      <c r="C29" s="29" t="s">
        <v>165</v>
      </c>
      <c r="D29" s="29" t="s">
        <v>129</v>
      </c>
      <c r="E29" s="29" t="s">
        <v>77</v>
      </c>
      <c r="F29" s="28">
        <f xml:space="preserve"> SUMIFS( Calculations!$K:$K, Calculations!$C:$C, $A29, Calculations!$A:$A, RIGHT( $B29, 3 ) )</f>
        <v>7.1670519046418593E-2</v>
      </c>
    </row>
    <row r="30" spans="1:6">
      <c r="A30" s="29" t="s">
        <v>32</v>
      </c>
      <c r="B30" s="29" t="s">
        <v>166</v>
      </c>
      <c r="C30" s="29" t="s">
        <v>167</v>
      </c>
      <c r="D30" s="29" t="s">
        <v>129</v>
      </c>
      <c r="E30" s="29" t="s">
        <v>77</v>
      </c>
      <c r="F30" s="28">
        <f xml:space="preserve"> SUMIFS( Calculations!$K:$K, Calculations!$C:$C, $A30, Calculations!$A:$A, RIGHT( $B30, 3 ) )</f>
        <v>4.5608512120448204E-3</v>
      </c>
    </row>
    <row r="31" spans="1:6">
      <c r="A31" s="29" t="s">
        <v>32</v>
      </c>
      <c r="B31" s="29" t="s">
        <v>168</v>
      </c>
      <c r="C31" s="29" t="s">
        <v>169</v>
      </c>
      <c r="D31" s="29" t="s">
        <v>129</v>
      </c>
      <c r="E31" s="29" t="s">
        <v>77</v>
      </c>
      <c r="F31" s="28">
        <f xml:space="preserve"> SUMIFS( Calculations!$K:$K, Calculations!$C:$C, $A31, Calculations!$A:$A, RIGHT( $B31, 3 ) )</f>
        <v>0.13640783464142961</v>
      </c>
    </row>
    <row r="32" spans="1:6">
      <c r="A32" s="29" t="s">
        <v>32</v>
      </c>
      <c r="B32" s="29" t="s">
        <v>170</v>
      </c>
      <c r="C32" s="29" t="s">
        <v>171</v>
      </c>
      <c r="D32" s="29" t="s">
        <v>129</v>
      </c>
      <c r="E32" s="29" t="s">
        <v>77</v>
      </c>
      <c r="F32" s="28">
        <f xml:space="preserve"> SUMIFS( Calculations!$K:$K, Calculations!$C:$C, $A32, Calculations!$A:$A, RIGHT( $B32, 3 ) )</f>
        <v>7.0017334149384561E-2</v>
      </c>
    </row>
    <row r="33" spans="1:6">
      <c r="A33" s="29" t="s">
        <v>32</v>
      </c>
      <c r="B33" s="29" t="s">
        <v>172</v>
      </c>
      <c r="C33" s="29" t="s">
        <v>173</v>
      </c>
      <c r="D33" s="29" t="s">
        <v>129</v>
      </c>
      <c r="E33" s="29" t="s">
        <v>77</v>
      </c>
      <c r="F33" s="28">
        <f xml:space="preserve"> SUMIFS( Calculations!$K:$K, Calculations!$C:$C, $A33, Calculations!$A:$A, RIGHT( $B33, 3 ) )</f>
        <v>1.8727958284575812E-7</v>
      </c>
    </row>
    <row r="34" spans="1:6">
      <c r="A34" s="29" t="s">
        <v>32</v>
      </c>
      <c r="B34" s="29" t="s">
        <v>174</v>
      </c>
      <c r="C34" s="29" t="s">
        <v>175</v>
      </c>
      <c r="D34" s="29" t="s">
        <v>129</v>
      </c>
      <c r="E34" s="29" t="s">
        <v>77</v>
      </c>
      <c r="F34" s="28">
        <f xml:space="preserve"> SUMIFS( Calculations!$K:$K, Calculations!$C:$C, $A34, Calculations!$A:$A, RIGHT( $B34, 3 ) )</f>
        <v>4.9954943682931314E-7</v>
      </c>
    </row>
    <row r="35" spans="1:6">
      <c r="A35" s="29" t="s">
        <v>32</v>
      </c>
      <c r="B35" s="29" t="s">
        <v>176</v>
      </c>
      <c r="C35" s="29" t="s">
        <v>177</v>
      </c>
      <c r="D35" s="29" t="s">
        <v>129</v>
      </c>
      <c r="E35" s="29" t="s">
        <v>77</v>
      </c>
      <c r="F35" s="28">
        <f xml:space="preserve"> SUMIFS( Calculations!$K:$K, Calculations!$C:$C, $A35, Calculations!$A:$A, RIGHT( $B35, 3 ) )</f>
        <v>0</v>
      </c>
    </row>
    <row r="36" spans="1:6">
      <c r="A36" s="29" t="s">
        <v>25</v>
      </c>
      <c r="B36" s="29" t="s">
        <v>144</v>
      </c>
      <c r="C36" s="29" t="s">
        <v>145</v>
      </c>
      <c r="D36" s="29" t="s">
        <v>146</v>
      </c>
      <c r="E36" s="29" t="s">
        <v>77</v>
      </c>
      <c r="F36" s="27" t="str">
        <f ca="1">CONCATENATE("[…]", TEXT(NOW(),"dd/mm/yyy hh:mm:ss"))</f>
        <v>[…]17/12/2024 17:21:00</v>
      </c>
    </row>
    <row r="37" spans="1:6">
      <c r="A37" s="29" t="s">
        <v>25</v>
      </c>
      <c r="B37" s="29" t="s">
        <v>147</v>
      </c>
      <c r="C37" s="29" t="s">
        <v>148</v>
      </c>
      <c r="D37" s="29" t="s">
        <v>146</v>
      </c>
      <c r="E37" s="29" t="s">
        <v>77</v>
      </c>
      <c r="F37" s="27" t="e">
        <f ca="1">MID(CELL("filename"),SEARCH("[",CELL("filename"))+1,SEARCH("]",CELL("filename"))-SEARCH("[",CELL("filename"))-1)</f>
        <v>#VALUE!</v>
      </c>
    </row>
    <row r="38" spans="1:6">
      <c r="A38" s="29" t="s">
        <v>25</v>
      </c>
      <c r="B38" s="29" t="s">
        <v>149</v>
      </c>
      <c r="C38" s="29" t="s">
        <v>150</v>
      </c>
      <c r="D38" s="29" t="s">
        <v>146</v>
      </c>
      <c r="E38" s="29" t="s">
        <v>77</v>
      </c>
      <c r="F38" s="27" t="s">
        <v>151</v>
      </c>
    </row>
    <row r="39" spans="1:6">
      <c r="A39" s="29" t="s">
        <v>25</v>
      </c>
      <c r="B39" s="29" t="s">
        <v>152</v>
      </c>
      <c r="C39" s="29" t="s">
        <v>153</v>
      </c>
      <c r="D39" s="29" t="s">
        <v>132</v>
      </c>
      <c r="E39" s="29" t="s">
        <v>77</v>
      </c>
      <c r="F39" s="27"/>
    </row>
    <row r="40" spans="1:6">
      <c r="A40" t="s">
        <v>25</v>
      </c>
      <c r="B40" s="29" t="s">
        <v>154</v>
      </c>
      <c r="C40" s="29" t="s">
        <v>155</v>
      </c>
      <c r="D40" s="29" t="s">
        <v>129</v>
      </c>
      <c r="E40" s="29" t="s">
        <v>77</v>
      </c>
      <c r="F40" s="28">
        <f xml:space="preserve"> SUMIFS( Calculations!$K:$K, Calculations!$C:$C, $A40, Calculations!$A:$A, RIGHT( $B40, 3 ) )</f>
        <v>2.2417580775936141E-2</v>
      </c>
    </row>
    <row r="41" spans="1:6">
      <c r="A41" t="s">
        <v>25</v>
      </c>
      <c r="B41" s="29" t="s">
        <v>156</v>
      </c>
      <c r="C41" s="29" t="s">
        <v>157</v>
      </c>
      <c r="D41" s="29" t="s">
        <v>129</v>
      </c>
      <c r="E41" s="29" t="s">
        <v>77</v>
      </c>
      <c r="F41" s="28">
        <f xml:space="preserve"> SUMIFS( Calculations!$K:$K, Calculations!$C:$C, $A41, Calculations!$A:$A, RIGHT( $B41, 3 ) )</f>
        <v>0</v>
      </c>
    </row>
    <row r="42" spans="1:6">
      <c r="A42" t="s">
        <v>25</v>
      </c>
      <c r="B42" s="29" t="s">
        <v>158</v>
      </c>
      <c r="C42" s="29" t="s">
        <v>159</v>
      </c>
      <c r="D42" s="29" t="s">
        <v>129</v>
      </c>
      <c r="E42" s="29" t="s">
        <v>77</v>
      </c>
      <c r="F42" s="28">
        <f xml:space="preserve"> SUMIFS( Calculations!$K:$K, Calculations!$C:$C, $A42, Calculations!$A:$A, RIGHT( $B42, 3 ) )</f>
        <v>0.11809021113243763</v>
      </c>
    </row>
    <row r="43" spans="1:6">
      <c r="A43" t="s">
        <v>25</v>
      </c>
      <c r="B43" s="29" t="s">
        <v>160</v>
      </c>
      <c r="C43" s="29" t="s">
        <v>161</v>
      </c>
      <c r="D43" s="29" t="s">
        <v>129</v>
      </c>
      <c r="E43" s="29" t="s">
        <v>77</v>
      </c>
      <c r="F43" s="28">
        <f xml:space="preserve"> SUMIFS( Calculations!$K:$K, Calculations!$C:$C, $A43, Calculations!$A:$A, RIGHT( $B43, 3 ) )</f>
        <v>4.547703282336721E-3</v>
      </c>
    </row>
    <row r="44" spans="1:6">
      <c r="A44" t="s">
        <v>25</v>
      </c>
      <c r="B44" s="29" t="s">
        <v>162</v>
      </c>
      <c r="C44" s="29" t="s">
        <v>163</v>
      </c>
      <c r="D44" s="29" t="s">
        <v>129</v>
      </c>
      <c r="E44" s="29" t="s">
        <v>77</v>
      </c>
      <c r="F44" s="28">
        <f xml:space="preserve"> SUMIFS( Calculations!$K:$K, Calculations!$C:$C, $A44, Calculations!$A:$A, RIGHT( $B44, 3 ) )</f>
        <v>5.3803317371318146E-2</v>
      </c>
    </row>
    <row r="45" spans="1:6">
      <c r="A45" t="s">
        <v>25</v>
      </c>
      <c r="B45" s="29" t="s">
        <v>164</v>
      </c>
      <c r="C45" s="29" t="s">
        <v>165</v>
      </c>
      <c r="D45" s="29" t="s">
        <v>129</v>
      </c>
      <c r="E45" s="29" t="s">
        <v>77</v>
      </c>
      <c r="F45" s="28">
        <f xml:space="preserve"> SUMIFS( Calculations!$K:$K, Calculations!$C:$C, $A45, Calculations!$A:$A, RIGHT( $B45, 3 ) )</f>
        <v>0</v>
      </c>
    </row>
    <row r="46" spans="1:6">
      <c r="A46" t="s">
        <v>25</v>
      </c>
      <c r="B46" s="29" t="s">
        <v>166</v>
      </c>
      <c r="C46" s="29" t="s">
        <v>167</v>
      </c>
      <c r="D46" s="29" t="s">
        <v>129</v>
      </c>
      <c r="E46" s="29" t="s">
        <v>77</v>
      </c>
      <c r="F46" s="28">
        <f xml:space="preserve"> SUMIFS( Calculations!$K:$K, Calculations!$C:$C, $A46, Calculations!$A:$A, RIGHT( $B46, 3 ) )</f>
        <v>0</v>
      </c>
    </row>
    <row r="47" spans="1:6">
      <c r="A47" t="s">
        <v>25</v>
      </c>
      <c r="B47" s="29" t="s">
        <v>168</v>
      </c>
      <c r="C47" s="29" t="s">
        <v>169</v>
      </c>
      <c r="D47" s="29" t="s">
        <v>129</v>
      </c>
      <c r="E47" s="29" t="s">
        <v>77</v>
      </c>
      <c r="F47" s="28">
        <f xml:space="preserve"> SUMIFS( Calculations!$K:$K, Calculations!$C:$C, $A47, Calculations!$A:$A, RIGHT( $B47, 3 ) )</f>
        <v>0.29522552783109407</v>
      </c>
    </row>
    <row r="48" spans="1:6">
      <c r="A48" t="s">
        <v>25</v>
      </c>
      <c r="B48" s="29" t="s">
        <v>170</v>
      </c>
      <c r="C48" s="29" t="s">
        <v>171</v>
      </c>
      <c r="D48" s="29" t="s">
        <v>129</v>
      </c>
      <c r="E48" s="29" t="s">
        <v>77</v>
      </c>
      <c r="F48" s="28">
        <f xml:space="preserve"> SUMIFS( Calculations!$K:$K, Calculations!$C:$C, $A48, Calculations!$A:$A, RIGHT( $B48, 3 ) )</f>
        <v>9.606036697324101E-2</v>
      </c>
    </row>
    <row r="49" spans="1:6">
      <c r="A49" t="s">
        <v>25</v>
      </c>
      <c r="B49" s="29" t="s">
        <v>172</v>
      </c>
      <c r="C49" s="29" t="s">
        <v>173</v>
      </c>
      <c r="D49" s="29" t="s">
        <v>129</v>
      </c>
      <c r="E49" s="29" t="s">
        <v>77</v>
      </c>
      <c r="F49" s="28">
        <f xml:space="preserve"> SUMIFS( Calculations!$K:$K, Calculations!$C:$C, $A49, Calculations!$A:$A, RIGHT( $B49, 3 ) )</f>
        <v>1.3472415325422607E-7</v>
      </c>
    </row>
    <row r="50" spans="1:6">
      <c r="A50" t="s">
        <v>25</v>
      </c>
      <c r="B50" s="29" t="s">
        <v>174</v>
      </c>
      <c r="C50" s="29" t="s">
        <v>175</v>
      </c>
      <c r="D50" s="29" t="s">
        <v>129</v>
      </c>
      <c r="E50" s="29" t="s">
        <v>77</v>
      </c>
      <c r="F50" s="28">
        <f xml:space="preserve"> SUMIFS( Calculations!$K:$K, Calculations!$C:$C, $A50, Calculations!$A:$A, RIGHT( $B50, 3 ) )</f>
        <v>3.6903190978886757E-7</v>
      </c>
    </row>
    <row r="51" spans="1:6">
      <c r="A51" t="s">
        <v>25</v>
      </c>
      <c r="B51" s="29" t="s">
        <v>176</v>
      </c>
      <c r="C51" s="29" t="s">
        <v>177</v>
      </c>
      <c r="D51" s="29" t="s">
        <v>129</v>
      </c>
      <c r="E51" s="29" t="s">
        <v>77</v>
      </c>
      <c r="F51" s="28">
        <f xml:space="preserve"> SUMIFS( Calculations!$K:$K, Calculations!$C:$C, $A51, Calculations!$A:$A, RIGHT( $B51, 3 ) )</f>
        <v>0</v>
      </c>
    </row>
    <row r="52" spans="1:6">
      <c r="A52" s="29" t="s">
        <v>26</v>
      </c>
      <c r="B52" s="29" t="s">
        <v>144</v>
      </c>
      <c r="C52" s="29" t="s">
        <v>145</v>
      </c>
      <c r="D52" s="29" t="s">
        <v>146</v>
      </c>
      <c r="E52" s="29" t="s">
        <v>77</v>
      </c>
      <c r="F52" s="27" t="str">
        <f ca="1">CONCATENATE("[…]", TEXT(NOW(),"dd/mm/yyy hh:mm:ss"))</f>
        <v>[…]17/12/2024 17:21:00</v>
      </c>
    </row>
    <row r="53" spans="1:6">
      <c r="A53" s="29" t="s">
        <v>26</v>
      </c>
      <c r="B53" s="29" t="s">
        <v>147</v>
      </c>
      <c r="C53" s="29" t="s">
        <v>148</v>
      </c>
      <c r="D53" s="29" t="s">
        <v>146</v>
      </c>
      <c r="E53" s="29" t="s">
        <v>77</v>
      </c>
      <c r="F53" s="27" t="e">
        <f ca="1">MID(CELL("filename"),SEARCH("[",CELL("filename"))+1,SEARCH("]",CELL("filename"))-SEARCH("[",CELL("filename"))-1)</f>
        <v>#VALUE!</v>
      </c>
    </row>
    <row r="54" spans="1:6">
      <c r="A54" s="29" t="s">
        <v>26</v>
      </c>
      <c r="B54" s="29" t="s">
        <v>149</v>
      </c>
      <c r="C54" s="29" t="s">
        <v>150</v>
      </c>
      <c r="D54" s="29" t="s">
        <v>146</v>
      </c>
      <c r="E54" s="29" t="s">
        <v>77</v>
      </c>
      <c r="F54" s="27" t="s">
        <v>151</v>
      </c>
    </row>
    <row r="55" spans="1:6">
      <c r="A55" s="29" t="s">
        <v>26</v>
      </c>
      <c r="B55" s="29" t="s">
        <v>152</v>
      </c>
      <c r="C55" s="29" t="s">
        <v>153</v>
      </c>
      <c r="D55" s="29" t="s">
        <v>132</v>
      </c>
      <c r="E55" s="29" t="s">
        <v>77</v>
      </c>
      <c r="F55" s="27"/>
    </row>
    <row r="56" spans="1:6">
      <c r="A56" t="s">
        <v>26</v>
      </c>
      <c r="B56" s="29" t="s">
        <v>154</v>
      </c>
      <c r="C56" s="29" t="s">
        <v>155</v>
      </c>
      <c r="D56" s="29" t="s">
        <v>129</v>
      </c>
      <c r="E56" s="29" t="s">
        <v>77</v>
      </c>
      <c r="F56" s="28">
        <f xml:space="preserve"> SUMIFS( Calculations!$K:$K, Calculations!$C:$C, $A56, Calculations!$A:$A, RIGHT( $B56, 3 ) )</f>
        <v>2.3543096701986205E-2</v>
      </c>
    </row>
    <row r="57" spans="1:6">
      <c r="A57" t="s">
        <v>26</v>
      </c>
      <c r="B57" s="29" t="s">
        <v>156</v>
      </c>
      <c r="C57" s="29" t="s">
        <v>157</v>
      </c>
      <c r="D57" s="29" t="s">
        <v>129</v>
      </c>
      <c r="E57" s="29" t="s">
        <v>77</v>
      </c>
      <c r="F57" s="28">
        <f xml:space="preserve"> SUMIFS( Calculations!$K:$K, Calculations!$C:$C, $A57, Calculations!$A:$A, RIGHT( $B57, 3 ) )</f>
        <v>7.3805739660988499E-3</v>
      </c>
    </row>
    <row r="58" spans="1:6">
      <c r="A58" t="s">
        <v>26</v>
      </c>
      <c r="B58" s="29" t="s">
        <v>158</v>
      </c>
      <c r="C58" s="29" t="s">
        <v>159</v>
      </c>
      <c r="D58" s="29" t="s">
        <v>129</v>
      </c>
      <c r="E58" s="29" t="s">
        <v>77</v>
      </c>
      <c r="F58" s="28">
        <f xml:space="preserve"> SUMIFS( Calculations!$K:$K, Calculations!$C:$C, $A58, Calculations!$A:$A, RIGHT( $B58, 3 ) )</f>
        <v>0.42512476007677547</v>
      </c>
    </row>
    <row r="59" spans="1:6">
      <c r="A59" t="s">
        <v>26</v>
      </c>
      <c r="B59" s="29" t="s">
        <v>160</v>
      </c>
      <c r="C59" s="29" t="s">
        <v>161</v>
      </c>
      <c r="D59" s="29" t="s">
        <v>129</v>
      </c>
      <c r="E59" s="29" t="s">
        <v>77</v>
      </c>
      <c r="F59" s="28">
        <f xml:space="preserve"> SUMIFS( Calculations!$K:$K, Calculations!$C:$C, $A59, Calculations!$A:$A, RIGHT( $B59, 3 ) )</f>
        <v>6.836034142430396E-3</v>
      </c>
    </row>
    <row r="60" spans="1:6">
      <c r="A60" t="s">
        <v>26</v>
      </c>
      <c r="B60" s="29" t="s">
        <v>162</v>
      </c>
      <c r="C60" s="29" t="s">
        <v>163</v>
      </c>
      <c r="D60" s="29" t="s">
        <v>129</v>
      </c>
      <c r="E60" s="29" t="s">
        <v>77</v>
      </c>
      <c r="F60" s="28">
        <f xml:space="preserve"> SUMIFS( Calculations!$K:$K, Calculations!$C:$C, $A60, Calculations!$A:$A, RIGHT( $B60, 3 ) )</f>
        <v>5.2907776982374838E-2</v>
      </c>
    </row>
    <row r="61" spans="1:6">
      <c r="A61" t="s">
        <v>26</v>
      </c>
      <c r="B61" s="29" t="s">
        <v>164</v>
      </c>
      <c r="C61" s="29" t="s">
        <v>165</v>
      </c>
      <c r="D61" s="29" t="s">
        <v>129</v>
      </c>
      <c r="E61" s="29" t="s">
        <v>77</v>
      </c>
      <c r="F61" s="28">
        <f xml:space="preserve"> SUMIFS( Calculations!$K:$K, Calculations!$C:$C, $A61, Calculations!$A:$A, RIGHT( $B61, 3 ) )</f>
        <v>0.14638628423680622</v>
      </c>
    </row>
    <row r="62" spans="1:6">
      <c r="A62" t="s">
        <v>26</v>
      </c>
      <c r="B62" s="29" t="s">
        <v>166</v>
      </c>
      <c r="C62" s="29" t="s">
        <v>167</v>
      </c>
      <c r="D62" s="29" t="s">
        <v>129</v>
      </c>
      <c r="E62" s="29" t="s">
        <v>77</v>
      </c>
      <c r="F62" s="28">
        <f xml:space="preserve"> SUMIFS( Calculations!$K:$K, Calculations!$C:$C, $A62, Calculations!$A:$A, RIGHT( $B62, 3 ) )</f>
        <v>1.2660435393453512E-2</v>
      </c>
    </row>
    <row r="63" spans="1:6">
      <c r="A63" t="s">
        <v>26</v>
      </c>
      <c r="B63" s="29" t="s">
        <v>168</v>
      </c>
      <c r="C63" s="29" t="s">
        <v>169</v>
      </c>
      <c r="D63" s="29" t="s">
        <v>129</v>
      </c>
      <c r="E63" s="29" t="s">
        <v>77</v>
      </c>
      <c r="F63" s="28">
        <f xml:space="preserve"> SUMIFS( Calculations!$K:$K, Calculations!$C:$C, $A63, Calculations!$A:$A, RIGHT( $B63, 3 ) )</f>
        <v>0.35427063339731285</v>
      </c>
    </row>
    <row r="64" spans="1:6">
      <c r="A64" t="s">
        <v>26</v>
      </c>
      <c r="B64" s="29" t="s">
        <v>170</v>
      </c>
      <c r="C64" s="29" t="s">
        <v>171</v>
      </c>
      <c r="D64" s="29" t="s">
        <v>129</v>
      </c>
      <c r="E64" s="29" t="s">
        <v>77</v>
      </c>
      <c r="F64" s="28">
        <f xml:space="preserve"> SUMIFS( Calculations!$K:$K, Calculations!$C:$C, $A64, Calculations!$A:$A, RIGHT( $B64, 3 ) )</f>
        <v>0.13240711538819097</v>
      </c>
    </row>
    <row r="65" spans="1:6">
      <c r="A65" t="s">
        <v>26</v>
      </c>
      <c r="B65" s="29" t="s">
        <v>172</v>
      </c>
      <c r="C65" s="29" t="s">
        <v>173</v>
      </c>
      <c r="D65" s="29" t="s">
        <v>129</v>
      </c>
      <c r="E65" s="29" t="s">
        <v>77</v>
      </c>
      <c r="F65" s="28">
        <f xml:space="preserve"> SUMIFS( Calculations!$K:$K, Calculations!$C:$C, $A65, Calculations!$A:$A, RIGHT( $B65, 3 ) )</f>
        <v>3.7741184426809547E-7</v>
      </c>
    </row>
    <row r="66" spans="1:6">
      <c r="A66" t="s">
        <v>26</v>
      </c>
      <c r="B66" s="29" t="s">
        <v>174</v>
      </c>
      <c r="C66" s="29" t="s">
        <v>175</v>
      </c>
      <c r="D66" s="29" t="s">
        <v>129</v>
      </c>
      <c r="E66" s="29" t="s">
        <v>77</v>
      </c>
      <c r="F66" s="28">
        <f xml:space="preserve"> SUMIFS( Calculations!$K:$K, Calculations!$C:$C, $A66, Calculations!$A:$A, RIGHT( $B66, 3 ) )</f>
        <v>6.024413940882158E-7</v>
      </c>
    </row>
    <row r="67" spans="1:6">
      <c r="A67" t="s">
        <v>26</v>
      </c>
      <c r="B67" s="29" t="s">
        <v>176</v>
      </c>
      <c r="C67" s="29" t="s">
        <v>177</v>
      </c>
      <c r="D67" s="29" t="s">
        <v>129</v>
      </c>
      <c r="E67" s="29" t="s">
        <v>77</v>
      </c>
      <c r="F67" s="28">
        <f xml:space="preserve"> SUMIFS( Calculations!$K:$K, Calculations!$C:$C, $A67, Calculations!$A:$A, RIGHT( $B67, 3 ) )</f>
        <v>2.8618135529393716E-4</v>
      </c>
    </row>
    <row r="68" spans="1:6">
      <c r="A68" s="29" t="s">
        <v>28</v>
      </c>
      <c r="B68" s="29" t="s">
        <v>144</v>
      </c>
      <c r="C68" s="29" t="s">
        <v>145</v>
      </c>
      <c r="D68" s="29" t="s">
        <v>146</v>
      </c>
      <c r="E68" s="29" t="s">
        <v>77</v>
      </c>
      <c r="F68" s="27" t="str">
        <f ca="1">CONCATENATE("[…]", TEXT(NOW(),"dd/mm/yyy hh:mm:ss"))</f>
        <v>[…]17/12/2024 17:21:00</v>
      </c>
    </row>
    <row r="69" spans="1:6">
      <c r="A69" s="29" t="s">
        <v>28</v>
      </c>
      <c r="B69" s="29" t="s">
        <v>147</v>
      </c>
      <c r="C69" s="29" t="s">
        <v>148</v>
      </c>
      <c r="D69" s="29" t="s">
        <v>146</v>
      </c>
      <c r="E69" s="29" t="s">
        <v>77</v>
      </c>
      <c r="F69" s="27" t="e">
        <f ca="1">MID(CELL("filename"),SEARCH("[",CELL("filename"))+1,SEARCH("]",CELL("filename"))-SEARCH("[",CELL("filename"))-1)</f>
        <v>#VALUE!</v>
      </c>
    </row>
    <row r="70" spans="1:6">
      <c r="A70" s="29" t="s">
        <v>28</v>
      </c>
      <c r="B70" s="29" t="s">
        <v>149</v>
      </c>
      <c r="C70" s="29" t="s">
        <v>150</v>
      </c>
      <c r="D70" s="29" t="s">
        <v>146</v>
      </c>
      <c r="E70" s="29" t="s">
        <v>77</v>
      </c>
      <c r="F70" s="27" t="s">
        <v>151</v>
      </c>
    </row>
    <row r="71" spans="1:6">
      <c r="A71" s="29" t="s">
        <v>28</v>
      </c>
      <c r="B71" s="29" t="s">
        <v>152</v>
      </c>
      <c r="C71" s="29" t="s">
        <v>153</v>
      </c>
      <c r="D71" s="29" t="s">
        <v>132</v>
      </c>
      <c r="E71" s="29" t="s">
        <v>77</v>
      </c>
      <c r="F71" s="27"/>
    </row>
    <row r="72" spans="1:6">
      <c r="A72" t="s">
        <v>28</v>
      </c>
      <c r="B72" s="29" t="s">
        <v>154</v>
      </c>
      <c r="C72" s="29" t="s">
        <v>155</v>
      </c>
      <c r="D72" s="29" t="s">
        <v>129</v>
      </c>
      <c r="E72" s="29" t="s">
        <v>77</v>
      </c>
      <c r="F72" s="28">
        <f xml:space="preserve"> SUMIFS( Calculations!$K:$K, Calculations!$C:$C, $A72, Calculations!$A:$A, RIGHT( $B72, 3 ) )</f>
        <v>6.4608075252815617E-2</v>
      </c>
    </row>
    <row r="73" spans="1:6">
      <c r="A73" t="s">
        <v>28</v>
      </c>
      <c r="B73" s="29" t="s">
        <v>156</v>
      </c>
      <c r="C73" s="29" t="s">
        <v>157</v>
      </c>
      <c r="D73" s="29" t="s">
        <v>129</v>
      </c>
      <c r="E73" s="29" t="s">
        <v>77</v>
      </c>
      <c r="F73" s="28">
        <f xml:space="preserve"> SUMIFS( Calculations!$K:$K, Calculations!$C:$C, $A73, Calculations!$A:$A, RIGHT( $B73, 3 ) )</f>
        <v>2.8587643917175051E-2</v>
      </c>
    </row>
    <row r="74" spans="1:6">
      <c r="A74" t="s">
        <v>28</v>
      </c>
      <c r="B74" s="29" t="s">
        <v>158</v>
      </c>
      <c r="C74" s="29" t="s">
        <v>159</v>
      </c>
      <c r="D74" s="29" t="s">
        <v>129</v>
      </c>
      <c r="E74" s="29" t="s">
        <v>77</v>
      </c>
      <c r="F74" s="28">
        <f xml:space="preserve"> SUMIFS( Calculations!$K:$K, Calculations!$C:$C, $A74, Calculations!$A:$A, RIGHT( $B74, 3 ) )</f>
        <v>0.38969769673704419</v>
      </c>
    </row>
    <row r="75" spans="1:6">
      <c r="A75" t="s">
        <v>28</v>
      </c>
      <c r="B75" s="29" t="s">
        <v>160</v>
      </c>
      <c r="C75" s="29" t="s">
        <v>161</v>
      </c>
      <c r="D75" s="29" t="s">
        <v>129</v>
      </c>
      <c r="E75" s="29" t="s">
        <v>77</v>
      </c>
      <c r="F75" s="28">
        <f xml:space="preserve"> SUMIFS( Calculations!$K:$K, Calculations!$C:$C, $A75, Calculations!$A:$A, RIGHT( $B75, 3 ) )</f>
        <v>1.3908744843765003E-2</v>
      </c>
    </row>
    <row r="76" spans="1:6">
      <c r="A76" t="s">
        <v>28</v>
      </c>
      <c r="B76" s="29" t="s">
        <v>162</v>
      </c>
      <c r="C76" s="29" t="s">
        <v>163</v>
      </c>
      <c r="D76" s="29" t="s">
        <v>129</v>
      </c>
      <c r="E76" s="29" t="s">
        <v>77</v>
      </c>
      <c r="F76" s="28">
        <f xml:space="preserve"> SUMIFS( Calculations!$K:$K, Calculations!$C:$C, $A76, Calculations!$A:$A, RIGHT( $B76, 3 ) )</f>
        <v>5.3648642287192419E-2</v>
      </c>
    </row>
    <row r="77" spans="1:6">
      <c r="A77" t="s">
        <v>28</v>
      </c>
      <c r="B77" s="29" t="s">
        <v>164</v>
      </c>
      <c r="C77" s="29" t="s">
        <v>165</v>
      </c>
      <c r="D77" s="29" t="s">
        <v>129</v>
      </c>
      <c r="E77" s="29" t="s">
        <v>77</v>
      </c>
      <c r="F77" s="28">
        <f xml:space="preserve"> SUMIFS( Calculations!$K:$K, Calculations!$C:$C, $A77, Calculations!$A:$A, RIGHT( $B77, 3 ) )</f>
        <v>7.7022217365182513E-2</v>
      </c>
    </row>
    <row r="78" spans="1:6">
      <c r="A78" t="s">
        <v>28</v>
      </c>
      <c r="B78" s="29" t="s">
        <v>166</v>
      </c>
      <c r="C78" s="29" t="s">
        <v>167</v>
      </c>
      <c r="D78" s="29" t="s">
        <v>129</v>
      </c>
      <c r="E78" s="29" t="s">
        <v>77</v>
      </c>
      <c r="F78" s="28">
        <f xml:space="preserve"> SUMIFS( Calculations!$K:$K, Calculations!$C:$C, $A78, Calculations!$A:$A, RIGHT( $B78, 3 ) )</f>
        <v>1.3257922661219943E-2</v>
      </c>
    </row>
    <row r="79" spans="1:6">
      <c r="A79" t="s">
        <v>28</v>
      </c>
      <c r="B79" s="29" t="s">
        <v>168</v>
      </c>
      <c r="C79" s="29" t="s">
        <v>169</v>
      </c>
      <c r="D79" s="29" t="s">
        <v>129</v>
      </c>
      <c r="E79" s="29" t="s">
        <v>77</v>
      </c>
      <c r="F79" s="28">
        <f xml:space="preserve"> SUMIFS( Calculations!$K:$K, Calculations!$C:$C, $A79, Calculations!$A:$A, RIGHT( $B79, 3 ) )</f>
        <v>0.28289424042782974</v>
      </c>
    </row>
    <row r="80" spans="1:6">
      <c r="A80" t="s">
        <v>28</v>
      </c>
      <c r="B80" s="29" t="s">
        <v>170</v>
      </c>
      <c r="C80" s="29" t="s">
        <v>171</v>
      </c>
      <c r="D80" s="29" t="s">
        <v>129</v>
      </c>
      <c r="E80" s="29" t="s">
        <v>77</v>
      </c>
      <c r="F80" s="28">
        <f xml:space="preserve"> SUMIFS( Calculations!$K:$K, Calculations!$C:$C, $A80, Calculations!$A:$A, RIGHT( $B80, 3 ) )</f>
        <v>0.14352721208635619</v>
      </c>
    </row>
    <row r="81" spans="1:6">
      <c r="A81" t="s">
        <v>28</v>
      </c>
      <c r="B81" s="29" t="s">
        <v>172</v>
      </c>
      <c r="C81" s="29" t="s">
        <v>173</v>
      </c>
      <c r="D81" s="29" t="s">
        <v>129</v>
      </c>
      <c r="E81" s="29" t="s">
        <v>77</v>
      </c>
      <c r="F81" s="28">
        <f xml:space="preserve"> SUMIFS( Calculations!$K:$K, Calculations!$C:$C, $A81, Calculations!$A:$A, RIGHT( $B81, 3 ) )</f>
        <v>3.0187801046737577E-7</v>
      </c>
    </row>
    <row r="82" spans="1:6">
      <c r="A82" t="s">
        <v>28</v>
      </c>
      <c r="B82" s="29" t="s">
        <v>174</v>
      </c>
      <c r="C82" s="29" t="s">
        <v>175</v>
      </c>
      <c r="D82" s="29" t="s">
        <v>129</v>
      </c>
      <c r="E82" s="29" t="s">
        <v>77</v>
      </c>
      <c r="F82" s="28">
        <f xml:space="preserve"> SUMIFS( Calculations!$K:$K, Calculations!$C:$C, $A82, Calculations!$A:$A, RIGHT( $B82, 3 ) )</f>
        <v>3.5535644475629046E-7</v>
      </c>
    </row>
    <row r="83" spans="1:6">
      <c r="A83" t="s">
        <v>28</v>
      </c>
      <c r="B83" s="29" t="s">
        <v>176</v>
      </c>
      <c r="C83" s="29" t="s">
        <v>177</v>
      </c>
      <c r="D83" s="29" t="s">
        <v>129</v>
      </c>
      <c r="E83" s="29" t="s">
        <v>77</v>
      </c>
      <c r="F83" s="28">
        <f xml:space="preserve"> SUMIFS( Calculations!$K:$K, Calculations!$C:$C, $A83, Calculations!$A:$A, RIGHT( $B83, 3 ) )</f>
        <v>0</v>
      </c>
    </row>
    <row r="84" spans="1:6">
      <c r="A84" s="29" t="s">
        <v>29</v>
      </c>
      <c r="B84" s="29" t="s">
        <v>144</v>
      </c>
      <c r="C84" s="29" t="s">
        <v>145</v>
      </c>
      <c r="D84" s="29" t="s">
        <v>146</v>
      </c>
      <c r="E84" s="29" t="s">
        <v>77</v>
      </c>
      <c r="F84" s="27" t="str">
        <f ca="1">CONCATENATE("[…]", TEXT(NOW(),"dd/mm/yyy hh:mm:ss"))</f>
        <v>[…]17/12/2024 17:21:00</v>
      </c>
    </row>
    <row r="85" spans="1:6">
      <c r="A85" s="29" t="s">
        <v>29</v>
      </c>
      <c r="B85" s="29" t="s">
        <v>147</v>
      </c>
      <c r="C85" s="29" t="s">
        <v>148</v>
      </c>
      <c r="D85" s="29" t="s">
        <v>146</v>
      </c>
      <c r="E85" s="29" t="s">
        <v>77</v>
      </c>
      <c r="F85" s="27" t="e">
        <f ca="1">MID(CELL("filename"),SEARCH("[",CELL("filename"))+1,SEARCH("]",CELL("filename"))-SEARCH("[",CELL("filename"))-1)</f>
        <v>#VALUE!</v>
      </c>
    </row>
    <row r="86" spans="1:6">
      <c r="A86" s="29" t="s">
        <v>29</v>
      </c>
      <c r="B86" s="29" t="s">
        <v>149</v>
      </c>
      <c r="C86" s="29" t="s">
        <v>150</v>
      </c>
      <c r="D86" s="29" t="s">
        <v>146</v>
      </c>
      <c r="E86" s="29" t="s">
        <v>77</v>
      </c>
      <c r="F86" s="27" t="s">
        <v>151</v>
      </c>
    </row>
    <row r="87" spans="1:6">
      <c r="A87" s="29" t="s">
        <v>29</v>
      </c>
      <c r="B87" s="29" t="s">
        <v>152</v>
      </c>
      <c r="C87" s="29" t="s">
        <v>153</v>
      </c>
      <c r="D87" s="29" t="s">
        <v>132</v>
      </c>
      <c r="E87" s="29" t="s">
        <v>77</v>
      </c>
      <c r="F87" s="27"/>
    </row>
    <row r="88" spans="1:6">
      <c r="A88" t="s">
        <v>29</v>
      </c>
      <c r="B88" s="29" t="s">
        <v>154</v>
      </c>
      <c r="C88" s="29" t="s">
        <v>155</v>
      </c>
      <c r="D88" s="29" t="s">
        <v>129</v>
      </c>
      <c r="E88" s="29" t="s">
        <v>77</v>
      </c>
      <c r="F88" s="28">
        <f xml:space="preserve"> SUMIFS( Calculations!$K:$K, Calculations!$C:$C, $A88, Calculations!$A:$A, RIGHT( $B88, 3 ) )</f>
        <v>0.15046442873940813</v>
      </c>
    </row>
    <row r="89" spans="1:6">
      <c r="A89" t="s">
        <v>29</v>
      </c>
      <c r="B89" s="29" t="s">
        <v>156</v>
      </c>
      <c r="C89" s="29" t="s">
        <v>157</v>
      </c>
      <c r="D89" s="29" t="s">
        <v>129</v>
      </c>
      <c r="E89" s="29" t="s">
        <v>77</v>
      </c>
      <c r="F89" s="28">
        <f xml:space="preserve"> SUMIFS( Calculations!$K:$K, Calculations!$C:$C, $A89, Calculations!$A:$A, RIGHT( $B89, 3 ) )</f>
        <v>1.1866279869038498E-2</v>
      </c>
    </row>
    <row r="90" spans="1:6">
      <c r="A90" t="s">
        <v>29</v>
      </c>
      <c r="B90" s="29" t="s">
        <v>158</v>
      </c>
      <c r="C90" s="29" t="s">
        <v>159</v>
      </c>
      <c r="D90" s="29" t="s">
        <v>129</v>
      </c>
      <c r="E90" s="29" t="s">
        <v>77</v>
      </c>
      <c r="F90" s="28">
        <f xml:space="preserve"> SUMIFS( Calculations!$K:$K, Calculations!$C:$C, $A90, Calculations!$A:$A, RIGHT( $B90, 3 ) )</f>
        <v>0.73215930902111326</v>
      </c>
    </row>
    <row r="91" spans="1:6">
      <c r="A91" t="s">
        <v>29</v>
      </c>
      <c r="B91" s="29" t="s">
        <v>160</v>
      </c>
      <c r="C91" s="29" t="s">
        <v>161</v>
      </c>
      <c r="D91" s="29" t="s">
        <v>129</v>
      </c>
      <c r="E91" s="29" t="s">
        <v>77</v>
      </c>
      <c r="F91" s="28">
        <f xml:space="preserve"> SUMIFS( Calculations!$K:$K, Calculations!$C:$C, $A91, Calculations!$A:$A, RIGHT( $B91, 3 ) )</f>
        <v>6.4767296184082505E-3</v>
      </c>
    </row>
    <row r="92" spans="1:6">
      <c r="A92" t="s">
        <v>29</v>
      </c>
      <c r="B92" s="29" t="s">
        <v>162</v>
      </c>
      <c r="C92" s="29" t="s">
        <v>163</v>
      </c>
      <c r="D92" s="29" t="s">
        <v>129</v>
      </c>
      <c r="E92" s="29" t="s">
        <v>77</v>
      </c>
      <c r="F92" s="28">
        <f xml:space="preserve"> SUMIFS( Calculations!$K:$K, Calculations!$C:$C, $A92, Calculations!$A:$A, RIGHT( $B92, 3 ) )</f>
        <v>0.15604917229261664</v>
      </c>
    </row>
    <row r="93" spans="1:6">
      <c r="A93" t="s">
        <v>29</v>
      </c>
      <c r="B93" s="29" t="s">
        <v>164</v>
      </c>
      <c r="C93" s="29" t="s">
        <v>165</v>
      </c>
      <c r="D93" s="29" t="s">
        <v>129</v>
      </c>
      <c r="E93" s="29" t="s">
        <v>77</v>
      </c>
      <c r="F93" s="28">
        <f xml:space="preserve"> SUMIFS( Calculations!$K:$K, Calculations!$C:$C, $A93, Calculations!$A:$A, RIGHT( $B93, 3 ) )</f>
        <v>8.1254732430576335E-2</v>
      </c>
    </row>
    <row r="94" spans="1:6">
      <c r="A94" t="s">
        <v>29</v>
      </c>
      <c r="B94" s="29" t="s">
        <v>166</v>
      </c>
      <c r="C94" s="29" t="s">
        <v>167</v>
      </c>
      <c r="D94" s="29" t="s">
        <v>129</v>
      </c>
      <c r="E94" s="29" t="s">
        <v>77</v>
      </c>
      <c r="F94" s="28">
        <f xml:space="preserve"> SUMIFS( Calculations!$K:$K, Calculations!$C:$C, $A94, Calculations!$A:$A, RIGHT( $B94, 3 ) )</f>
        <v>1.3542455405096058E-2</v>
      </c>
    </row>
    <row r="95" spans="1:6">
      <c r="A95" t="s">
        <v>29</v>
      </c>
      <c r="B95" s="29" t="s">
        <v>168</v>
      </c>
      <c r="C95" s="29" t="s">
        <v>169</v>
      </c>
      <c r="D95" s="29" t="s">
        <v>129</v>
      </c>
      <c r="E95" s="29" t="s">
        <v>77</v>
      </c>
      <c r="F95" s="28">
        <f xml:space="preserve"> SUMIFS( Calculations!$K:$K, Calculations!$C:$C, $A95, Calculations!$A:$A, RIGHT( $B95, 3 ) )</f>
        <v>0.14094638102903845</v>
      </c>
    </row>
    <row r="96" spans="1:6">
      <c r="A96" t="s">
        <v>29</v>
      </c>
      <c r="B96" s="29" t="s">
        <v>170</v>
      </c>
      <c r="C96" s="29" t="s">
        <v>171</v>
      </c>
      <c r="D96" s="29" t="s">
        <v>129</v>
      </c>
      <c r="E96" s="29" t="s">
        <v>77</v>
      </c>
      <c r="F96" s="28">
        <f xml:space="preserve"> SUMIFS( Calculations!$K:$K, Calculations!$C:$C, $A96, Calculations!$A:$A, RIGHT( $B96, 3 ) )</f>
        <v>0.20786129428523051</v>
      </c>
    </row>
    <row r="97" spans="1:6">
      <c r="A97" t="s">
        <v>29</v>
      </c>
      <c r="B97" s="29" t="s">
        <v>172</v>
      </c>
      <c r="C97" s="29" t="s">
        <v>173</v>
      </c>
      <c r="D97" s="29" t="s">
        <v>129</v>
      </c>
      <c r="E97" s="29" t="s">
        <v>77</v>
      </c>
      <c r="F97" s="28">
        <f xml:space="preserve"> SUMIFS( Calculations!$K:$K, Calculations!$C:$C, $A97, Calculations!$A:$A, RIGHT( $B97, 3 ) )</f>
        <v>2.019302191575411E-7</v>
      </c>
    </row>
    <row r="98" spans="1:6">
      <c r="A98" t="s">
        <v>29</v>
      </c>
      <c r="B98" s="29" t="s">
        <v>174</v>
      </c>
      <c r="C98" s="29" t="s">
        <v>175</v>
      </c>
      <c r="D98" s="29" t="s">
        <v>129</v>
      </c>
      <c r="E98" s="29" t="s">
        <v>77</v>
      </c>
      <c r="F98" s="28">
        <f xml:space="preserve"> SUMIFS( Calculations!$K:$K, Calculations!$C:$C, $A98, Calculations!$A:$A, RIGHT( $B98, 3 ) )</f>
        <v>5.2032085364867156E-7</v>
      </c>
    </row>
    <row r="99" spans="1:6">
      <c r="A99" t="s">
        <v>29</v>
      </c>
      <c r="B99" s="29" t="s">
        <v>176</v>
      </c>
      <c r="C99" s="29" t="s">
        <v>177</v>
      </c>
      <c r="D99" s="29" t="s">
        <v>129</v>
      </c>
      <c r="E99" s="29" t="s">
        <v>77</v>
      </c>
      <c r="F99" s="28">
        <f xml:space="preserve"> SUMIFS( Calculations!$K:$K, Calculations!$C:$C, $A99, Calculations!$A:$A, RIGHT( $B99, 3 ) )</f>
        <v>2.7888200537703648E-4</v>
      </c>
    </row>
    <row r="100" spans="1:6">
      <c r="A100" s="29" t="s">
        <v>27</v>
      </c>
      <c r="B100" s="29" t="s">
        <v>144</v>
      </c>
      <c r="C100" s="29" t="s">
        <v>145</v>
      </c>
      <c r="D100" s="29" t="s">
        <v>146</v>
      </c>
      <c r="E100" s="29" t="s">
        <v>77</v>
      </c>
      <c r="F100" s="27" t="str">
        <f ca="1">CONCATENATE("[…]", TEXT(NOW(),"dd/mm/yyy hh:mm:ss"))</f>
        <v>[…]17/12/2024 17:21:00</v>
      </c>
    </row>
    <row r="101" spans="1:6">
      <c r="A101" s="29" t="s">
        <v>27</v>
      </c>
      <c r="B101" s="29" t="s">
        <v>147</v>
      </c>
      <c r="C101" s="29" t="s">
        <v>148</v>
      </c>
      <c r="D101" s="29" t="s">
        <v>146</v>
      </c>
      <c r="E101" s="29" t="s">
        <v>77</v>
      </c>
      <c r="F101" s="27" t="e">
        <f ca="1">MID(CELL("filename"),SEARCH("[",CELL("filename"))+1,SEARCH("]",CELL("filename"))-SEARCH("[",CELL("filename"))-1)</f>
        <v>#VALUE!</v>
      </c>
    </row>
    <row r="102" spans="1:6">
      <c r="A102" s="29" t="s">
        <v>27</v>
      </c>
      <c r="B102" s="29" t="s">
        <v>149</v>
      </c>
      <c r="C102" s="29" t="s">
        <v>150</v>
      </c>
      <c r="D102" s="29" t="s">
        <v>146</v>
      </c>
      <c r="E102" s="29" t="s">
        <v>77</v>
      </c>
      <c r="F102" s="27" t="s">
        <v>151</v>
      </c>
    </row>
    <row r="103" spans="1:6">
      <c r="A103" s="29" t="s">
        <v>27</v>
      </c>
      <c r="B103" s="29" t="s">
        <v>152</v>
      </c>
      <c r="C103" s="29" t="s">
        <v>153</v>
      </c>
      <c r="D103" s="29" t="s">
        <v>132</v>
      </c>
      <c r="E103" s="29" t="s">
        <v>77</v>
      </c>
      <c r="F103" s="27"/>
    </row>
    <row r="104" spans="1:6">
      <c r="A104" t="s">
        <v>27</v>
      </c>
      <c r="B104" s="29" t="s">
        <v>154</v>
      </c>
      <c r="C104" s="29" t="s">
        <v>155</v>
      </c>
      <c r="D104" s="29" t="s">
        <v>129</v>
      </c>
      <c r="E104" s="29" t="s">
        <v>77</v>
      </c>
      <c r="F104" s="28">
        <f xml:space="preserve"> SUMIFS( Calculations!$K:$K, Calculations!$C:$C, $A104, Calculations!$A:$A, RIGHT( $B104, 3 ) )</f>
        <v>3.3192000023069906E-2</v>
      </c>
    </row>
    <row r="105" spans="1:6">
      <c r="A105" t="s">
        <v>27</v>
      </c>
      <c r="B105" s="29" t="s">
        <v>156</v>
      </c>
      <c r="C105" s="29" t="s">
        <v>157</v>
      </c>
      <c r="D105" s="29" t="s">
        <v>129</v>
      </c>
      <c r="E105" s="29" t="s">
        <v>77</v>
      </c>
      <c r="F105" s="28">
        <f xml:space="preserve"> SUMIFS( Calculations!$K:$K, Calculations!$C:$C, $A105, Calculations!$A:$A, RIGHT( $B105, 3 ) )</f>
        <v>8.5964892146080333E-3</v>
      </c>
    </row>
    <row r="106" spans="1:6">
      <c r="A106" t="s">
        <v>27</v>
      </c>
      <c r="B106" s="29" t="s">
        <v>158</v>
      </c>
      <c r="C106" s="29" t="s">
        <v>159</v>
      </c>
      <c r="D106" s="29" t="s">
        <v>129</v>
      </c>
      <c r="E106" s="29" t="s">
        <v>77</v>
      </c>
      <c r="F106" s="28">
        <f xml:space="preserve"> SUMIFS( Calculations!$K:$K, Calculations!$C:$C, $A106, Calculations!$A:$A, RIGHT( $B106, 3 ) )</f>
        <v>0.31884357005758163</v>
      </c>
    </row>
    <row r="107" spans="1:6">
      <c r="A107" t="s">
        <v>27</v>
      </c>
      <c r="B107" s="29" t="s">
        <v>160</v>
      </c>
      <c r="C107" s="29" t="s">
        <v>161</v>
      </c>
      <c r="D107" s="29" t="s">
        <v>129</v>
      </c>
      <c r="E107" s="29" t="s">
        <v>77</v>
      </c>
      <c r="F107" s="28">
        <f xml:space="preserve"> SUMIFS( Calculations!$K:$K, Calculations!$C:$C, $A107, Calculations!$A:$A, RIGHT( $B107, 3 ) )</f>
        <v>6.7941149878425096E-3</v>
      </c>
    </row>
    <row r="108" spans="1:6">
      <c r="A108" t="s">
        <v>27</v>
      </c>
      <c r="B108" s="29" t="s">
        <v>162</v>
      </c>
      <c r="C108" s="29" t="s">
        <v>163</v>
      </c>
      <c r="D108" s="29" t="s">
        <v>129</v>
      </c>
      <c r="E108" s="29" t="s">
        <v>77</v>
      </c>
      <c r="F108" s="28">
        <f xml:space="preserve"> SUMIFS( Calculations!$K:$K, Calculations!$C:$C, $A108, Calculations!$A:$A, RIGHT( $B108, 3 ) )</f>
        <v>8.5854998137346969E-2</v>
      </c>
    </row>
    <row r="109" spans="1:6">
      <c r="A109" t="s">
        <v>27</v>
      </c>
      <c r="B109" s="29" t="s">
        <v>164</v>
      </c>
      <c r="C109" s="29" t="s">
        <v>165</v>
      </c>
      <c r="D109" s="29" t="s">
        <v>129</v>
      </c>
      <c r="E109" s="29" t="s">
        <v>77</v>
      </c>
      <c r="F109" s="28">
        <f xml:space="preserve"> SUMIFS( Calculations!$K:$K, Calculations!$C:$C, $A109, Calculations!$A:$A, RIGHT( $B109, 3 ) )</f>
        <v>9.5426433238333441E-2</v>
      </c>
    </row>
    <row r="110" spans="1:6">
      <c r="A110" t="s">
        <v>27</v>
      </c>
      <c r="B110" s="29" t="s">
        <v>166</v>
      </c>
      <c r="C110" s="29" t="s">
        <v>167</v>
      </c>
      <c r="D110" s="29" t="s">
        <v>129</v>
      </c>
      <c r="E110" s="29" t="s">
        <v>77</v>
      </c>
      <c r="F110" s="28">
        <f xml:space="preserve"> SUMIFS( Calculations!$K:$K, Calculations!$C:$C, $A110, Calculations!$A:$A, RIGHT( $B110, 3 ) )</f>
        <v>5.4870199112041732E-2</v>
      </c>
    </row>
    <row r="111" spans="1:6">
      <c r="A111" t="s">
        <v>27</v>
      </c>
      <c r="B111" s="29" t="s">
        <v>168</v>
      </c>
      <c r="C111" s="29" t="s">
        <v>169</v>
      </c>
      <c r="D111" s="29" t="s">
        <v>129</v>
      </c>
      <c r="E111" s="29" t="s">
        <v>77</v>
      </c>
      <c r="F111" s="28">
        <f xml:space="preserve"> SUMIFS( Calculations!$K:$K, Calculations!$C:$C, $A111, Calculations!$A:$A, RIGHT( $B111, 3 ) )</f>
        <v>3.6003113150133421</v>
      </c>
    </row>
    <row r="112" spans="1:6">
      <c r="A112" t="s">
        <v>27</v>
      </c>
      <c r="B112" s="29" t="s">
        <v>170</v>
      </c>
      <c r="C112" s="29" t="s">
        <v>171</v>
      </c>
      <c r="D112" s="29" t="s">
        <v>129</v>
      </c>
      <c r="E112" s="29" t="s">
        <v>77</v>
      </c>
      <c r="F112" s="28">
        <f xml:space="preserve"> SUMIFS( Calculations!$K:$K, Calculations!$C:$C, $A112, Calculations!$A:$A, RIGHT( $B112, 3 ) )</f>
        <v>0.11403561160857711</v>
      </c>
    </row>
    <row r="113" spans="1:6">
      <c r="A113" t="s">
        <v>27</v>
      </c>
      <c r="B113" s="29" t="s">
        <v>172</v>
      </c>
      <c r="C113" s="29" t="s">
        <v>173</v>
      </c>
      <c r="D113" s="29" t="s">
        <v>129</v>
      </c>
      <c r="E113" s="29" t="s">
        <v>77</v>
      </c>
      <c r="F113" s="28">
        <f xml:space="preserve"> SUMIFS( Calculations!$K:$K, Calculations!$C:$C, $A113, Calculations!$A:$A, RIGHT( $B113, 3 ) )</f>
        <v>2.9835458069345408E-7</v>
      </c>
    </row>
    <row r="114" spans="1:6">
      <c r="A114" t="s">
        <v>27</v>
      </c>
      <c r="B114" s="29" t="s">
        <v>174</v>
      </c>
      <c r="C114" s="29" t="s">
        <v>175</v>
      </c>
      <c r="D114" s="29" t="s">
        <v>129</v>
      </c>
      <c r="E114" s="29" t="s">
        <v>77</v>
      </c>
      <c r="F114" s="28">
        <f xml:space="preserve"> SUMIFS( Calculations!$K:$K, Calculations!$C:$C, $A114, Calculations!$A:$A, RIGHT( $B114, 3 ) )</f>
        <v>2.5441338125480275E-7</v>
      </c>
    </row>
    <row r="115" spans="1:6">
      <c r="A115" t="s">
        <v>27</v>
      </c>
      <c r="B115" s="29" t="s">
        <v>176</v>
      </c>
      <c r="C115" s="29" t="s">
        <v>177</v>
      </c>
      <c r="D115" s="29" t="s">
        <v>129</v>
      </c>
      <c r="E115" s="29" t="s">
        <v>77</v>
      </c>
      <c r="F115" s="28">
        <f xml:space="preserve"> SUMIFS( Calculations!$K:$K, Calculations!$C:$C, $A115, Calculations!$A:$A, RIGHT( $B115, 3 ) )</f>
        <v>2.1879335917519972E-3</v>
      </c>
    </row>
    <row r="116" spans="1:6">
      <c r="A116" s="29" t="s">
        <v>30</v>
      </c>
      <c r="B116" s="29" t="s">
        <v>144</v>
      </c>
      <c r="C116" s="29" t="s">
        <v>145</v>
      </c>
      <c r="D116" s="29" t="s">
        <v>146</v>
      </c>
      <c r="E116" s="29" t="s">
        <v>77</v>
      </c>
      <c r="F116" s="27" t="str">
        <f ca="1">CONCATENATE("[…]", TEXT(NOW(),"dd/mm/yyy hh:mm:ss"))</f>
        <v>[…]17/12/2024 17:21:00</v>
      </c>
    </row>
    <row r="117" spans="1:6">
      <c r="A117" s="29" t="s">
        <v>30</v>
      </c>
      <c r="B117" s="29" t="s">
        <v>147</v>
      </c>
      <c r="C117" s="29" t="s">
        <v>148</v>
      </c>
      <c r="D117" s="29" t="s">
        <v>146</v>
      </c>
      <c r="E117" s="29" t="s">
        <v>77</v>
      </c>
      <c r="F117" s="27" t="e">
        <f ca="1">MID(CELL("filename"),SEARCH("[",CELL("filename"))+1,SEARCH("]",CELL("filename"))-SEARCH("[",CELL("filename"))-1)</f>
        <v>#VALUE!</v>
      </c>
    </row>
    <row r="118" spans="1:6">
      <c r="A118" s="29" t="s">
        <v>30</v>
      </c>
      <c r="B118" s="29" t="s">
        <v>149</v>
      </c>
      <c r="C118" s="29" t="s">
        <v>150</v>
      </c>
      <c r="D118" s="29" t="s">
        <v>146</v>
      </c>
      <c r="E118" s="29" t="s">
        <v>77</v>
      </c>
      <c r="F118" s="27" t="s">
        <v>151</v>
      </c>
    </row>
    <row r="119" spans="1:6">
      <c r="A119" s="29" t="s">
        <v>30</v>
      </c>
      <c r="B119" s="29" t="s">
        <v>152</v>
      </c>
      <c r="C119" s="29" t="s">
        <v>153</v>
      </c>
      <c r="D119" s="29" t="s">
        <v>132</v>
      </c>
      <c r="E119" s="29" t="s">
        <v>77</v>
      </c>
      <c r="F119" s="27"/>
    </row>
    <row r="120" spans="1:6">
      <c r="A120" t="s">
        <v>30</v>
      </c>
      <c r="B120" s="29" t="s">
        <v>154</v>
      </c>
      <c r="C120" s="29" t="s">
        <v>155</v>
      </c>
      <c r="D120" s="29" t="s">
        <v>129</v>
      </c>
      <c r="E120" s="29" t="s">
        <v>77</v>
      </c>
      <c r="F120" s="28">
        <f xml:space="preserve"> SUMIFS( Calculations!$K:$K, Calculations!$C:$C, $A120, Calculations!$A:$A, RIGHT( $B120, 3 ) )</f>
        <v>3.3899566278009684E-2</v>
      </c>
    </row>
    <row r="121" spans="1:6">
      <c r="A121" t="s">
        <v>30</v>
      </c>
      <c r="B121" s="29" t="s">
        <v>156</v>
      </c>
      <c r="C121" s="29" t="s">
        <v>157</v>
      </c>
      <c r="D121" s="29" t="s">
        <v>129</v>
      </c>
      <c r="E121" s="29" t="s">
        <v>77</v>
      </c>
      <c r="F121" s="28">
        <f xml:space="preserve"> SUMIFS( Calculations!$K:$K, Calculations!$C:$C, $A121, Calculations!$A:$A, RIGHT( $B121, 3 ) )</f>
        <v>0</v>
      </c>
    </row>
    <row r="122" spans="1:6">
      <c r="A122" t="s">
        <v>30</v>
      </c>
      <c r="B122" s="29" t="s">
        <v>158</v>
      </c>
      <c r="C122" s="29" t="s">
        <v>159</v>
      </c>
      <c r="D122" s="29" t="s">
        <v>129</v>
      </c>
      <c r="E122" s="29" t="s">
        <v>77</v>
      </c>
      <c r="F122" s="28">
        <f xml:space="preserve"> SUMIFS( Calculations!$K:$K, Calculations!$C:$C, $A122, Calculations!$A:$A, RIGHT( $B122, 3 ) )</f>
        <v>0.46055182341650674</v>
      </c>
    </row>
    <row r="123" spans="1:6">
      <c r="A123" t="s">
        <v>30</v>
      </c>
      <c r="B123" s="29" t="s">
        <v>160</v>
      </c>
      <c r="C123" s="29" t="s">
        <v>161</v>
      </c>
      <c r="D123" s="29" t="s">
        <v>129</v>
      </c>
      <c r="E123" s="29" t="s">
        <v>77</v>
      </c>
      <c r="F123" s="28">
        <f xml:space="preserve"> SUMIFS( Calculations!$K:$K, Calculations!$C:$C, $A123, Calculations!$A:$A, RIGHT( $B123, 3 ) )</f>
        <v>1.0885412620359088E-2</v>
      </c>
    </row>
    <row r="124" spans="1:6">
      <c r="A124" t="s">
        <v>30</v>
      </c>
      <c r="B124" s="29" t="s">
        <v>162</v>
      </c>
      <c r="C124" s="29" t="s">
        <v>163</v>
      </c>
      <c r="D124" s="29" t="s">
        <v>129</v>
      </c>
      <c r="E124" s="29" t="s">
        <v>77</v>
      </c>
      <c r="F124" s="28">
        <f xml:space="preserve"> SUMIFS( Calculations!$K:$K, Calculations!$C:$C, $A124, Calculations!$A:$A, RIGHT( $B124, 3 ) )</f>
        <v>8.3422425339173351E-2</v>
      </c>
    </row>
    <row r="125" spans="1:6">
      <c r="A125" t="s">
        <v>30</v>
      </c>
      <c r="B125" s="29" t="s">
        <v>164</v>
      </c>
      <c r="C125" s="29" t="s">
        <v>165</v>
      </c>
      <c r="D125" s="29" t="s">
        <v>129</v>
      </c>
      <c r="E125" s="29" t="s">
        <v>77</v>
      </c>
      <c r="F125" s="28">
        <f xml:space="preserve"> SUMIFS( Calculations!$K:$K, Calculations!$C:$C, $A125, Calculations!$A:$A, RIGHT( $B125, 3 ) )</f>
        <v>0.13761659766764156</v>
      </c>
    </row>
    <row r="126" spans="1:6">
      <c r="A126" t="s">
        <v>30</v>
      </c>
      <c r="B126" s="29" t="s">
        <v>166</v>
      </c>
      <c r="C126" s="29" t="s">
        <v>167</v>
      </c>
      <c r="D126" s="29" t="s">
        <v>129</v>
      </c>
      <c r="E126" s="29" t="s">
        <v>77</v>
      </c>
      <c r="F126" s="28">
        <f xml:space="preserve"> SUMIFS( Calculations!$K:$K, Calculations!$C:$C, $A126, Calculations!$A:$A, RIGHT( $B126, 3 ) )</f>
        <v>1.0510873995087586E-2</v>
      </c>
    </row>
    <row r="127" spans="1:6">
      <c r="A127" t="s">
        <v>30</v>
      </c>
      <c r="B127" s="29" t="s">
        <v>168</v>
      </c>
      <c r="C127" s="29" t="s">
        <v>169</v>
      </c>
      <c r="D127" s="29" t="s">
        <v>129</v>
      </c>
      <c r="E127" s="29" t="s">
        <v>77</v>
      </c>
      <c r="F127" s="28">
        <f xml:space="preserve"> SUMIFS( Calculations!$K:$K, Calculations!$C:$C, $A127, Calculations!$A:$A, RIGHT( $B127, 3 ) )</f>
        <v>0.94348837092756954</v>
      </c>
    </row>
    <row r="128" spans="1:6">
      <c r="A128" t="s">
        <v>30</v>
      </c>
      <c r="B128" s="29" t="s">
        <v>170</v>
      </c>
      <c r="C128" s="29" t="s">
        <v>171</v>
      </c>
      <c r="D128" s="29" t="s">
        <v>129</v>
      </c>
      <c r="E128" s="29" t="s">
        <v>77</v>
      </c>
      <c r="F128" s="28">
        <f xml:space="preserve"> SUMIFS( Calculations!$K:$K, Calculations!$C:$C, $A128, Calculations!$A:$A, RIGHT( $B128, 3 ) )</f>
        <v>0.10077408271212442</v>
      </c>
    </row>
    <row r="129" spans="1:6">
      <c r="A129" t="s">
        <v>30</v>
      </c>
      <c r="B129" s="29" t="s">
        <v>172</v>
      </c>
      <c r="C129" s="29" t="s">
        <v>173</v>
      </c>
      <c r="D129" s="29" t="s">
        <v>129</v>
      </c>
      <c r="E129" s="29" t="s">
        <v>77</v>
      </c>
      <c r="F129" s="28">
        <f xml:space="preserve"> SUMIFS( Calculations!$K:$K, Calculations!$C:$C, $A129, Calculations!$A:$A, RIGHT( $B129, 3 ) )</f>
        <v>2.4977625752036932E-7</v>
      </c>
    </row>
    <row r="130" spans="1:6">
      <c r="A130" t="s">
        <v>30</v>
      </c>
      <c r="B130" s="29" t="s">
        <v>174</v>
      </c>
      <c r="C130" s="29" t="s">
        <v>175</v>
      </c>
      <c r="D130" s="29" t="s">
        <v>129</v>
      </c>
      <c r="E130" s="29" t="s">
        <v>77</v>
      </c>
      <c r="F130" s="28">
        <f xml:space="preserve"> SUMIFS( Calculations!$K:$K, Calculations!$C:$C, $A130, Calculations!$A:$A, RIGHT( $B130, 3 ) )</f>
        <v>4.3828567644553433E-7</v>
      </c>
    </row>
    <row r="131" spans="1:6">
      <c r="A131" t="s">
        <v>30</v>
      </c>
      <c r="B131" s="29" t="s">
        <v>176</v>
      </c>
      <c r="C131" s="29" t="s">
        <v>177</v>
      </c>
      <c r="D131" s="29" t="s">
        <v>129</v>
      </c>
      <c r="E131" s="29" t="s">
        <v>77</v>
      </c>
      <c r="F131" s="28">
        <f xml:space="preserve"> SUMIFS( Calculations!$K:$K, Calculations!$C:$C, $A131, Calculations!$A:$A, RIGHT( $B131, 3 ) )</f>
        <v>0</v>
      </c>
    </row>
    <row r="132" spans="1:6">
      <c r="A132" s="29" t="s">
        <v>31</v>
      </c>
      <c r="B132" s="29" t="s">
        <v>144</v>
      </c>
      <c r="C132" s="29" t="s">
        <v>145</v>
      </c>
      <c r="D132" s="29" t="s">
        <v>146</v>
      </c>
      <c r="E132" s="29" t="s">
        <v>77</v>
      </c>
      <c r="F132" s="27" t="str">
        <f ca="1">CONCATENATE("[…]", TEXT(NOW(),"dd/mm/yyy hh:mm:ss"))</f>
        <v>[…]17/12/2024 17:21:00</v>
      </c>
    </row>
    <row r="133" spans="1:6">
      <c r="A133" s="29" t="s">
        <v>31</v>
      </c>
      <c r="B133" s="29" t="s">
        <v>147</v>
      </c>
      <c r="C133" s="29" t="s">
        <v>148</v>
      </c>
      <c r="D133" s="29" t="s">
        <v>146</v>
      </c>
      <c r="E133" s="29" t="s">
        <v>77</v>
      </c>
      <c r="F133" s="27" t="e">
        <f ca="1">MID(CELL("filename"),SEARCH("[",CELL("filename"))+1,SEARCH("]",CELL("filename"))-SEARCH("[",CELL("filename"))-1)</f>
        <v>#VALUE!</v>
      </c>
    </row>
    <row r="134" spans="1:6">
      <c r="A134" s="29" t="s">
        <v>31</v>
      </c>
      <c r="B134" s="29" t="s">
        <v>149</v>
      </c>
      <c r="C134" s="29" t="s">
        <v>150</v>
      </c>
      <c r="D134" s="29" t="s">
        <v>146</v>
      </c>
      <c r="E134" s="29" t="s">
        <v>77</v>
      </c>
      <c r="F134" s="27" t="s">
        <v>151</v>
      </c>
    </row>
    <row r="135" spans="1:6">
      <c r="A135" s="29" t="s">
        <v>31</v>
      </c>
      <c r="B135" s="29" t="s">
        <v>152</v>
      </c>
      <c r="C135" s="29" t="s">
        <v>153</v>
      </c>
      <c r="D135" s="29" t="s">
        <v>132</v>
      </c>
      <c r="E135" s="29" t="s">
        <v>77</v>
      </c>
      <c r="F135" s="27"/>
    </row>
    <row r="136" spans="1:6">
      <c r="A136" t="s">
        <v>31</v>
      </c>
      <c r="B136" s="29" t="s">
        <v>154</v>
      </c>
      <c r="C136" s="29" t="s">
        <v>155</v>
      </c>
      <c r="D136" s="29" t="s">
        <v>129</v>
      </c>
      <c r="E136" s="29" t="s">
        <v>77</v>
      </c>
      <c r="F136" s="28">
        <f xml:space="preserve"> SUMIFS( Calculations!$K:$K, Calculations!$C:$C, $A136, Calculations!$A:$A, RIGHT( $B136, 3 ) )</f>
        <v>2.404069546060757E-2</v>
      </c>
    </row>
    <row r="137" spans="1:6">
      <c r="A137" t="s">
        <v>31</v>
      </c>
      <c r="B137" s="29" t="s">
        <v>156</v>
      </c>
      <c r="C137" s="29" t="s">
        <v>157</v>
      </c>
      <c r="D137" s="29" t="s">
        <v>129</v>
      </c>
      <c r="E137" s="29" t="s">
        <v>77</v>
      </c>
      <c r="F137" s="28">
        <f xml:space="preserve"> SUMIFS( Calculations!$K:$K, Calculations!$C:$C, $A137, Calculations!$A:$A, RIGHT( $B137, 3 ) )</f>
        <v>7.6217908571407714E-3</v>
      </c>
    </row>
    <row r="138" spans="1:6">
      <c r="A138" t="s">
        <v>31</v>
      </c>
      <c r="B138" s="29" t="s">
        <v>158</v>
      </c>
      <c r="C138" s="29" t="s">
        <v>159</v>
      </c>
      <c r="D138" s="29" t="s">
        <v>129</v>
      </c>
      <c r="E138" s="29" t="s">
        <v>77</v>
      </c>
      <c r="F138" s="28">
        <f xml:space="preserve"> SUMIFS( Calculations!$K:$K, Calculations!$C:$C, $A138, Calculations!$A:$A, RIGHT( $B138, 3 ) )</f>
        <v>0.21256238003838773</v>
      </c>
    </row>
    <row r="139" spans="1:6">
      <c r="A139" t="s">
        <v>31</v>
      </c>
      <c r="B139" s="29" t="s">
        <v>160</v>
      </c>
      <c r="C139" s="29" t="s">
        <v>161</v>
      </c>
      <c r="D139" s="29" t="s">
        <v>129</v>
      </c>
      <c r="E139" s="29" t="s">
        <v>77</v>
      </c>
      <c r="F139" s="28">
        <f xml:space="preserve"> SUMIFS( Calculations!$K:$K, Calculations!$C:$C, $A139, Calculations!$A:$A, RIGHT( $B139, 3 ) )</f>
        <v>6.7315198411000265E-3</v>
      </c>
    </row>
    <row r="140" spans="1:6">
      <c r="A140" t="s">
        <v>31</v>
      </c>
      <c r="B140" s="29" t="s">
        <v>162</v>
      </c>
      <c r="C140" s="29" t="s">
        <v>163</v>
      </c>
      <c r="D140" s="29" t="s">
        <v>129</v>
      </c>
      <c r="E140" s="29" t="s">
        <v>77</v>
      </c>
      <c r="F140" s="28">
        <f xml:space="preserve"> SUMIFS( Calculations!$K:$K, Calculations!$C:$C, $A140, Calculations!$A:$A, RIGHT( $B140, 3 ) )</f>
        <v>7.44362404896039E-2</v>
      </c>
    </row>
    <row r="141" spans="1:6">
      <c r="A141" t="s">
        <v>31</v>
      </c>
      <c r="B141" s="29" t="s">
        <v>164</v>
      </c>
      <c r="C141" s="29" t="s">
        <v>165</v>
      </c>
      <c r="D141" s="29" t="s">
        <v>129</v>
      </c>
      <c r="E141" s="29" t="s">
        <v>77</v>
      </c>
      <c r="F141" s="28">
        <f xml:space="preserve"> SUMIFS( Calculations!$K:$K, Calculations!$C:$C, $A141, Calculations!$A:$A, RIGHT( $B141, 3 ) )</f>
        <v>0.13894942025435841</v>
      </c>
    </row>
    <row r="142" spans="1:6">
      <c r="A142" t="s">
        <v>31</v>
      </c>
      <c r="B142" s="29" t="s">
        <v>166</v>
      </c>
      <c r="C142" s="29" t="s">
        <v>167</v>
      </c>
      <c r="D142" s="29" t="s">
        <v>129</v>
      </c>
      <c r="E142" s="29" t="s">
        <v>77</v>
      </c>
      <c r="F142" s="28">
        <f xml:space="preserve"> SUMIFS( Calculations!$K:$K, Calculations!$C:$C, $A142, Calculations!$A:$A, RIGHT( $B142, 3 ) )</f>
        <v>4.7334417888847367E-3</v>
      </c>
    </row>
    <row r="143" spans="1:6">
      <c r="A143" t="s">
        <v>31</v>
      </c>
      <c r="B143" s="29" t="s">
        <v>168</v>
      </c>
      <c r="C143" s="29" t="s">
        <v>169</v>
      </c>
      <c r="D143" s="29" t="s">
        <v>129</v>
      </c>
      <c r="E143" s="29" t="s">
        <v>77</v>
      </c>
      <c r="F143" s="28">
        <f xml:space="preserve"> SUMIFS( Calculations!$K:$K, Calculations!$C:$C, $A143, Calculations!$A:$A, RIGHT( $B143, 3 ) )</f>
        <v>0.44722282928868701</v>
      </c>
    </row>
    <row r="144" spans="1:6">
      <c r="A144" t="s">
        <v>31</v>
      </c>
      <c r="B144" s="29" t="s">
        <v>170</v>
      </c>
      <c r="C144" s="29" t="s">
        <v>171</v>
      </c>
      <c r="D144" s="29" t="s">
        <v>129</v>
      </c>
      <c r="E144" s="29" t="s">
        <v>77</v>
      </c>
      <c r="F144" s="28">
        <f xml:space="preserve"> SUMIFS( Calculations!$K:$K, Calculations!$C:$C, $A144, Calculations!$A:$A, RIGHT( $B144, 3 ) )</f>
        <v>9.3800142992598687E-2</v>
      </c>
    </row>
    <row r="145" spans="1:6">
      <c r="A145" t="s">
        <v>31</v>
      </c>
      <c r="B145" s="29" t="s">
        <v>172</v>
      </c>
      <c r="C145" s="29" t="s">
        <v>173</v>
      </c>
      <c r="D145" s="29" t="s">
        <v>129</v>
      </c>
      <c r="E145" s="29" t="s">
        <v>77</v>
      </c>
      <c r="F145" s="28">
        <f xml:space="preserve"> SUMIFS( Calculations!$K:$K, Calculations!$C:$C, $A145, Calculations!$A:$A, RIGHT( $B145, 3 ) )</f>
        <v>1.8509468290464393E-7</v>
      </c>
    </row>
    <row r="146" spans="1:6">
      <c r="A146" t="s">
        <v>31</v>
      </c>
      <c r="B146" s="29" t="s">
        <v>174</v>
      </c>
      <c r="C146" s="29" t="s">
        <v>175</v>
      </c>
      <c r="D146" s="29" t="s">
        <v>129</v>
      </c>
      <c r="E146" s="29" t="s">
        <v>77</v>
      </c>
      <c r="F146" s="28">
        <f xml:space="preserve"> SUMIFS( Calculations!$K:$K, Calculations!$C:$C, $A146, Calculations!$A:$A, RIGHT( $B146, 3 ) )</f>
        <v>3.3505825072288369E-7</v>
      </c>
    </row>
    <row r="147" spans="1:6">
      <c r="A147" t="s">
        <v>31</v>
      </c>
      <c r="B147" s="29" t="s">
        <v>176</v>
      </c>
      <c r="C147" s="29" t="s">
        <v>177</v>
      </c>
      <c r="D147" s="29" t="s">
        <v>129</v>
      </c>
      <c r="E147" s="29" t="s">
        <v>77</v>
      </c>
      <c r="F147" s="28">
        <f xml:space="preserve"> SUMIFS( Calculations!$K:$K, Calculations!$C:$C, $A147, Calculations!$A:$A, RIGHT( $B147, 3 ) )</f>
        <v>0</v>
      </c>
    </row>
    <row r="148" spans="1:6">
      <c r="A148" s="29" t="s">
        <v>33</v>
      </c>
      <c r="B148" s="29" t="s">
        <v>144</v>
      </c>
      <c r="C148" s="29" t="s">
        <v>145</v>
      </c>
      <c r="D148" s="29" t="s">
        <v>146</v>
      </c>
      <c r="E148" s="29" t="s">
        <v>77</v>
      </c>
      <c r="F148" s="27" t="str">
        <f ca="1">CONCATENATE("[…]", TEXT(NOW(),"dd/mm/yyy hh:mm:ss"))</f>
        <v>[…]17/12/2024 17:21:00</v>
      </c>
    </row>
    <row r="149" spans="1:6">
      <c r="A149" s="29" t="s">
        <v>33</v>
      </c>
      <c r="B149" s="29" t="s">
        <v>147</v>
      </c>
      <c r="C149" s="29" t="s">
        <v>148</v>
      </c>
      <c r="D149" s="29" t="s">
        <v>146</v>
      </c>
      <c r="E149" s="29" t="s">
        <v>77</v>
      </c>
      <c r="F149" s="27" t="e">
        <f ca="1">MID(CELL("filename"),SEARCH("[",CELL("filename"))+1,SEARCH("]",CELL("filename"))-SEARCH("[",CELL("filename"))-1)</f>
        <v>#VALUE!</v>
      </c>
    </row>
    <row r="150" spans="1:6">
      <c r="A150" s="29" t="s">
        <v>33</v>
      </c>
      <c r="B150" s="29" t="s">
        <v>149</v>
      </c>
      <c r="C150" s="29" t="s">
        <v>150</v>
      </c>
      <c r="D150" s="29" t="s">
        <v>146</v>
      </c>
      <c r="E150" s="29" t="s">
        <v>77</v>
      </c>
      <c r="F150" s="27" t="s">
        <v>151</v>
      </c>
    </row>
    <row r="151" spans="1:6">
      <c r="A151" s="29" t="s">
        <v>33</v>
      </c>
      <c r="B151" s="29" t="s">
        <v>152</v>
      </c>
      <c r="C151" s="29" t="s">
        <v>153</v>
      </c>
      <c r="D151" s="29" t="s">
        <v>132</v>
      </c>
      <c r="E151" s="29" t="s">
        <v>77</v>
      </c>
      <c r="F151" s="27"/>
    </row>
    <row r="152" spans="1:6">
      <c r="A152" t="s">
        <v>33</v>
      </c>
      <c r="B152" s="29" t="s">
        <v>154</v>
      </c>
      <c r="C152" s="29" t="s">
        <v>155</v>
      </c>
      <c r="D152" s="29" t="s">
        <v>129</v>
      </c>
      <c r="E152" s="29" t="s">
        <v>77</v>
      </c>
      <c r="F152" s="28">
        <f xml:space="preserve"> SUMIFS( Calculations!$K:$K, Calculations!$C:$C, $A152, Calculations!$A:$A, RIGHT( $B152, 3 ) )</f>
        <v>5.4267382335794194E-2</v>
      </c>
    </row>
    <row r="153" spans="1:6">
      <c r="A153" t="s">
        <v>33</v>
      </c>
      <c r="B153" s="29" t="s">
        <v>156</v>
      </c>
      <c r="C153" s="29" t="s">
        <v>157</v>
      </c>
      <c r="D153" s="29" t="s">
        <v>129</v>
      </c>
      <c r="E153" s="29" t="s">
        <v>77</v>
      </c>
      <c r="F153" s="28">
        <f xml:space="preserve"> SUMIFS( Calculations!$K:$K, Calculations!$C:$C, $A153, Calculations!$A:$A, RIGHT( $B153, 3 ) )</f>
        <v>7.6298604338550713E-3</v>
      </c>
    </row>
    <row r="154" spans="1:6">
      <c r="A154" t="s">
        <v>33</v>
      </c>
      <c r="B154" s="29" t="s">
        <v>158</v>
      </c>
      <c r="C154" s="29" t="s">
        <v>159</v>
      </c>
      <c r="D154" s="29" t="s">
        <v>129</v>
      </c>
      <c r="E154" s="29" t="s">
        <v>77</v>
      </c>
      <c r="F154" s="28">
        <f xml:space="preserve"> SUMIFS( Calculations!$K:$K, Calculations!$C:$C, $A154, Calculations!$A:$A, RIGHT( $B154, 3 ) )</f>
        <v>0.38969769673704419</v>
      </c>
    </row>
    <row r="155" spans="1:6">
      <c r="A155" t="s">
        <v>33</v>
      </c>
      <c r="B155" s="29" t="s">
        <v>160</v>
      </c>
      <c r="C155" s="29" t="s">
        <v>161</v>
      </c>
      <c r="D155" s="29" t="s">
        <v>129</v>
      </c>
      <c r="E155" s="29" t="s">
        <v>77</v>
      </c>
      <c r="F155" s="28">
        <f xml:space="preserve"> SUMIFS( Calculations!$K:$K, Calculations!$C:$C, $A155, Calculations!$A:$A, RIGHT( $B155, 3 ) )</f>
        <v>4.9472229213421712E-3</v>
      </c>
    </row>
    <row r="156" spans="1:6">
      <c r="A156" t="s">
        <v>33</v>
      </c>
      <c r="B156" s="29" t="s">
        <v>162</v>
      </c>
      <c r="C156" s="29" t="s">
        <v>163</v>
      </c>
      <c r="D156" s="29" t="s">
        <v>129</v>
      </c>
      <c r="E156" s="29" t="s">
        <v>77</v>
      </c>
      <c r="F156" s="28">
        <f xml:space="preserve"> SUMIFS( Calculations!$K:$K, Calculations!$C:$C, $A156, Calculations!$A:$A, RIGHT( $B156, 3 ) )</f>
        <v>0.11880587982461158</v>
      </c>
    </row>
    <row r="157" spans="1:6">
      <c r="A157" t="s">
        <v>33</v>
      </c>
      <c r="B157" s="29" t="s">
        <v>164</v>
      </c>
      <c r="C157" s="29" t="s">
        <v>165</v>
      </c>
      <c r="D157" s="29" t="s">
        <v>129</v>
      </c>
      <c r="E157" s="29" t="s">
        <v>77</v>
      </c>
      <c r="F157" s="28">
        <f xml:space="preserve"> SUMIFS( Calculations!$K:$K, Calculations!$C:$C, $A157, Calculations!$A:$A, RIGHT( $B157, 3 ) )</f>
        <v>9.5425005254715714E-2</v>
      </c>
    </row>
    <row r="158" spans="1:6">
      <c r="A158" t="s">
        <v>33</v>
      </c>
      <c r="B158" s="29" t="s">
        <v>166</v>
      </c>
      <c r="C158" s="29" t="s">
        <v>167</v>
      </c>
      <c r="D158" s="29" t="s">
        <v>129</v>
      </c>
      <c r="E158" s="29" t="s">
        <v>77</v>
      </c>
      <c r="F158" s="28">
        <f xml:space="preserve"> SUMIFS( Calculations!$K:$K, Calculations!$C:$C, $A158, Calculations!$A:$A, RIGHT( $B158, 3 ) )</f>
        <v>4.5945372900418674E-3</v>
      </c>
    </row>
    <row r="159" spans="1:6">
      <c r="A159" t="s">
        <v>33</v>
      </c>
      <c r="B159" s="29" t="s">
        <v>168</v>
      </c>
      <c r="C159" s="29" t="s">
        <v>169</v>
      </c>
      <c r="D159" s="29" t="s">
        <v>129</v>
      </c>
      <c r="E159" s="29" t="s">
        <v>77</v>
      </c>
      <c r="F159" s="28">
        <f xml:space="preserve"> SUMIFS( Calculations!$K:$K, Calculations!$C:$C, $A159, Calculations!$A:$A, RIGHT( $B159, 3 ) )</f>
        <v>0.2045353330071632</v>
      </c>
    </row>
    <row r="160" spans="1:6">
      <c r="A160" t="s">
        <v>33</v>
      </c>
      <c r="B160" s="29" t="s">
        <v>170</v>
      </c>
      <c r="C160" s="29" t="s">
        <v>171</v>
      </c>
      <c r="D160" s="29" t="s">
        <v>129</v>
      </c>
      <c r="E160" s="29" t="s">
        <v>77</v>
      </c>
      <c r="F160" s="28">
        <f xml:space="preserve"> SUMIFS( Calculations!$K:$K, Calculations!$C:$C, $A160, Calculations!$A:$A, RIGHT( $B160, 3 ) )</f>
        <v>5.0024976916044531E-2</v>
      </c>
    </row>
    <row r="161" spans="1:6">
      <c r="A161" t="s">
        <v>33</v>
      </c>
      <c r="B161" s="29" t="s">
        <v>172</v>
      </c>
      <c r="C161" s="29" t="s">
        <v>173</v>
      </c>
      <c r="D161" s="29" t="s">
        <v>129</v>
      </c>
      <c r="E161" s="29" t="s">
        <v>77</v>
      </c>
      <c r="F161" s="28">
        <f xml:space="preserve"> SUMIFS( Calculations!$K:$K, Calculations!$C:$C, $A161, Calculations!$A:$A, RIGHT( $B161, 3 ) )</f>
        <v>5.2730776866696913E-7</v>
      </c>
    </row>
    <row r="162" spans="1:6">
      <c r="A162" t="s">
        <v>33</v>
      </c>
      <c r="B162" s="29" t="s">
        <v>174</v>
      </c>
      <c r="C162" s="29" t="s">
        <v>175</v>
      </c>
      <c r="D162" s="29" t="s">
        <v>129</v>
      </c>
      <c r="E162" s="29" t="s">
        <v>77</v>
      </c>
      <c r="F162" s="28">
        <f xml:space="preserve"> SUMIFS( Calculations!$K:$K, Calculations!$C:$C, $A162, Calculations!$A:$A, RIGHT( $B162, 3 ) )</f>
        <v>2.6882324485432962E-7</v>
      </c>
    </row>
    <row r="163" spans="1:6">
      <c r="A163" t="s">
        <v>33</v>
      </c>
      <c r="B163" s="29" t="s">
        <v>176</v>
      </c>
      <c r="C163" s="29" t="s">
        <v>177</v>
      </c>
      <c r="D163" s="29" t="s">
        <v>129</v>
      </c>
      <c r="E163" s="29" t="s">
        <v>77</v>
      </c>
      <c r="F163" s="28">
        <f xml:space="preserve"> SUMIFS( Calculations!$K:$K, Calculations!$C:$C, $A163, Calculations!$A:$A, RIGHT( $B163, 3 ) )</f>
        <v>5.4821824914859027E-4</v>
      </c>
    </row>
    <row r="164" spans="1:6">
      <c r="A164" s="29" t="s">
        <v>34</v>
      </c>
      <c r="B164" s="29" t="s">
        <v>144</v>
      </c>
      <c r="C164" s="29" t="s">
        <v>145</v>
      </c>
      <c r="D164" s="29" t="s">
        <v>146</v>
      </c>
      <c r="E164" s="29" t="s">
        <v>77</v>
      </c>
      <c r="F164" s="27" t="str">
        <f ca="1">CONCATENATE("[…]", TEXT(NOW(),"dd/mm/yyy hh:mm:ss"))</f>
        <v>[…]17/12/2024 17:21:00</v>
      </c>
    </row>
    <row r="165" spans="1:6">
      <c r="A165" s="29" t="s">
        <v>34</v>
      </c>
      <c r="B165" s="29" t="s">
        <v>147</v>
      </c>
      <c r="C165" s="29" t="s">
        <v>148</v>
      </c>
      <c r="D165" s="29" t="s">
        <v>146</v>
      </c>
      <c r="E165" s="29" t="s">
        <v>77</v>
      </c>
      <c r="F165" s="27" t="e">
        <f ca="1">MID(CELL("filename"),SEARCH("[",CELL("filename"))+1,SEARCH("]",CELL("filename"))-SEARCH("[",CELL("filename"))-1)</f>
        <v>#VALUE!</v>
      </c>
    </row>
    <row r="166" spans="1:6">
      <c r="A166" s="29" t="s">
        <v>34</v>
      </c>
      <c r="B166" s="29" t="s">
        <v>149</v>
      </c>
      <c r="C166" s="29" t="s">
        <v>150</v>
      </c>
      <c r="D166" s="29" t="s">
        <v>146</v>
      </c>
      <c r="E166" s="29" t="s">
        <v>77</v>
      </c>
      <c r="F166" s="27" t="s">
        <v>151</v>
      </c>
    </row>
    <row r="167" spans="1:6">
      <c r="A167" s="29" t="s">
        <v>34</v>
      </c>
      <c r="B167" s="29" t="s">
        <v>152</v>
      </c>
      <c r="C167" s="29" t="s">
        <v>153</v>
      </c>
      <c r="D167" s="29" t="s">
        <v>132</v>
      </c>
      <c r="E167" s="29" t="s">
        <v>77</v>
      </c>
      <c r="F167" s="27"/>
    </row>
    <row r="168" spans="1:6">
      <c r="A168" t="s">
        <v>34</v>
      </c>
      <c r="B168" s="29" t="s">
        <v>154</v>
      </c>
      <c r="C168" s="29" t="s">
        <v>155</v>
      </c>
      <c r="D168" s="29" t="s">
        <v>129</v>
      </c>
      <c r="E168" s="29" t="s">
        <v>77</v>
      </c>
      <c r="F168" s="28">
        <f xml:space="preserve"> SUMIFS( Calculations!$K:$K, Calculations!$C:$C, $A168, Calculations!$A:$A, RIGHT( $B168, 3 ) )</f>
        <v>4.365432088534632E-2</v>
      </c>
    </row>
    <row r="169" spans="1:6">
      <c r="A169" t="s">
        <v>34</v>
      </c>
      <c r="B169" s="29" t="s">
        <v>156</v>
      </c>
      <c r="C169" s="29" t="s">
        <v>157</v>
      </c>
      <c r="D169" s="29" t="s">
        <v>129</v>
      </c>
      <c r="E169" s="29" t="s">
        <v>77</v>
      </c>
      <c r="F169" s="28">
        <f xml:space="preserve"> SUMIFS( Calculations!$K:$K, Calculations!$C:$C, $A169, Calculations!$A:$A, RIGHT( $B169, 3 ) )</f>
        <v>1.1172195866391949E-2</v>
      </c>
    </row>
    <row r="170" spans="1:6">
      <c r="A170" t="s">
        <v>34</v>
      </c>
      <c r="B170" s="29" t="s">
        <v>158</v>
      </c>
      <c r="C170" s="29" t="s">
        <v>159</v>
      </c>
      <c r="D170" s="29" t="s">
        <v>129</v>
      </c>
      <c r="E170" s="29" t="s">
        <v>77</v>
      </c>
      <c r="F170" s="28">
        <f xml:space="preserve"> SUMIFS( Calculations!$K:$K, Calculations!$C:$C, $A170, Calculations!$A:$A, RIGHT( $B170, 3 ) )</f>
        <v>0.20075335892514398</v>
      </c>
    </row>
    <row r="171" spans="1:6">
      <c r="A171" t="s">
        <v>34</v>
      </c>
      <c r="B171" s="29" t="s">
        <v>160</v>
      </c>
      <c r="C171" s="29" t="s">
        <v>161</v>
      </c>
      <c r="D171" s="29" t="s">
        <v>129</v>
      </c>
      <c r="E171" s="29" t="s">
        <v>77</v>
      </c>
      <c r="F171" s="28">
        <f xml:space="preserve"> SUMIFS( Calculations!$K:$K, Calculations!$C:$C, $A171, Calculations!$A:$A, RIGHT( $B171, 3 ) )</f>
        <v>6.3342323299218125E-3</v>
      </c>
    </row>
    <row r="172" spans="1:6">
      <c r="A172" t="s">
        <v>34</v>
      </c>
      <c r="B172" s="29" t="s">
        <v>162</v>
      </c>
      <c r="C172" s="29" t="s">
        <v>163</v>
      </c>
      <c r="D172" s="29" t="s">
        <v>129</v>
      </c>
      <c r="E172" s="29" t="s">
        <v>77</v>
      </c>
      <c r="F172" s="28">
        <f xml:space="preserve"> SUMIFS( Calculations!$K:$K, Calculations!$C:$C, $A172, Calculations!$A:$A, RIGHT( $B172, 3 ) )</f>
        <v>5.1103534936074529E-2</v>
      </c>
    </row>
    <row r="173" spans="1:6">
      <c r="A173" t="s">
        <v>34</v>
      </c>
      <c r="B173" s="29" t="s">
        <v>164</v>
      </c>
      <c r="C173" s="29" t="s">
        <v>165</v>
      </c>
      <c r="D173" s="29" t="s">
        <v>129</v>
      </c>
      <c r="E173" s="29" t="s">
        <v>77</v>
      </c>
      <c r="F173" s="28">
        <f xml:space="preserve"> SUMIFS( Calculations!$K:$K, Calculations!$C:$C, $A173, Calculations!$A:$A, RIGHT( $B173, 3 ) )</f>
        <v>0.15590926620078799</v>
      </c>
    </row>
    <row r="174" spans="1:6">
      <c r="A174" t="s">
        <v>34</v>
      </c>
      <c r="B174" s="29" t="s">
        <v>166</v>
      </c>
      <c r="C174" s="29" t="s">
        <v>167</v>
      </c>
      <c r="D174" s="29" t="s">
        <v>129</v>
      </c>
      <c r="E174" s="29" t="s">
        <v>77</v>
      </c>
      <c r="F174" s="28">
        <f xml:space="preserve"> SUMIFS( Calculations!$K:$K, Calculations!$C:$C, $A174, Calculations!$A:$A, RIGHT( $B174, 3 ) )</f>
        <v>4.9710200817642547E-3</v>
      </c>
    </row>
    <row r="175" spans="1:6">
      <c r="A175" t="s">
        <v>34</v>
      </c>
      <c r="B175" s="29" t="s">
        <v>168</v>
      </c>
      <c r="C175" s="29" t="s">
        <v>169</v>
      </c>
      <c r="D175" s="29" t="s">
        <v>129</v>
      </c>
      <c r="E175" s="29" t="s">
        <v>77</v>
      </c>
      <c r="F175" s="28">
        <f xml:space="preserve"> SUMIFS( Calculations!$K:$K, Calculations!$C:$C, $A175, Calculations!$A:$A, RIGHT( $B175, 3 ) )</f>
        <v>0.44753933518344197</v>
      </c>
    </row>
    <row r="176" spans="1:6">
      <c r="A176" t="s">
        <v>34</v>
      </c>
      <c r="B176" s="29" t="s">
        <v>170</v>
      </c>
      <c r="C176" s="29" t="s">
        <v>171</v>
      </c>
      <c r="D176" s="29" t="s">
        <v>129</v>
      </c>
      <c r="E176" s="29" t="s">
        <v>77</v>
      </c>
      <c r="F176" s="28">
        <f xml:space="preserve"> SUMIFS( Calculations!$K:$K, Calculations!$C:$C, $A176, Calculations!$A:$A, RIGHT( $B176, 3 ) )</f>
        <v>0.12885145516278268</v>
      </c>
    </row>
    <row r="177" spans="1:6">
      <c r="A177" t="s">
        <v>34</v>
      </c>
      <c r="B177" s="29" t="s">
        <v>172</v>
      </c>
      <c r="C177" s="29" t="s">
        <v>173</v>
      </c>
      <c r="D177" s="29" t="s">
        <v>129</v>
      </c>
      <c r="E177" s="29" t="s">
        <v>77</v>
      </c>
      <c r="F177" s="28">
        <f xml:space="preserve"> SUMIFS( Calculations!$K:$K, Calculations!$C:$C, $A177, Calculations!$A:$A, RIGHT( $B177, 3 ) )</f>
        <v>2.8831075762782507E-7</v>
      </c>
    </row>
    <row r="178" spans="1:6">
      <c r="A178" t="s">
        <v>34</v>
      </c>
      <c r="B178" s="29" t="s">
        <v>174</v>
      </c>
      <c r="C178" s="29" t="s">
        <v>175</v>
      </c>
      <c r="D178" s="29" t="s">
        <v>129</v>
      </c>
      <c r="E178" s="29" t="s">
        <v>77</v>
      </c>
      <c r="F178" s="28">
        <f xml:space="preserve"> SUMIFS( Calculations!$K:$K, Calculations!$C:$C, $A178, Calculations!$A:$A, RIGHT( $B178, 3 ) )</f>
        <v>6.3015600734446108E-7</v>
      </c>
    </row>
    <row r="179" spans="1:6">
      <c r="A179" t="s">
        <v>34</v>
      </c>
      <c r="B179" s="29" t="s">
        <v>176</v>
      </c>
      <c r="C179" s="29" t="s">
        <v>177</v>
      </c>
      <c r="D179" s="29" t="s">
        <v>129</v>
      </c>
      <c r="E179" s="29" t="s">
        <v>77</v>
      </c>
      <c r="F179" s="28">
        <f xml:space="preserve"> SUMIFS( Calculations!$K:$K, Calculations!$C:$C, $A179, Calculations!$A:$A, RIGHT( $B179, 3 ) )</f>
        <v>0</v>
      </c>
    </row>
    <row r="180" spans="1:6">
      <c r="A180" s="29" t="s">
        <v>37</v>
      </c>
      <c r="B180" s="29" t="s">
        <v>144</v>
      </c>
      <c r="C180" s="29" t="s">
        <v>145</v>
      </c>
      <c r="D180" s="29" t="s">
        <v>146</v>
      </c>
      <c r="E180" s="29" t="s">
        <v>77</v>
      </c>
      <c r="F180" s="27" t="str">
        <f ca="1">CONCATENATE("[…]", TEXT(NOW(),"dd/mm/yyy hh:mm:ss"))</f>
        <v>[…]17/12/2024 17:21:00</v>
      </c>
    </row>
    <row r="181" spans="1:6">
      <c r="A181" s="29" t="s">
        <v>37</v>
      </c>
      <c r="B181" s="29" t="s">
        <v>147</v>
      </c>
      <c r="C181" s="29" t="s">
        <v>148</v>
      </c>
      <c r="D181" s="29" t="s">
        <v>146</v>
      </c>
      <c r="E181" s="29" t="s">
        <v>77</v>
      </c>
      <c r="F181" s="27" t="e">
        <f ca="1">MID(CELL("filename"),SEARCH("[",CELL("filename"))+1,SEARCH("]",CELL("filename"))-SEARCH("[",CELL("filename"))-1)</f>
        <v>#VALUE!</v>
      </c>
    </row>
    <row r="182" spans="1:6">
      <c r="A182" s="29" t="s">
        <v>37</v>
      </c>
      <c r="B182" s="29" t="s">
        <v>149</v>
      </c>
      <c r="C182" s="29" t="s">
        <v>150</v>
      </c>
      <c r="D182" s="29" t="s">
        <v>146</v>
      </c>
      <c r="E182" s="29" t="s">
        <v>77</v>
      </c>
      <c r="F182" s="27" t="s">
        <v>151</v>
      </c>
    </row>
    <row r="183" spans="1:6">
      <c r="A183" s="29" t="s">
        <v>37</v>
      </c>
      <c r="B183" s="29" t="s">
        <v>152</v>
      </c>
      <c r="C183" s="29" t="s">
        <v>153</v>
      </c>
      <c r="D183" s="29" t="s">
        <v>132</v>
      </c>
      <c r="E183" s="29" t="s">
        <v>77</v>
      </c>
      <c r="F183" s="27"/>
    </row>
    <row r="184" spans="1:6">
      <c r="A184" s="29" t="s">
        <v>37</v>
      </c>
      <c r="B184" s="29" t="s">
        <v>154</v>
      </c>
      <c r="C184" s="29" t="s">
        <v>155</v>
      </c>
      <c r="D184" s="29" t="s">
        <v>129</v>
      </c>
      <c r="E184" s="29" t="s">
        <v>77</v>
      </c>
      <c r="F184" s="28">
        <f xml:space="preserve"> SUMIFS( Calculations!$K:$K, Calculations!$C:$C, $A184, Calculations!$A:$A, RIGHT( $B184, 3 ) )</f>
        <v>0</v>
      </c>
    </row>
    <row r="185" spans="1:6">
      <c r="A185" s="29" t="s">
        <v>37</v>
      </c>
      <c r="B185" s="29" t="s">
        <v>156</v>
      </c>
      <c r="C185" s="29" t="s">
        <v>157</v>
      </c>
      <c r="D185" s="29" t="s">
        <v>129</v>
      </c>
      <c r="E185" s="29" t="s">
        <v>77</v>
      </c>
      <c r="F185" s="28">
        <f xml:space="preserve"> SUMIFS( Calculations!$K:$K, Calculations!$C:$C, $A185, Calculations!$A:$A, RIGHT( $B185, 3 ) )</f>
        <v>0</v>
      </c>
    </row>
    <row r="186" spans="1:6">
      <c r="A186" s="29" t="s">
        <v>37</v>
      </c>
      <c r="B186" s="29" t="s">
        <v>158</v>
      </c>
      <c r="C186" s="29" t="s">
        <v>159</v>
      </c>
      <c r="D186" s="29" t="s">
        <v>129</v>
      </c>
      <c r="E186" s="29" t="s">
        <v>77</v>
      </c>
      <c r="F186" s="28">
        <f xml:space="preserve"> SUMIFS( Calculations!$K:$K, Calculations!$C:$C, $A186, Calculations!$A:$A, RIGHT( $B186, 3 ) )</f>
        <v>0.1889443378119002</v>
      </c>
    </row>
    <row r="187" spans="1:6">
      <c r="A187" s="29" t="s">
        <v>37</v>
      </c>
      <c r="B187" s="29" t="s">
        <v>160</v>
      </c>
      <c r="C187" s="29" t="s">
        <v>161</v>
      </c>
      <c r="D187" s="29" t="s">
        <v>129</v>
      </c>
      <c r="E187" s="29" t="s">
        <v>77</v>
      </c>
      <c r="F187" s="28">
        <f xml:space="preserve"> SUMIFS( Calculations!$K:$K, Calculations!$C:$C, $A187, Calculations!$A:$A, RIGHT( $B187, 3 ) )</f>
        <v>7.7866472118219296E-3</v>
      </c>
    </row>
    <row r="188" spans="1:6">
      <c r="A188" s="29" t="s">
        <v>37</v>
      </c>
      <c r="B188" s="29" t="s">
        <v>162</v>
      </c>
      <c r="C188" s="29" t="s">
        <v>163</v>
      </c>
      <c r="D188" s="29" t="s">
        <v>129</v>
      </c>
      <c r="E188" s="29" t="s">
        <v>77</v>
      </c>
      <c r="F188" s="28">
        <f xml:space="preserve"> SUMIFS( Calculations!$K:$K, Calculations!$C:$C, $A188, Calculations!$A:$A, RIGHT( $B188, 3 ) )</f>
        <v>9.3445471602032343E-2</v>
      </c>
    </row>
    <row r="189" spans="1:6">
      <c r="A189" s="29" t="s">
        <v>37</v>
      </c>
      <c r="B189" s="29" t="s">
        <v>164</v>
      </c>
      <c r="C189" s="29" t="s">
        <v>165</v>
      </c>
      <c r="D189" s="29" t="s">
        <v>129</v>
      </c>
      <c r="E189" s="29" t="s">
        <v>77</v>
      </c>
      <c r="F189" s="28">
        <f xml:space="preserve"> SUMIFS( Calculations!$K:$K, Calculations!$C:$C, $A189, Calculations!$A:$A, RIGHT( $B189, 3 ) )</f>
        <v>0</v>
      </c>
    </row>
    <row r="190" spans="1:6">
      <c r="A190" s="29" t="s">
        <v>37</v>
      </c>
      <c r="B190" s="29" t="s">
        <v>166</v>
      </c>
      <c r="C190" s="29" t="s">
        <v>167</v>
      </c>
      <c r="D190" s="29" t="s">
        <v>129</v>
      </c>
      <c r="E190" s="29" t="s">
        <v>77</v>
      </c>
      <c r="F190" s="28">
        <f xml:space="preserve"> SUMIFS( Calculations!$K:$K, Calculations!$C:$C, $A190, Calculations!$A:$A, RIGHT( $B190, 3 ) )</f>
        <v>0</v>
      </c>
    </row>
    <row r="191" spans="1:6">
      <c r="A191" s="29" t="s">
        <v>37</v>
      </c>
      <c r="B191" s="29" t="s">
        <v>168</v>
      </c>
      <c r="C191" s="29" t="s">
        <v>169</v>
      </c>
      <c r="D191" s="29" t="s">
        <v>129</v>
      </c>
      <c r="E191" s="29" t="s">
        <v>77</v>
      </c>
      <c r="F191" s="28">
        <f xml:space="preserve"> SUMIFS( Calculations!$K:$K, Calculations!$C:$C, $A191, Calculations!$A:$A, RIGHT( $B191, 3 ) )</f>
        <v>0</v>
      </c>
    </row>
    <row r="192" spans="1:6">
      <c r="A192" s="29" t="s">
        <v>37</v>
      </c>
      <c r="B192" s="29" t="s">
        <v>170</v>
      </c>
      <c r="C192" s="29" t="s">
        <v>171</v>
      </c>
      <c r="D192" s="29" t="s">
        <v>129</v>
      </c>
      <c r="E192" s="29" t="s">
        <v>77</v>
      </c>
      <c r="F192" s="28">
        <f xml:space="preserve"> SUMIFS( Calculations!$K:$K, Calculations!$C:$C, $A192, Calculations!$A:$A, RIGHT( $B192, 3 ) )</f>
        <v>0.12634920537377861</v>
      </c>
    </row>
    <row r="193" spans="1:6">
      <c r="A193" s="29" t="s">
        <v>37</v>
      </c>
      <c r="B193" s="29" t="s">
        <v>172</v>
      </c>
      <c r="C193" s="29" t="s">
        <v>173</v>
      </c>
      <c r="D193" s="29" t="s">
        <v>129</v>
      </c>
      <c r="E193" s="29" t="s">
        <v>77</v>
      </c>
      <c r="F193" s="28">
        <f xml:space="preserve"> SUMIFS( Calculations!$K:$K, Calculations!$C:$C, $A193, Calculations!$A:$A, RIGHT( $B193, 3 ) )</f>
        <v>2.7025456264879765E-7</v>
      </c>
    </row>
    <row r="194" spans="1:6">
      <c r="A194" s="29" t="s">
        <v>37</v>
      </c>
      <c r="B194" s="29" t="s">
        <v>174</v>
      </c>
      <c r="C194" s="29" t="s">
        <v>175</v>
      </c>
      <c r="D194" s="29" t="s">
        <v>129</v>
      </c>
      <c r="E194" s="29" t="s">
        <v>77</v>
      </c>
      <c r="F194" s="28">
        <f xml:space="preserve"> SUMIFS( Calculations!$K:$K, Calculations!$C:$C, $A194, Calculations!$A:$A, RIGHT( $B194, 3 ) )</f>
        <v>4.1725207933461299E-7</v>
      </c>
    </row>
    <row r="195" spans="1:6">
      <c r="A195" s="29" t="s">
        <v>37</v>
      </c>
      <c r="B195" s="29" t="s">
        <v>176</v>
      </c>
      <c r="C195" s="29" t="s">
        <v>177</v>
      </c>
      <c r="D195" s="29" t="s">
        <v>129</v>
      </c>
      <c r="E195" s="29" t="s">
        <v>77</v>
      </c>
      <c r="F195" s="28">
        <f xml:space="preserve"> SUMIFS( Calculations!$K:$K, Calculations!$C:$C, $A195, Calculations!$A:$A, RIGHT( $B195, 3 ) )</f>
        <v>6.486109503571145E-4</v>
      </c>
    </row>
    <row r="196" spans="1:6">
      <c r="A196" s="29" t="s">
        <v>41</v>
      </c>
      <c r="B196" s="29" t="s">
        <v>144</v>
      </c>
      <c r="C196" s="29" t="s">
        <v>145</v>
      </c>
      <c r="D196" s="29" t="s">
        <v>146</v>
      </c>
      <c r="E196" s="29" t="s">
        <v>77</v>
      </c>
      <c r="F196" s="27" t="str">
        <f ca="1">CONCATENATE("[…]", TEXT(NOW(),"dd/mm/yyy hh:mm:ss"))</f>
        <v>[…]17/12/2024 17:21:00</v>
      </c>
    </row>
    <row r="197" spans="1:6">
      <c r="A197" s="29" t="s">
        <v>41</v>
      </c>
      <c r="B197" s="29" t="s">
        <v>147</v>
      </c>
      <c r="C197" s="29" t="s">
        <v>148</v>
      </c>
      <c r="D197" s="29" t="s">
        <v>146</v>
      </c>
      <c r="E197" s="29" t="s">
        <v>77</v>
      </c>
      <c r="F197" s="27" t="e">
        <f ca="1">MID(CELL("filename"),SEARCH("[",CELL("filename"))+1,SEARCH("]",CELL("filename"))-SEARCH("[",CELL("filename"))-1)</f>
        <v>#VALUE!</v>
      </c>
    </row>
    <row r="198" spans="1:6">
      <c r="A198" s="29" t="s">
        <v>41</v>
      </c>
      <c r="B198" s="29" t="s">
        <v>149</v>
      </c>
      <c r="C198" s="29" t="s">
        <v>150</v>
      </c>
      <c r="D198" s="29" t="s">
        <v>146</v>
      </c>
      <c r="E198" s="29" t="s">
        <v>77</v>
      </c>
      <c r="F198" s="27" t="s">
        <v>151</v>
      </c>
    </row>
    <row r="199" spans="1:6">
      <c r="A199" s="29" t="s">
        <v>41</v>
      </c>
      <c r="B199" s="29" t="s">
        <v>152</v>
      </c>
      <c r="C199" s="29" t="s">
        <v>153</v>
      </c>
      <c r="D199" s="29" t="s">
        <v>132</v>
      </c>
      <c r="E199" s="29" t="s">
        <v>77</v>
      </c>
      <c r="F199" s="27"/>
    </row>
    <row r="200" spans="1:6">
      <c r="A200" s="29" t="s">
        <v>41</v>
      </c>
      <c r="B200" s="29" t="s">
        <v>154</v>
      </c>
      <c r="C200" s="29" t="s">
        <v>155</v>
      </c>
      <c r="D200" s="29" t="s">
        <v>129</v>
      </c>
      <c r="E200" s="29" t="s">
        <v>77</v>
      </c>
      <c r="F200" s="28">
        <f xml:space="preserve"> SUMIFS( Calculations!$K:$K, Calculations!$C:$C, $A200, Calculations!$A:$A, RIGHT( $B200, 3 ) )</f>
        <v>0</v>
      </c>
    </row>
    <row r="201" spans="1:6">
      <c r="A201" s="29" t="s">
        <v>41</v>
      </c>
      <c r="B201" s="29" t="s">
        <v>156</v>
      </c>
      <c r="C201" s="29" t="s">
        <v>157</v>
      </c>
      <c r="D201" s="29" t="s">
        <v>129</v>
      </c>
      <c r="E201" s="29" t="s">
        <v>77</v>
      </c>
      <c r="F201" s="28">
        <f xml:space="preserve"> SUMIFS( Calculations!$K:$K, Calculations!$C:$C, $A201, Calculations!$A:$A, RIGHT( $B201, 3 ) )</f>
        <v>0</v>
      </c>
    </row>
    <row r="202" spans="1:6">
      <c r="A202" s="29" t="s">
        <v>41</v>
      </c>
      <c r="B202" s="29" t="s">
        <v>158</v>
      </c>
      <c r="C202" s="29" t="s">
        <v>159</v>
      </c>
      <c r="D202" s="29" t="s">
        <v>129</v>
      </c>
      <c r="E202" s="29" t="s">
        <v>77</v>
      </c>
      <c r="F202" s="28">
        <f xml:space="preserve"> SUMIFS( Calculations!$K:$K, Calculations!$C:$C, $A202, Calculations!$A:$A, RIGHT( $B202, 3 ) )</f>
        <v>0.22437140115163148</v>
      </c>
    </row>
    <row r="203" spans="1:6">
      <c r="A203" s="29" t="s">
        <v>41</v>
      </c>
      <c r="B203" s="29" t="s">
        <v>160</v>
      </c>
      <c r="C203" s="29" t="s">
        <v>161</v>
      </c>
      <c r="D203" s="29" t="s">
        <v>129</v>
      </c>
      <c r="E203" s="29" t="s">
        <v>77</v>
      </c>
      <c r="F203" s="28">
        <f xml:space="preserve"> SUMIFS( Calculations!$K:$K, Calculations!$C:$C, $A203, Calculations!$A:$A, RIGHT( $B203, 3 ) )</f>
        <v>6.9179971372254024E-3</v>
      </c>
    </row>
    <row r="204" spans="1:6">
      <c r="A204" s="29" t="s">
        <v>41</v>
      </c>
      <c r="B204" s="29" t="s">
        <v>162</v>
      </c>
      <c r="C204" s="29" t="s">
        <v>163</v>
      </c>
      <c r="D204" s="29" t="s">
        <v>129</v>
      </c>
      <c r="E204" s="29" t="s">
        <v>77</v>
      </c>
      <c r="F204" s="28">
        <f xml:space="preserve"> SUMIFS( Calculations!$K:$K, Calculations!$C:$C, $A204, Calculations!$A:$A, RIGHT( $B204, 3 ) )</f>
        <v>3.0838321152273054E-2</v>
      </c>
    </row>
    <row r="205" spans="1:6">
      <c r="A205" s="29" t="s">
        <v>41</v>
      </c>
      <c r="B205" s="29" t="s">
        <v>164</v>
      </c>
      <c r="C205" s="29" t="s">
        <v>165</v>
      </c>
      <c r="D205" s="29" t="s">
        <v>129</v>
      </c>
      <c r="E205" s="29" t="s">
        <v>77</v>
      </c>
      <c r="F205" s="28">
        <f xml:space="preserve"> SUMIFS( Calculations!$K:$K, Calculations!$C:$C, $A205, Calculations!$A:$A, RIGHT( $B205, 3 ) )</f>
        <v>0</v>
      </c>
    </row>
    <row r="206" spans="1:6">
      <c r="A206" s="29" t="s">
        <v>41</v>
      </c>
      <c r="B206" s="29" t="s">
        <v>166</v>
      </c>
      <c r="C206" s="29" t="s">
        <v>167</v>
      </c>
      <c r="D206" s="29" t="s">
        <v>129</v>
      </c>
      <c r="E206" s="29" t="s">
        <v>77</v>
      </c>
      <c r="F206" s="28">
        <f xml:space="preserve"> SUMIFS( Calculations!$K:$K, Calculations!$C:$C, $A206, Calculations!$A:$A, RIGHT( $B206, 3 ) )</f>
        <v>0</v>
      </c>
    </row>
    <row r="207" spans="1:6">
      <c r="A207" s="29" t="s">
        <v>41</v>
      </c>
      <c r="B207" s="29" t="s">
        <v>168</v>
      </c>
      <c r="C207" s="29" t="s">
        <v>169</v>
      </c>
      <c r="D207" s="29" t="s">
        <v>129</v>
      </c>
      <c r="E207" s="29" t="s">
        <v>77</v>
      </c>
      <c r="F207" s="28">
        <f xml:space="preserve"> SUMIFS( Calculations!$K:$K, Calculations!$C:$C, $A207, Calculations!$A:$A, RIGHT( $B207, 3 ) )</f>
        <v>0</v>
      </c>
    </row>
    <row r="208" spans="1:6">
      <c r="A208" s="29" t="s">
        <v>41</v>
      </c>
      <c r="B208" s="29" t="s">
        <v>170</v>
      </c>
      <c r="C208" s="29" t="s">
        <v>171</v>
      </c>
      <c r="D208" s="29" t="s">
        <v>129</v>
      </c>
      <c r="E208" s="29" t="s">
        <v>77</v>
      </c>
      <c r="F208" s="28">
        <f xml:space="preserve"> SUMIFS( Calculations!$K:$K, Calculations!$C:$C, $A208, Calculations!$A:$A, RIGHT( $B208, 3 ) )</f>
        <v>8.1220416706472925E-2</v>
      </c>
    </row>
    <row r="209" spans="1:6">
      <c r="A209" s="29" t="s">
        <v>41</v>
      </c>
      <c r="B209" s="29" t="s">
        <v>172</v>
      </c>
      <c r="C209" s="29" t="s">
        <v>173</v>
      </c>
      <c r="D209" s="29" t="s">
        <v>129</v>
      </c>
      <c r="E209" s="29" t="s">
        <v>77</v>
      </c>
      <c r="F209" s="28">
        <f xml:space="preserve"> SUMIFS( Calculations!$K:$K, Calculations!$C:$C, $A209, Calculations!$A:$A, RIGHT( $B209, 3 ) )</f>
        <v>1.9016459398551673E-7</v>
      </c>
    </row>
    <row r="210" spans="1:6">
      <c r="A210" s="29" t="s">
        <v>41</v>
      </c>
      <c r="B210" s="29" t="s">
        <v>174</v>
      </c>
      <c r="C210" s="29" t="s">
        <v>175</v>
      </c>
      <c r="D210" s="29" t="s">
        <v>129</v>
      </c>
      <c r="E210" s="29" t="s">
        <v>77</v>
      </c>
      <c r="F210" s="28">
        <f xml:space="preserve"> SUMIFS( Calculations!$K:$K, Calculations!$C:$C, $A210, Calculations!$A:$A, RIGHT( $B210, 3 ) )</f>
        <v>2.2031755808290604E-7</v>
      </c>
    </row>
    <row r="211" spans="1:6">
      <c r="A211" s="29" t="s">
        <v>41</v>
      </c>
      <c r="B211" s="29" t="s">
        <v>176</v>
      </c>
      <c r="C211" s="29" t="s">
        <v>177</v>
      </c>
      <c r="D211" s="29" t="s">
        <v>129</v>
      </c>
      <c r="E211" s="29" t="s">
        <v>77</v>
      </c>
      <c r="F211" s="28">
        <f xml:space="preserve"> SUMIFS( Calculations!$K:$K, Calculations!$C:$C, $A211, Calculations!$A:$A, RIGHT( $B211, 3 ) )</f>
        <v>2.5622176873838046E-4</v>
      </c>
    </row>
    <row r="212" spans="1:6">
      <c r="A212" s="29" t="s">
        <v>44</v>
      </c>
      <c r="B212" s="29" t="s">
        <v>144</v>
      </c>
      <c r="C212" s="29" t="s">
        <v>145</v>
      </c>
      <c r="D212" s="29" t="s">
        <v>146</v>
      </c>
      <c r="E212" s="29" t="s">
        <v>77</v>
      </c>
      <c r="F212" s="27" t="str">
        <f ca="1">CONCATENATE("[…]", TEXT(NOW(),"dd/mm/yyy hh:mm:ss"))</f>
        <v>[…]17/12/2024 17:21:00</v>
      </c>
    </row>
    <row r="213" spans="1:6">
      <c r="A213" s="29" t="s">
        <v>44</v>
      </c>
      <c r="B213" s="29" t="s">
        <v>147</v>
      </c>
      <c r="C213" s="29" t="s">
        <v>148</v>
      </c>
      <c r="D213" s="29" t="s">
        <v>146</v>
      </c>
      <c r="E213" s="29" t="s">
        <v>77</v>
      </c>
      <c r="F213" s="27" t="e">
        <f ca="1">MID(CELL("filename"),SEARCH("[",CELL("filename"))+1,SEARCH("]",CELL("filename"))-SEARCH("[",CELL("filename"))-1)</f>
        <v>#VALUE!</v>
      </c>
    </row>
    <row r="214" spans="1:6">
      <c r="A214" s="29" t="s">
        <v>44</v>
      </c>
      <c r="B214" s="29" t="s">
        <v>149</v>
      </c>
      <c r="C214" s="29" t="s">
        <v>150</v>
      </c>
      <c r="D214" s="29" t="s">
        <v>146</v>
      </c>
      <c r="E214" s="29" t="s">
        <v>77</v>
      </c>
      <c r="F214" s="27" t="s">
        <v>151</v>
      </c>
    </row>
    <row r="215" spans="1:6">
      <c r="A215" s="29" t="s">
        <v>44</v>
      </c>
      <c r="B215" s="29" t="s">
        <v>152</v>
      </c>
      <c r="C215" s="29" t="s">
        <v>153</v>
      </c>
      <c r="D215" s="29" t="s">
        <v>132</v>
      </c>
      <c r="E215" s="29" t="s">
        <v>77</v>
      </c>
      <c r="F215" s="27"/>
    </row>
    <row r="216" spans="1:6">
      <c r="A216" s="29" t="s">
        <v>44</v>
      </c>
      <c r="B216" s="29" t="s">
        <v>154</v>
      </c>
      <c r="C216" s="29" t="s">
        <v>155</v>
      </c>
      <c r="D216" s="29" t="s">
        <v>129</v>
      </c>
      <c r="E216" s="29" t="s">
        <v>77</v>
      </c>
      <c r="F216" s="28">
        <f xml:space="preserve"> SUMIFS( Calculations!$K:$K, Calculations!$C:$C, $A216, Calculations!$A:$A, RIGHT( $B216, 3 ) )</f>
        <v>0</v>
      </c>
    </row>
    <row r="217" spans="1:6">
      <c r="A217" s="29" t="s">
        <v>44</v>
      </c>
      <c r="B217" s="29" t="s">
        <v>156</v>
      </c>
      <c r="C217" s="29" t="s">
        <v>157</v>
      </c>
      <c r="D217" s="29" t="s">
        <v>129</v>
      </c>
      <c r="E217" s="29" t="s">
        <v>77</v>
      </c>
      <c r="F217" s="28">
        <f xml:space="preserve"> SUMIFS( Calculations!$K:$K, Calculations!$C:$C, $A217, Calculations!$A:$A, RIGHT( $B217, 3 ) )</f>
        <v>0</v>
      </c>
    </row>
    <row r="218" spans="1:6">
      <c r="A218" s="29" t="s">
        <v>44</v>
      </c>
      <c r="B218" s="29" t="s">
        <v>158</v>
      </c>
      <c r="C218" s="29" t="s">
        <v>159</v>
      </c>
      <c r="D218" s="29" t="s">
        <v>129</v>
      </c>
      <c r="E218" s="29" t="s">
        <v>77</v>
      </c>
      <c r="F218" s="28">
        <f xml:space="preserve"> SUMIFS( Calculations!$K:$K, Calculations!$C:$C, $A218, Calculations!$A:$A, RIGHT( $B218, 3 ) )</f>
        <v>0.1889443378119002</v>
      </c>
    </row>
    <row r="219" spans="1:6">
      <c r="A219" s="29" t="s">
        <v>44</v>
      </c>
      <c r="B219" s="29" t="s">
        <v>160</v>
      </c>
      <c r="C219" s="29" t="s">
        <v>161</v>
      </c>
      <c r="D219" s="29" t="s">
        <v>129</v>
      </c>
      <c r="E219" s="29" t="s">
        <v>77</v>
      </c>
      <c r="F219" s="28">
        <f xml:space="preserve"> SUMIFS( Calculations!$K:$K, Calculations!$C:$C, $A219, Calculations!$A:$A, RIGHT( $B219, 3 ) )</f>
        <v>7.0776272779405226E-3</v>
      </c>
    </row>
    <row r="220" spans="1:6">
      <c r="A220" s="29" t="s">
        <v>44</v>
      </c>
      <c r="B220" s="29" t="s">
        <v>162</v>
      </c>
      <c r="C220" s="29" t="s">
        <v>163</v>
      </c>
      <c r="D220" s="29" t="s">
        <v>129</v>
      </c>
      <c r="E220" s="29" t="s">
        <v>77</v>
      </c>
      <c r="F220" s="28">
        <f xml:space="preserve"> SUMIFS( Calculations!$K:$K, Calculations!$C:$C, $A220, Calculations!$A:$A, RIGHT( $B220, 3 ) )</f>
        <v>4.8924907009742002E-2</v>
      </c>
    </row>
    <row r="221" spans="1:6">
      <c r="A221" s="29" t="s">
        <v>44</v>
      </c>
      <c r="B221" s="29" t="s">
        <v>164</v>
      </c>
      <c r="C221" s="29" t="s">
        <v>165</v>
      </c>
      <c r="D221" s="29" t="s">
        <v>129</v>
      </c>
      <c r="E221" s="29" t="s">
        <v>77</v>
      </c>
      <c r="F221" s="28">
        <f xml:space="preserve"> SUMIFS( Calculations!$K:$K, Calculations!$C:$C, $A221, Calculations!$A:$A, RIGHT( $B221, 3 ) )</f>
        <v>0</v>
      </c>
    </row>
    <row r="222" spans="1:6">
      <c r="A222" s="29" t="s">
        <v>44</v>
      </c>
      <c r="B222" s="29" t="s">
        <v>166</v>
      </c>
      <c r="C222" s="29" t="s">
        <v>167</v>
      </c>
      <c r="D222" s="29" t="s">
        <v>129</v>
      </c>
      <c r="E222" s="29" t="s">
        <v>77</v>
      </c>
      <c r="F222" s="28">
        <f xml:space="preserve"> SUMIFS( Calculations!$K:$K, Calculations!$C:$C, $A222, Calculations!$A:$A, RIGHT( $B222, 3 ) )</f>
        <v>0</v>
      </c>
    </row>
    <row r="223" spans="1:6">
      <c r="A223" s="29" t="s">
        <v>44</v>
      </c>
      <c r="B223" s="29" t="s">
        <v>168</v>
      </c>
      <c r="C223" s="29" t="s">
        <v>169</v>
      </c>
      <c r="D223" s="29" t="s">
        <v>129</v>
      </c>
      <c r="E223" s="29" t="s">
        <v>77</v>
      </c>
      <c r="F223" s="28">
        <f xml:space="preserve"> SUMIFS( Calculations!$K:$K, Calculations!$C:$C, $A223, Calculations!$A:$A, RIGHT( $B223, 3 ) )</f>
        <v>0</v>
      </c>
    </row>
    <row r="224" spans="1:6">
      <c r="A224" s="29" t="s">
        <v>44</v>
      </c>
      <c r="B224" s="29" t="s">
        <v>170</v>
      </c>
      <c r="C224" s="29" t="s">
        <v>171</v>
      </c>
      <c r="D224" s="29" t="s">
        <v>129</v>
      </c>
      <c r="E224" s="29" t="s">
        <v>77</v>
      </c>
      <c r="F224" s="28">
        <f xml:space="preserve"> SUMIFS( Calculations!$K:$K, Calculations!$C:$C, $A224, Calculations!$A:$A, RIGHT( $B224, 3 ) )</f>
        <v>7.8402194825505436E-2</v>
      </c>
    </row>
    <row r="225" spans="1:6">
      <c r="A225" s="29" t="s">
        <v>44</v>
      </c>
      <c r="B225" s="29" t="s">
        <v>172</v>
      </c>
      <c r="C225" s="29" t="s">
        <v>173</v>
      </c>
      <c r="D225" s="29" t="s">
        <v>129</v>
      </c>
      <c r="E225" s="29" t="s">
        <v>77</v>
      </c>
      <c r="F225" s="28">
        <f xml:space="preserve"> SUMIFS( Calculations!$K:$K, Calculations!$C:$C, $A225, Calculations!$A:$A, RIGHT( $B225, 3 ) )</f>
        <v>1.8347893404420384E-7</v>
      </c>
    </row>
    <row r="226" spans="1:6">
      <c r="A226" s="29" t="s">
        <v>44</v>
      </c>
      <c r="B226" s="29" t="s">
        <v>174</v>
      </c>
      <c r="C226" s="29" t="s">
        <v>175</v>
      </c>
      <c r="D226" s="29" t="s">
        <v>129</v>
      </c>
      <c r="E226" s="29" t="s">
        <v>77</v>
      </c>
      <c r="F226" s="28">
        <f xml:space="preserve"> SUMIFS( Calculations!$K:$K, Calculations!$C:$C, $A226, Calculations!$A:$A, RIGHT( $B226, 3 ) )</f>
        <v>2.5832233685220737E-7</v>
      </c>
    </row>
    <row r="227" spans="1:6">
      <c r="A227" s="29" t="s">
        <v>44</v>
      </c>
      <c r="B227" s="29" t="s">
        <v>176</v>
      </c>
      <c r="C227" s="29" t="s">
        <v>177</v>
      </c>
      <c r="D227" s="29" t="s">
        <v>129</v>
      </c>
      <c r="E227" s="29" t="s">
        <v>77</v>
      </c>
      <c r="F227" s="28">
        <f xml:space="preserve"> SUMIFS( Calculations!$K:$K, Calculations!$C:$C, $A227, Calculations!$A:$A, RIGHT( $B227, 3 ) )</f>
        <v>9.0738672836406268E-4</v>
      </c>
    </row>
    <row r="228" spans="1:6">
      <c r="A228" s="29" t="s">
        <v>46</v>
      </c>
      <c r="B228" s="29" t="s">
        <v>144</v>
      </c>
      <c r="C228" s="29" t="s">
        <v>145</v>
      </c>
      <c r="D228" s="29" t="s">
        <v>146</v>
      </c>
      <c r="E228" s="29" t="s">
        <v>77</v>
      </c>
      <c r="F228" s="27" t="str">
        <f ca="1">CONCATENATE("[…]", TEXT(NOW(),"dd/mm/yyy hh:mm:ss"))</f>
        <v>[…]17/12/2024 17:21:00</v>
      </c>
    </row>
    <row r="229" spans="1:6">
      <c r="A229" s="29" t="s">
        <v>46</v>
      </c>
      <c r="B229" s="29" t="s">
        <v>147</v>
      </c>
      <c r="C229" s="29" t="s">
        <v>148</v>
      </c>
      <c r="D229" s="29" t="s">
        <v>146</v>
      </c>
      <c r="E229" s="29" t="s">
        <v>77</v>
      </c>
      <c r="F229" s="27" t="e">
        <f ca="1">MID(CELL("filename"),SEARCH("[",CELL("filename"))+1,SEARCH("]",CELL("filename"))-SEARCH("[",CELL("filename"))-1)</f>
        <v>#VALUE!</v>
      </c>
    </row>
    <row r="230" spans="1:6">
      <c r="A230" s="29" t="s">
        <v>46</v>
      </c>
      <c r="B230" s="29" t="s">
        <v>149</v>
      </c>
      <c r="C230" s="29" t="s">
        <v>150</v>
      </c>
      <c r="D230" s="29" t="s">
        <v>146</v>
      </c>
      <c r="E230" s="29" t="s">
        <v>77</v>
      </c>
      <c r="F230" s="27" t="s">
        <v>151</v>
      </c>
    </row>
    <row r="231" spans="1:6">
      <c r="A231" s="29" t="s">
        <v>46</v>
      </c>
      <c r="B231" s="29" t="s">
        <v>152</v>
      </c>
      <c r="C231" s="29" t="s">
        <v>153</v>
      </c>
      <c r="D231" s="29" t="s">
        <v>132</v>
      </c>
      <c r="E231" s="29" t="s">
        <v>77</v>
      </c>
      <c r="F231" s="27"/>
    </row>
    <row r="232" spans="1:6">
      <c r="A232" s="29" t="s">
        <v>46</v>
      </c>
      <c r="B232" s="29" t="s">
        <v>154</v>
      </c>
      <c r="C232" s="29" t="s">
        <v>155</v>
      </c>
      <c r="D232" s="29" t="s">
        <v>129</v>
      </c>
      <c r="E232" s="29" t="s">
        <v>77</v>
      </c>
      <c r="F232" s="28">
        <f xml:space="preserve"> SUMIFS( Calculations!$K:$K, Calculations!$C:$C, $A232, Calculations!$A:$A, RIGHT( $B232, 3 ) )</f>
        <v>0</v>
      </c>
    </row>
    <row r="233" spans="1:6">
      <c r="A233" s="29" t="s">
        <v>46</v>
      </c>
      <c r="B233" s="29" t="s">
        <v>156</v>
      </c>
      <c r="C233" s="29" t="s">
        <v>157</v>
      </c>
      <c r="D233" s="29" t="s">
        <v>129</v>
      </c>
      <c r="E233" s="29" t="s">
        <v>77</v>
      </c>
      <c r="F233" s="28">
        <f xml:space="preserve"> SUMIFS( Calculations!$K:$K, Calculations!$C:$C, $A233, Calculations!$A:$A, RIGHT( $B233, 3 ) )</f>
        <v>0</v>
      </c>
    </row>
    <row r="234" spans="1:6">
      <c r="A234" s="29" t="s">
        <v>46</v>
      </c>
      <c r="B234" s="29" t="s">
        <v>158</v>
      </c>
      <c r="C234" s="29" t="s">
        <v>159</v>
      </c>
      <c r="D234" s="29" t="s">
        <v>129</v>
      </c>
      <c r="E234" s="29" t="s">
        <v>77</v>
      </c>
      <c r="F234" s="28">
        <f xml:space="preserve"> SUMIFS( Calculations!$K:$K, Calculations!$C:$C, $A234, Calculations!$A:$A, RIGHT( $B234, 3 ) )</f>
        <v>0.53140595009596936</v>
      </c>
    </row>
    <row r="235" spans="1:6">
      <c r="A235" s="29" t="s">
        <v>46</v>
      </c>
      <c r="B235" s="29" t="s">
        <v>160</v>
      </c>
      <c r="C235" s="29" t="s">
        <v>161</v>
      </c>
      <c r="D235" s="29" t="s">
        <v>129</v>
      </c>
      <c r="E235" s="29" t="s">
        <v>77</v>
      </c>
      <c r="F235" s="28">
        <f xml:space="preserve"> SUMIFS( Calculations!$K:$K, Calculations!$C:$C, $A235, Calculations!$A:$A, RIGHT( $B235, 3 ) )</f>
        <v>5.6538433722534724E-3</v>
      </c>
    </row>
    <row r="236" spans="1:6">
      <c r="A236" s="29" t="s">
        <v>46</v>
      </c>
      <c r="B236" s="29" t="s">
        <v>162</v>
      </c>
      <c r="C236" s="29" t="s">
        <v>163</v>
      </c>
      <c r="D236" s="29" t="s">
        <v>129</v>
      </c>
      <c r="E236" s="29" t="s">
        <v>77</v>
      </c>
      <c r="F236" s="28">
        <f xml:space="preserve"> SUMIFS( Calculations!$K:$K, Calculations!$C:$C, $A236, Calculations!$A:$A, RIGHT( $B236, 3 ) )</f>
        <v>7.6260309206645671E-2</v>
      </c>
    </row>
    <row r="237" spans="1:6">
      <c r="A237" s="29" t="s">
        <v>46</v>
      </c>
      <c r="B237" s="29" t="s">
        <v>164</v>
      </c>
      <c r="C237" s="29" t="s">
        <v>165</v>
      </c>
      <c r="D237" s="29" t="s">
        <v>129</v>
      </c>
      <c r="E237" s="29" t="s">
        <v>77</v>
      </c>
      <c r="F237" s="28">
        <f xml:space="preserve"> SUMIFS( Calculations!$K:$K, Calculations!$C:$C, $A237, Calculations!$A:$A, RIGHT( $B237, 3 ) )</f>
        <v>0</v>
      </c>
    </row>
    <row r="238" spans="1:6">
      <c r="A238" s="29" t="s">
        <v>46</v>
      </c>
      <c r="B238" s="29" t="s">
        <v>166</v>
      </c>
      <c r="C238" s="29" t="s">
        <v>167</v>
      </c>
      <c r="D238" s="29" t="s">
        <v>129</v>
      </c>
      <c r="E238" s="29" t="s">
        <v>77</v>
      </c>
      <c r="F238" s="28">
        <f xml:space="preserve"> SUMIFS( Calculations!$K:$K, Calculations!$C:$C, $A238, Calculations!$A:$A, RIGHT( $B238, 3 ) )</f>
        <v>0</v>
      </c>
    </row>
    <row r="239" spans="1:6">
      <c r="A239" s="29" t="s">
        <v>46</v>
      </c>
      <c r="B239" s="29" t="s">
        <v>168</v>
      </c>
      <c r="C239" s="29" t="s">
        <v>169</v>
      </c>
      <c r="D239" s="29" t="s">
        <v>129</v>
      </c>
      <c r="E239" s="29" t="s">
        <v>77</v>
      </c>
      <c r="F239" s="28">
        <f xml:space="preserve"> SUMIFS( Calculations!$K:$K, Calculations!$C:$C, $A239, Calculations!$A:$A, RIGHT( $B239, 3 ) )</f>
        <v>0</v>
      </c>
    </row>
    <row r="240" spans="1:6">
      <c r="A240" s="29" t="s">
        <v>46</v>
      </c>
      <c r="B240" s="29" t="s">
        <v>170</v>
      </c>
      <c r="C240" s="29" t="s">
        <v>171</v>
      </c>
      <c r="D240" s="29" t="s">
        <v>129</v>
      </c>
      <c r="E240" s="29" t="s">
        <v>77</v>
      </c>
      <c r="F240" s="28">
        <f xml:space="preserve"> SUMIFS( Calculations!$K:$K, Calculations!$C:$C, $A240, Calculations!$A:$A, RIGHT( $B240, 3 ) )</f>
        <v>0.1038452765325308</v>
      </c>
    </row>
    <row r="241" spans="1:6">
      <c r="A241" s="29" t="s">
        <v>46</v>
      </c>
      <c r="B241" s="29" t="s">
        <v>172</v>
      </c>
      <c r="C241" s="29" t="s">
        <v>173</v>
      </c>
      <c r="D241" s="29" t="s">
        <v>129</v>
      </c>
      <c r="E241" s="29" t="s">
        <v>77</v>
      </c>
      <c r="F241" s="28">
        <f xml:space="preserve"> SUMIFS( Calculations!$K:$K, Calculations!$C:$C, $A241, Calculations!$A:$A, RIGHT( $B241, 3 ) )</f>
        <v>2.8337788013295836E-7</v>
      </c>
    </row>
    <row r="242" spans="1:6">
      <c r="A242" s="29" t="s">
        <v>46</v>
      </c>
      <c r="B242" s="29" t="s">
        <v>174</v>
      </c>
      <c r="C242" s="29" t="s">
        <v>175</v>
      </c>
      <c r="D242" s="29" t="s">
        <v>129</v>
      </c>
      <c r="E242" s="29" t="s">
        <v>77</v>
      </c>
      <c r="F242" s="28">
        <f xml:space="preserve"> SUMIFS( Calculations!$K:$K, Calculations!$C:$C, $A242, Calculations!$A:$A, RIGHT( $B242, 3 ) )</f>
        <v>2.2149200508551973E-7</v>
      </c>
    </row>
    <row r="243" spans="1:6">
      <c r="A243" s="29" t="s">
        <v>46</v>
      </c>
      <c r="B243" s="29" t="s">
        <v>176</v>
      </c>
      <c r="C243" s="29" t="s">
        <v>177</v>
      </c>
      <c r="D243" s="29" t="s">
        <v>129</v>
      </c>
      <c r="E243" s="29" t="s">
        <v>77</v>
      </c>
      <c r="F243" s="28">
        <f xml:space="preserve"> SUMIFS( Calculations!$K:$K, Calculations!$C:$C, $A243, Calculations!$A:$A, RIGHT( $B243, 3 ) )</f>
        <v>4.37600841820703E-4</v>
      </c>
    </row>
    <row r="244" spans="1:6">
      <c r="A244" s="29" t="s">
        <v>47</v>
      </c>
      <c r="B244" s="29" t="s">
        <v>144</v>
      </c>
      <c r="C244" s="29" t="s">
        <v>145</v>
      </c>
      <c r="D244" s="29" t="s">
        <v>146</v>
      </c>
      <c r="E244" s="29" t="s">
        <v>77</v>
      </c>
      <c r="F244" s="27" t="str">
        <f ca="1">CONCATENATE("[…]", TEXT(NOW(),"dd/mm/yyy hh:mm:ss"))</f>
        <v>[…]17/12/2024 17:21:00</v>
      </c>
    </row>
    <row r="245" spans="1:6">
      <c r="A245" s="29" t="s">
        <v>47</v>
      </c>
      <c r="B245" s="29" t="s">
        <v>147</v>
      </c>
      <c r="C245" s="29" t="s">
        <v>148</v>
      </c>
      <c r="D245" s="29" t="s">
        <v>146</v>
      </c>
      <c r="E245" s="29" t="s">
        <v>77</v>
      </c>
      <c r="F245" s="27" t="e">
        <f ca="1">MID(CELL("filename"),SEARCH("[",CELL("filename"))+1,SEARCH("]",CELL("filename"))-SEARCH("[",CELL("filename"))-1)</f>
        <v>#VALUE!</v>
      </c>
    </row>
    <row r="246" spans="1:6">
      <c r="A246" s="29" t="s">
        <v>47</v>
      </c>
      <c r="B246" s="29" t="s">
        <v>149</v>
      </c>
      <c r="C246" s="29" t="s">
        <v>150</v>
      </c>
      <c r="D246" s="29" t="s">
        <v>146</v>
      </c>
      <c r="E246" s="29" t="s">
        <v>77</v>
      </c>
      <c r="F246" s="27" t="s">
        <v>151</v>
      </c>
    </row>
    <row r="247" spans="1:6">
      <c r="A247" s="29" t="s">
        <v>47</v>
      </c>
      <c r="B247" s="29" t="s">
        <v>152</v>
      </c>
      <c r="C247" s="29" t="s">
        <v>153</v>
      </c>
      <c r="D247" s="29" t="s">
        <v>132</v>
      </c>
      <c r="E247" s="29" t="s">
        <v>77</v>
      </c>
      <c r="F247" s="27"/>
    </row>
    <row r="248" spans="1:6">
      <c r="A248" s="29" t="s">
        <v>47</v>
      </c>
      <c r="B248" s="29" t="s">
        <v>154</v>
      </c>
      <c r="C248" s="29" t="s">
        <v>155</v>
      </c>
      <c r="D248" s="29" t="s">
        <v>129</v>
      </c>
      <c r="E248" s="29" t="s">
        <v>77</v>
      </c>
      <c r="F248" s="28">
        <f xml:space="preserve"> SUMIFS( Calculations!$K:$K, Calculations!$C:$C, $A248, Calculations!$A:$A, RIGHT( $B248, 3 ) )</f>
        <v>0</v>
      </c>
    </row>
    <row r="249" spans="1:6">
      <c r="A249" s="29" t="s">
        <v>47</v>
      </c>
      <c r="B249" s="29" t="s">
        <v>156</v>
      </c>
      <c r="C249" s="29" t="s">
        <v>157</v>
      </c>
      <c r="D249" s="29" t="s">
        <v>129</v>
      </c>
      <c r="E249" s="29" t="s">
        <v>77</v>
      </c>
      <c r="F249" s="28">
        <f xml:space="preserve"> SUMIFS( Calculations!$K:$K, Calculations!$C:$C, $A249, Calculations!$A:$A, RIGHT( $B249, 3 ) )</f>
        <v>0</v>
      </c>
    </row>
    <row r="250" spans="1:6">
      <c r="A250" s="29" t="s">
        <v>47</v>
      </c>
      <c r="B250" s="29" t="s">
        <v>158</v>
      </c>
      <c r="C250" s="29" t="s">
        <v>159</v>
      </c>
      <c r="D250" s="29" t="s">
        <v>129</v>
      </c>
      <c r="E250" s="29" t="s">
        <v>77</v>
      </c>
      <c r="F250" s="28">
        <f xml:space="preserve"> SUMIFS( Calculations!$K:$K, Calculations!$C:$C, $A250, Calculations!$A:$A, RIGHT( $B250, 3 ) )</f>
        <v>0.57864203454894436</v>
      </c>
    </row>
    <row r="251" spans="1:6">
      <c r="A251" s="29" t="s">
        <v>47</v>
      </c>
      <c r="B251" s="29" t="s">
        <v>160</v>
      </c>
      <c r="C251" s="29" t="s">
        <v>161</v>
      </c>
      <c r="D251" s="29" t="s">
        <v>129</v>
      </c>
      <c r="E251" s="29" t="s">
        <v>77</v>
      </c>
      <c r="F251" s="28">
        <f xml:space="preserve"> SUMIFS( Calculations!$K:$K, Calculations!$C:$C, $A251, Calculations!$A:$A, RIGHT( $B251, 3 ) )</f>
        <v>8.2177342734905158E-3</v>
      </c>
    </row>
    <row r="252" spans="1:6">
      <c r="A252" s="29" t="s">
        <v>47</v>
      </c>
      <c r="B252" s="29" t="s">
        <v>162</v>
      </c>
      <c r="C252" s="29" t="s">
        <v>163</v>
      </c>
      <c r="D252" s="29" t="s">
        <v>129</v>
      </c>
      <c r="E252" s="29" t="s">
        <v>77</v>
      </c>
      <c r="F252" s="28">
        <f xml:space="preserve"> SUMIFS( Calculations!$K:$K, Calculations!$C:$C, $A252, Calculations!$A:$A, RIGHT( $B252, 3 ) )</f>
        <v>0.14398901048724094</v>
      </c>
    </row>
    <row r="253" spans="1:6">
      <c r="A253" s="29" t="s">
        <v>47</v>
      </c>
      <c r="B253" s="29" t="s">
        <v>164</v>
      </c>
      <c r="C253" s="29" t="s">
        <v>165</v>
      </c>
      <c r="D253" s="29" t="s">
        <v>129</v>
      </c>
      <c r="E253" s="29" t="s">
        <v>77</v>
      </c>
      <c r="F253" s="28">
        <f xml:space="preserve"> SUMIFS( Calculations!$K:$K, Calculations!$C:$C, $A253, Calculations!$A:$A, RIGHT( $B253, 3 ) )</f>
        <v>0</v>
      </c>
    </row>
    <row r="254" spans="1:6">
      <c r="A254" s="29" t="s">
        <v>47</v>
      </c>
      <c r="B254" s="29" t="s">
        <v>166</v>
      </c>
      <c r="C254" s="29" t="s">
        <v>167</v>
      </c>
      <c r="D254" s="29" t="s">
        <v>129</v>
      </c>
      <c r="E254" s="29" t="s">
        <v>77</v>
      </c>
      <c r="F254" s="28">
        <f xml:space="preserve"> SUMIFS( Calculations!$K:$K, Calculations!$C:$C, $A254, Calculations!$A:$A, RIGHT( $B254, 3 ) )</f>
        <v>0</v>
      </c>
    </row>
    <row r="255" spans="1:6">
      <c r="A255" s="29" t="s">
        <v>47</v>
      </c>
      <c r="B255" s="29" t="s">
        <v>168</v>
      </c>
      <c r="C255" s="29" t="s">
        <v>169</v>
      </c>
      <c r="D255" s="29" t="s">
        <v>129</v>
      </c>
      <c r="E255" s="29" t="s">
        <v>77</v>
      </c>
      <c r="F255" s="28">
        <f xml:space="preserve"> SUMIFS( Calculations!$K:$K, Calculations!$C:$C, $A255, Calculations!$A:$A, RIGHT( $B255, 3 ) )</f>
        <v>0</v>
      </c>
    </row>
    <row r="256" spans="1:6">
      <c r="A256" s="29" t="s">
        <v>47</v>
      </c>
      <c r="B256" s="29" t="s">
        <v>170</v>
      </c>
      <c r="C256" s="29" t="s">
        <v>171</v>
      </c>
      <c r="D256" s="29" t="s">
        <v>129</v>
      </c>
      <c r="E256" s="29" t="s">
        <v>77</v>
      </c>
      <c r="F256" s="28">
        <f xml:space="preserve"> SUMIFS( Calculations!$K:$K, Calculations!$C:$C, $A256, Calculations!$A:$A, RIGHT( $B256, 3 ) )</f>
        <v>0.10966587779289269</v>
      </c>
    </row>
    <row r="257" spans="1:6">
      <c r="A257" s="29" t="s">
        <v>47</v>
      </c>
      <c r="B257" s="29" t="s">
        <v>172</v>
      </c>
      <c r="C257" s="29" t="s">
        <v>173</v>
      </c>
      <c r="D257" s="29" t="s">
        <v>129</v>
      </c>
      <c r="E257" s="29" t="s">
        <v>77</v>
      </c>
      <c r="F257" s="28">
        <f xml:space="preserve"> SUMIFS( Calculations!$K:$K, Calculations!$C:$C, $A257, Calculations!$A:$A, RIGHT( $B257, 3 ) )</f>
        <v>1.856120110057199E-7</v>
      </c>
    </row>
    <row r="258" spans="1:6">
      <c r="A258" s="29" t="s">
        <v>47</v>
      </c>
      <c r="B258" s="29" t="s">
        <v>174</v>
      </c>
      <c r="C258" s="29" t="s">
        <v>175</v>
      </c>
      <c r="D258" s="29" t="s">
        <v>129</v>
      </c>
      <c r="E258" s="29" t="s">
        <v>77</v>
      </c>
      <c r="F258" s="28">
        <f xml:space="preserve"> SUMIFS( Calculations!$K:$K, Calculations!$C:$C, $A258, Calculations!$A:$A, RIGHT( $B258, 3 ) )</f>
        <v>3.2089731285988488E-7</v>
      </c>
    </row>
    <row r="259" spans="1:6">
      <c r="A259" s="29" t="s">
        <v>47</v>
      </c>
      <c r="B259" s="29" t="s">
        <v>176</v>
      </c>
      <c r="C259" s="29" t="s">
        <v>177</v>
      </c>
      <c r="D259" s="29" t="s">
        <v>129</v>
      </c>
      <c r="E259" s="29" t="s">
        <v>77</v>
      </c>
      <c r="F259" s="28">
        <f xml:space="preserve"> SUMIFS( Calculations!$K:$K, Calculations!$C:$C, $A259, Calculations!$A:$A, RIGHT( $B259, 3 ) )</f>
        <v>7.4451039970072086E-4</v>
      </c>
    </row>
    <row r="260" spans="1:6">
      <c r="A260" s="29" t="s">
        <v>45</v>
      </c>
      <c r="B260" s="29" t="s">
        <v>144</v>
      </c>
      <c r="C260" s="29" t="s">
        <v>145</v>
      </c>
      <c r="D260" s="29" t="s">
        <v>146</v>
      </c>
      <c r="E260" s="29" t="s">
        <v>77</v>
      </c>
      <c r="F260" s="27" t="str">
        <f ca="1">CONCATENATE("[…]", TEXT(NOW(),"dd/mm/yyy hh:mm:ss"))</f>
        <v>[…]17/12/2024 17:21:00</v>
      </c>
    </row>
    <row r="261" spans="1:6">
      <c r="A261" s="29" t="s">
        <v>45</v>
      </c>
      <c r="B261" s="29" t="s">
        <v>147</v>
      </c>
      <c r="C261" s="29" t="s">
        <v>148</v>
      </c>
      <c r="D261" s="29" t="s">
        <v>146</v>
      </c>
      <c r="E261" s="29" t="s">
        <v>77</v>
      </c>
      <c r="F261" s="27" t="e">
        <f ca="1">MID(CELL("filename"),SEARCH("[",CELL("filename"))+1,SEARCH("]",CELL("filename"))-SEARCH("[",CELL("filename"))-1)</f>
        <v>#VALUE!</v>
      </c>
    </row>
    <row r="262" spans="1:6">
      <c r="A262" s="29" t="s">
        <v>45</v>
      </c>
      <c r="B262" s="29" t="s">
        <v>149</v>
      </c>
      <c r="C262" s="29" t="s">
        <v>150</v>
      </c>
      <c r="D262" s="29" t="s">
        <v>146</v>
      </c>
      <c r="E262" s="29" t="s">
        <v>77</v>
      </c>
      <c r="F262" s="27" t="s">
        <v>151</v>
      </c>
    </row>
    <row r="263" spans="1:6">
      <c r="A263" s="29" t="s">
        <v>45</v>
      </c>
      <c r="B263" s="29" t="s">
        <v>152</v>
      </c>
      <c r="C263" s="29" t="s">
        <v>153</v>
      </c>
      <c r="D263" s="29" t="s">
        <v>132</v>
      </c>
      <c r="E263" s="29" t="s">
        <v>77</v>
      </c>
      <c r="F263" s="27"/>
    </row>
    <row r="264" spans="1:6">
      <c r="A264" s="29" t="s">
        <v>45</v>
      </c>
      <c r="B264" s="29" t="s">
        <v>154</v>
      </c>
      <c r="C264" s="29" t="s">
        <v>155</v>
      </c>
      <c r="D264" s="29" t="s">
        <v>129</v>
      </c>
      <c r="E264" s="29" t="s">
        <v>77</v>
      </c>
      <c r="F264" s="28">
        <f xml:space="preserve"> SUMIFS( Calculations!$K:$K, Calculations!$C:$C, $A264, Calculations!$A:$A, RIGHT( $B264, 3 ) )</f>
        <v>0</v>
      </c>
    </row>
    <row r="265" spans="1:6">
      <c r="A265" s="29" t="s">
        <v>45</v>
      </c>
      <c r="B265" s="29" t="s">
        <v>156</v>
      </c>
      <c r="C265" s="29" t="s">
        <v>157</v>
      </c>
      <c r="D265" s="29" t="s">
        <v>129</v>
      </c>
      <c r="E265" s="29" t="s">
        <v>77</v>
      </c>
      <c r="F265" s="28">
        <f xml:space="preserve"> SUMIFS( Calculations!$K:$K, Calculations!$C:$C, $A265, Calculations!$A:$A, RIGHT( $B265, 3 ) )</f>
        <v>0</v>
      </c>
    </row>
    <row r="266" spans="1:6">
      <c r="A266" s="29" t="s">
        <v>45</v>
      </c>
      <c r="B266" s="29" t="s">
        <v>158</v>
      </c>
      <c r="C266" s="29" t="s">
        <v>159</v>
      </c>
      <c r="D266" s="29" t="s">
        <v>129</v>
      </c>
      <c r="E266" s="29" t="s">
        <v>77</v>
      </c>
      <c r="F266" s="28">
        <f xml:space="preserve"> SUMIFS( Calculations!$K:$K, Calculations!$C:$C, $A266, Calculations!$A:$A, RIGHT( $B266, 3 ) )</f>
        <v>0.49597888675623802</v>
      </c>
    </row>
    <row r="267" spans="1:6">
      <c r="A267" s="29" t="s">
        <v>45</v>
      </c>
      <c r="B267" s="29" t="s">
        <v>160</v>
      </c>
      <c r="C267" s="29" t="s">
        <v>161</v>
      </c>
      <c r="D267" s="29" t="s">
        <v>129</v>
      </c>
      <c r="E267" s="29" t="s">
        <v>77</v>
      </c>
      <c r="F267" s="28">
        <f xml:space="preserve"> SUMIFS( Calculations!$K:$K, Calculations!$C:$C, $A267, Calculations!$A:$A, RIGHT( $B267, 3 ) )</f>
        <v>6.7848440754057823E-3</v>
      </c>
    </row>
    <row r="268" spans="1:6">
      <c r="A268" s="29" t="s">
        <v>45</v>
      </c>
      <c r="B268" s="29" t="s">
        <v>162</v>
      </c>
      <c r="C268" s="29" t="s">
        <v>163</v>
      </c>
      <c r="D268" s="29" t="s">
        <v>129</v>
      </c>
      <c r="E268" s="29" t="s">
        <v>77</v>
      </c>
      <c r="F268" s="28">
        <f xml:space="preserve"> SUMIFS( Calculations!$K:$K, Calculations!$C:$C, $A268, Calculations!$A:$A, RIGHT( $B268, 3 ) )</f>
        <v>0.15387304605164545</v>
      </c>
    </row>
    <row r="269" spans="1:6">
      <c r="A269" s="29" t="s">
        <v>45</v>
      </c>
      <c r="B269" s="29" t="s">
        <v>164</v>
      </c>
      <c r="C269" s="29" t="s">
        <v>165</v>
      </c>
      <c r="D269" s="29" t="s">
        <v>129</v>
      </c>
      <c r="E269" s="29" t="s">
        <v>77</v>
      </c>
      <c r="F269" s="28">
        <f xml:space="preserve"> SUMIFS( Calculations!$K:$K, Calculations!$C:$C, $A269, Calculations!$A:$A, RIGHT( $B269, 3 ) )</f>
        <v>0</v>
      </c>
    </row>
    <row r="270" spans="1:6">
      <c r="A270" s="29" t="s">
        <v>45</v>
      </c>
      <c r="B270" s="29" t="s">
        <v>166</v>
      </c>
      <c r="C270" s="29" t="s">
        <v>167</v>
      </c>
      <c r="D270" s="29" t="s">
        <v>129</v>
      </c>
      <c r="E270" s="29" t="s">
        <v>77</v>
      </c>
      <c r="F270" s="28">
        <f xml:space="preserve"> SUMIFS( Calculations!$K:$K, Calculations!$C:$C, $A270, Calculations!$A:$A, RIGHT( $B270, 3 ) )</f>
        <v>0</v>
      </c>
    </row>
    <row r="271" spans="1:6">
      <c r="A271" s="29" t="s">
        <v>45</v>
      </c>
      <c r="B271" s="29" t="s">
        <v>168</v>
      </c>
      <c r="C271" s="29" t="s">
        <v>169</v>
      </c>
      <c r="D271" s="29" t="s">
        <v>129</v>
      </c>
      <c r="E271" s="29" t="s">
        <v>77</v>
      </c>
      <c r="F271" s="28">
        <f xml:space="preserve"> SUMIFS( Calculations!$K:$K, Calculations!$C:$C, $A271, Calculations!$A:$A, RIGHT( $B271, 3 ) )</f>
        <v>0</v>
      </c>
    </row>
    <row r="272" spans="1:6">
      <c r="A272" s="29" t="s">
        <v>45</v>
      </c>
      <c r="B272" s="29" t="s">
        <v>170</v>
      </c>
      <c r="C272" s="29" t="s">
        <v>171</v>
      </c>
      <c r="D272" s="29" t="s">
        <v>129</v>
      </c>
      <c r="E272" s="29" t="s">
        <v>77</v>
      </c>
      <c r="F272" s="28">
        <f xml:space="preserve"> SUMIFS( Calculations!$K:$K, Calculations!$C:$C, $A272, Calculations!$A:$A, RIGHT( $B272, 3 ) )</f>
        <v>8.8054009957907103E-2</v>
      </c>
    </row>
    <row r="273" spans="1:6">
      <c r="A273" s="29" t="s">
        <v>45</v>
      </c>
      <c r="B273" s="29" t="s">
        <v>172</v>
      </c>
      <c r="C273" s="29" t="s">
        <v>173</v>
      </c>
      <c r="D273" s="29" t="s">
        <v>129</v>
      </c>
      <c r="E273" s="29" t="s">
        <v>77</v>
      </c>
      <c r="F273" s="28">
        <f xml:space="preserve"> SUMIFS( Calculations!$K:$K, Calculations!$C:$C, $A273, Calculations!$A:$A, RIGHT( $B273, 3 ) )</f>
        <v>3.093170683286613E-7</v>
      </c>
    </row>
    <row r="274" spans="1:6">
      <c r="A274" s="29" t="s">
        <v>45</v>
      </c>
      <c r="B274" s="29" t="s">
        <v>174</v>
      </c>
      <c r="C274" s="29" t="s">
        <v>175</v>
      </c>
      <c r="D274" s="29" t="s">
        <v>129</v>
      </c>
      <c r="E274" s="29" t="s">
        <v>77</v>
      </c>
      <c r="F274" s="28">
        <f xml:space="preserve"> SUMIFS( Calculations!$K:$K, Calculations!$C:$C, $A274, Calculations!$A:$A, RIGHT( $B274, 3 ) )</f>
        <v>4.6768400448490146E-7</v>
      </c>
    </row>
    <row r="275" spans="1:6">
      <c r="A275" s="29" t="s">
        <v>45</v>
      </c>
      <c r="B275" s="29" t="s">
        <v>176</v>
      </c>
      <c r="C275" s="29" t="s">
        <v>177</v>
      </c>
      <c r="D275" s="29" t="s">
        <v>129</v>
      </c>
      <c r="E275" s="29" t="s">
        <v>77</v>
      </c>
      <c r="F275" s="28">
        <f xml:space="preserve"> SUMIFS( Calculations!$K:$K, Calculations!$C:$C, $A275, Calculations!$A:$A, RIGHT( $B275, 3 ) )</f>
        <v>0</v>
      </c>
    </row>
  </sheetData>
  <sheetProtection sheet="1" objects="1" scenarios="1"/>
  <pageMargins left="0.7" right="0.7" top="0.75" bottom="0.75" header="0.3" footer="0.3"/>
  <pageSetup paperSize="9" scale="58" fitToHeight="0" orientation="landscape" r:id="rId1"/>
  <headerFooter>
    <oddHeader>&amp;L&amp;F&amp;C&amp;A&amp;ROFFICIAL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3E15B-04E6-47DC-866B-EA3CAF200B59}"/>
</file>

<file path=customXml/itemProps2.xml><?xml version="1.0" encoding="utf-8"?>
<ds:datastoreItem xmlns:ds="http://schemas.openxmlformats.org/officeDocument/2006/customXml" ds:itemID="{2825096D-5F21-488A-850E-28F58C51AC22}"/>
</file>

<file path=customXml/itemProps3.xml><?xml version="1.0" encoding="utf-8"?>
<ds:datastoreItem xmlns:ds="http://schemas.openxmlformats.org/officeDocument/2006/customXml" ds:itemID="{CFECDADA-E1B2-482D-8BD4-EDE7353257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OFWAT - OneDrive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Miles Evans</dc:creator>
  <cp:keywords/>
  <dc:description/>
  <cp:lastModifiedBy>Hugh Myers</cp:lastModifiedBy>
  <cp:revision/>
  <dcterms:created xsi:type="dcterms:W3CDTF">2024-09-20T15:02:04Z</dcterms:created>
  <dcterms:modified xsi:type="dcterms:W3CDTF">2024-12-17T17:21:00Z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diaServiceImageTags">
    <vt:lpwstr/>
  </property>
</Properties>
</file>