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14" documentId="8_{9DEBDAAE-B941-4D67-84FF-7A5089058B27}" xr6:coauthVersionLast="47" xr6:coauthVersionMax="47" xr10:uidLastSave="{5DF8A1B3-2F45-4C7B-BEB3-9B404E40E2ED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D233" i="55"/>
  <c r="B233" i="55"/>
  <c r="B232" i="55"/>
  <c r="D231" i="55"/>
  <c r="C231" i="55"/>
  <c r="B231" i="55"/>
  <c r="D230" i="55"/>
  <c r="C230" i="55"/>
  <c r="B230" i="55"/>
  <c r="B229" i="55"/>
  <c r="B228" i="55"/>
  <c r="D227" i="55"/>
  <c r="B227" i="55"/>
  <c r="D226" i="55"/>
  <c r="C226" i="55"/>
  <c r="B226" i="55"/>
  <c r="D225" i="55"/>
  <c r="B225" i="55"/>
  <c r="B224" i="55"/>
  <c r="F223" i="55"/>
  <c r="D223" i="55"/>
  <c r="C223" i="55"/>
  <c r="B223" i="55"/>
  <c r="B222" i="55"/>
  <c r="C221" i="55"/>
  <c r="B221" i="55"/>
  <c r="D220" i="55"/>
  <c r="C220" i="55"/>
  <c r="B220" i="55"/>
  <c r="D219" i="55"/>
  <c r="C219" i="55"/>
  <c r="B219" i="55"/>
  <c r="D218" i="55"/>
  <c r="B218" i="55"/>
  <c r="B217" i="55"/>
  <c r="D216" i="55"/>
  <c r="C216" i="55"/>
  <c r="B216" i="55"/>
  <c r="D215" i="55"/>
  <c r="C215" i="55"/>
  <c r="B215" i="55"/>
  <c r="B214" i="55"/>
  <c r="B213" i="55"/>
  <c r="C212" i="55"/>
  <c r="B212" i="55"/>
  <c r="D211" i="55"/>
  <c r="C211" i="55"/>
  <c r="B211" i="55"/>
  <c r="D210" i="55"/>
  <c r="B210" i="55"/>
  <c r="B209" i="55"/>
  <c r="C208" i="55"/>
  <c r="B208" i="55"/>
  <c r="B207" i="55"/>
  <c r="D206" i="55"/>
  <c r="C206" i="55"/>
  <c r="B206" i="55"/>
  <c r="B205" i="55"/>
  <c r="B204" i="55"/>
  <c r="D203" i="55"/>
  <c r="C203" i="55"/>
  <c r="B203" i="55"/>
  <c r="B202" i="55"/>
  <c r="B201" i="55"/>
  <c r="D200" i="55"/>
  <c r="C200" i="55"/>
  <c r="B200" i="55"/>
  <c r="B199" i="55"/>
  <c r="D198" i="55"/>
  <c r="C198" i="55"/>
  <c r="B198" i="55"/>
  <c r="C197" i="55"/>
  <c r="B197" i="55"/>
  <c r="D196" i="55"/>
  <c r="C196" i="55"/>
  <c r="B196" i="55"/>
  <c r="D195" i="55"/>
  <c r="B195" i="55"/>
  <c r="C194" i="55"/>
  <c r="B194" i="55"/>
  <c r="B193" i="55"/>
  <c r="B192" i="55"/>
  <c r="B191" i="55"/>
  <c r="D190" i="55"/>
  <c r="C190" i="55"/>
  <c r="B190" i="55"/>
  <c r="B189" i="55"/>
  <c r="B188" i="55"/>
  <c r="B187" i="55"/>
  <c r="B186" i="55"/>
  <c r="B185" i="55"/>
  <c r="B184" i="55"/>
  <c r="B183" i="55"/>
  <c r="B182" i="55"/>
  <c r="B181" i="55"/>
  <c r="B180" i="55"/>
  <c r="B179" i="55"/>
  <c r="B178" i="55"/>
  <c r="B177" i="55"/>
  <c r="B176" i="55"/>
  <c r="B175" i="55"/>
  <c r="B174" i="55"/>
  <c r="B173" i="55"/>
  <c r="C172" i="55"/>
  <c r="B172" i="55"/>
  <c r="B171" i="55"/>
  <c r="D170" i="55"/>
  <c r="B170" i="55"/>
  <c r="B169" i="55"/>
  <c r="B168" i="55"/>
  <c r="C167" i="55"/>
  <c r="B167" i="55"/>
  <c r="D166" i="55"/>
  <c r="B166" i="55"/>
  <c r="B165" i="55"/>
  <c r="C164" i="55"/>
  <c r="B164" i="55"/>
  <c r="C163" i="55"/>
  <c r="B163" i="55"/>
  <c r="B162" i="55"/>
  <c r="C161" i="55"/>
  <c r="B161" i="55"/>
  <c r="D160" i="55"/>
  <c r="B160" i="55"/>
  <c r="B159" i="55"/>
  <c r="B158" i="55"/>
  <c r="B157" i="55"/>
  <c r="B156" i="55"/>
  <c r="B155" i="55"/>
  <c r="B154" i="55"/>
  <c r="B153" i="55"/>
  <c r="B152" i="55"/>
  <c r="B151" i="55"/>
  <c r="B150" i="55"/>
  <c r="C149" i="55"/>
  <c r="B149" i="55"/>
  <c r="B148" i="55"/>
  <c r="B147" i="55"/>
  <c r="B146" i="55"/>
  <c r="B145" i="55"/>
  <c r="B144" i="55"/>
  <c r="B143" i="55"/>
  <c r="D142" i="55"/>
  <c r="B142" i="55"/>
  <c r="B141" i="55"/>
  <c r="B140" i="55"/>
  <c r="B139" i="55"/>
  <c r="B138" i="55"/>
  <c r="B137" i="55"/>
  <c r="B136" i="55"/>
  <c r="B135" i="55"/>
  <c r="B134" i="55"/>
  <c r="B133" i="55"/>
  <c r="B132" i="55"/>
  <c r="B131" i="55"/>
  <c r="D130" i="55"/>
  <c r="B130" i="55"/>
  <c r="C129" i="55"/>
  <c r="B129" i="55"/>
  <c r="B128" i="55"/>
  <c r="B127" i="55"/>
  <c r="B126" i="55"/>
  <c r="B125" i="55"/>
  <c r="B124" i="55"/>
  <c r="B123" i="55"/>
  <c r="B122" i="55"/>
  <c r="D121" i="55"/>
  <c r="B121" i="55"/>
  <c r="C120" i="55"/>
  <c r="B120" i="55"/>
  <c r="B119" i="55"/>
  <c r="B118" i="55"/>
  <c r="B117" i="55"/>
  <c r="B116" i="55"/>
  <c r="C115" i="55"/>
  <c r="B115" i="55"/>
  <c r="B114" i="55"/>
  <c r="B113" i="55"/>
  <c r="D112" i="55"/>
  <c r="C112" i="55"/>
  <c r="B112" i="55"/>
  <c r="B111" i="55"/>
  <c r="B110" i="55"/>
  <c r="B109" i="55"/>
  <c r="B108" i="55"/>
  <c r="B107" i="55"/>
  <c r="D106" i="55"/>
  <c r="B106" i="55"/>
  <c r="B105" i="55"/>
  <c r="C104" i="55"/>
  <c r="B104" i="55"/>
  <c r="B103" i="55"/>
  <c r="B102" i="55"/>
  <c r="B101" i="55"/>
  <c r="D100" i="55"/>
  <c r="B100" i="55"/>
  <c r="D99" i="55"/>
  <c r="B99" i="55"/>
  <c r="C98" i="55"/>
  <c r="B98" i="55"/>
  <c r="B97" i="55"/>
  <c r="B96" i="55"/>
  <c r="B95" i="55"/>
  <c r="B94" i="55"/>
  <c r="B93" i="55"/>
  <c r="B92" i="55"/>
  <c r="B91" i="55"/>
  <c r="B90" i="55"/>
  <c r="B89" i="55"/>
  <c r="C88" i="55"/>
  <c r="B88" i="55"/>
  <c r="B87" i="55"/>
  <c r="B86" i="55"/>
  <c r="B85" i="55"/>
  <c r="B84" i="55"/>
  <c r="C83" i="55"/>
  <c r="B83" i="55"/>
  <c r="C82" i="55"/>
  <c r="B82" i="55"/>
  <c r="B81" i="55"/>
  <c r="B80" i="55"/>
  <c r="B79" i="55"/>
  <c r="B78" i="55"/>
  <c r="B77" i="55"/>
  <c r="C76" i="55"/>
  <c r="B76" i="55"/>
  <c r="B75" i="55"/>
  <c r="B74" i="55"/>
  <c r="B73" i="55"/>
  <c r="B72" i="55"/>
  <c r="B71" i="55"/>
  <c r="B70" i="55"/>
  <c r="D69" i="55"/>
  <c r="B69" i="55"/>
  <c r="B68" i="55"/>
  <c r="B67" i="55"/>
  <c r="B66" i="55"/>
  <c r="B65" i="55"/>
  <c r="B64" i="55"/>
  <c r="B63" i="55"/>
  <c r="B62" i="55"/>
  <c r="B61" i="55"/>
  <c r="B60" i="55"/>
  <c r="B59" i="55"/>
  <c r="B58" i="55"/>
  <c r="D57" i="55"/>
  <c r="B57" i="55"/>
  <c r="B56" i="55"/>
  <c r="B55" i="55"/>
  <c r="B54" i="55"/>
  <c r="B53" i="55"/>
  <c r="B52" i="55"/>
  <c r="D51" i="55"/>
  <c r="B51" i="55"/>
  <c r="B50" i="55"/>
  <c r="B49" i="55"/>
  <c r="B48" i="55"/>
  <c r="B47" i="55"/>
  <c r="B46" i="55"/>
  <c r="B45" i="55"/>
  <c r="B44" i="55"/>
  <c r="B43" i="55"/>
  <c r="B42" i="55"/>
  <c r="B41" i="55"/>
  <c r="B40" i="55"/>
  <c r="B39" i="55"/>
  <c r="C38" i="55"/>
  <c r="B38" i="55"/>
  <c r="B37" i="55"/>
  <c r="B36" i="55"/>
  <c r="B35" i="55"/>
  <c r="D34" i="55"/>
  <c r="C34" i="55"/>
  <c r="B34" i="55"/>
  <c r="B33" i="55"/>
  <c r="B32" i="55"/>
  <c r="B31" i="55"/>
  <c r="D30" i="55"/>
  <c r="C30" i="55"/>
  <c r="B30" i="55"/>
  <c r="B29" i="55"/>
  <c r="B28" i="55"/>
  <c r="B27" i="55"/>
  <c r="B26" i="55"/>
  <c r="C25" i="55"/>
  <c r="B25" i="55"/>
  <c r="B24" i="55"/>
  <c r="B23" i="55"/>
  <c r="B22" i="55"/>
  <c r="B21" i="55"/>
  <c r="B20" i="55"/>
  <c r="B19" i="55"/>
  <c r="D18" i="55"/>
  <c r="C18" i="55"/>
  <c r="B18" i="55"/>
  <c r="B17" i="55"/>
  <c r="B16" i="55"/>
  <c r="B15" i="55"/>
  <c r="B14" i="55"/>
  <c r="B13" i="55"/>
  <c r="B12" i="55"/>
  <c r="B11" i="55"/>
  <c r="D10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J5" i="36"/>
  <c r="A1" i="36"/>
  <c r="G282" i="34"/>
  <c r="E282" i="34"/>
  <c r="C233" i="55" s="1"/>
  <c r="G281" i="34"/>
  <c r="D232" i="55" s="1"/>
  <c r="E281" i="34"/>
  <c r="C232" i="55" s="1"/>
  <c r="G280" i="34"/>
  <c r="E280" i="34"/>
  <c r="G279" i="34"/>
  <c r="E279" i="34"/>
  <c r="G278" i="34"/>
  <c r="D229" i="55" s="1"/>
  <c r="E278" i="34"/>
  <c r="C229" i="55" s="1"/>
  <c r="G277" i="34"/>
  <c r="D228" i="55" s="1"/>
  <c r="E277" i="34"/>
  <c r="C228" i="55" s="1"/>
  <c r="G276" i="34"/>
  <c r="E276" i="34"/>
  <c r="C227" i="55" s="1"/>
  <c r="G275" i="34"/>
  <c r="F275" i="34"/>
  <c r="E275" i="34"/>
  <c r="G274" i="34"/>
  <c r="E274" i="34"/>
  <c r="G273" i="34"/>
  <c r="E273" i="34"/>
  <c r="C225" i="55" s="1"/>
  <c r="G272" i="34"/>
  <c r="D224" i="55" s="1"/>
  <c r="E272" i="34"/>
  <c r="C224" i="55" s="1"/>
  <c r="G271" i="34"/>
  <c r="E271" i="34"/>
  <c r="G270" i="34"/>
  <c r="D222" i="55" s="1"/>
  <c r="E270" i="34"/>
  <c r="C222" i="55" s="1"/>
  <c r="G269" i="34"/>
  <c r="D221" i="55" s="1"/>
  <c r="E269" i="34"/>
  <c r="G268" i="34"/>
  <c r="E268" i="34"/>
  <c r="G267" i="34"/>
  <c r="F267" i="34"/>
  <c r="E267" i="34"/>
  <c r="G266" i="34"/>
  <c r="E266" i="34"/>
  <c r="G265" i="34"/>
  <c r="E265" i="34"/>
  <c r="C218" i="55" s="1"/>
  <c r="G264" i="34"/>
  <c r="D217" i="55" s="1"/>
  <c r="E264" i="34"/>
  <c r="C217" i="55" s="1"/>
  <c r="G263" i="34"/>
  <c r="E263" i="34"/>
  <c r="G262" i="34"/>
  <c r="E262" i="34"/>
  <c r="G261" i="34"/>
  <c r="D214" i="55" s="1"/>
  <c r="E261" i="34"/>
  <c r="C214" i="55" s="1"/>
  <c r="G260" i="34"/>
  <c r="D213" i="55" s="1"/>
  <c r="E260" i="34"/>
  <c r="C213" i="55" s="1"/>
  <c r="G259" i="34"/>
  <c r="F259" i="34"/>
  <c r="E259" i="34"/>
  <c r="G258" i="34"/>
  <c r="D212" i="55" s="1"/>
  <c r="E258" i="34"/>
  <c r="G257" i="34"/>
  <c r="E257" i="34"/>
  <c r="G256" i="34"/>
  <c r="E256" i="34"/>
  <c r="C210" i="55" s="1"/>
  <c r="G255" i="34"/>
  <c r="D209" i="55" s="1"/>
  <c r="E255" i="34"/>
  <c r="C209" i="55" s="1"/>
  <c r="G254" i="34"/>
  <c r="D208" i="55" s="1"/>
  <c r="E254" i="34"/>
  <c r="G253" i="34"/>
  <c r="D207" i="55" s="1"/>
  <c r="E253" i="34"/>
  <c r="C207" i="55" s="1"/>
  <c r="G252" i="34"/>
  <c r="E252" i="34"/>
  <c r="G251" i="34"/>
  <c r="F251" i="34"/>
  <c r="E251" i="34"/>
  <c r="G250" i="34"/>
  <c r="D205" i="55" s="1"/>
  <c r="E250" i="34"/>
  <c r="C205" i="55" s="1"/>
  <c r="G249" i="34"/>
  <c r="D204" i="55" s="1"/>
  <c r="E249" i="34"/>
  <c r="C204" i="55" s="1"/>
  <c r="G248" i="34"/>
  <c r="E248" i="34"/>
  <c r="G247" i="34"/>
  <c r="D202" i="55" s="1"/>
  <c r="E247" i="34"/>
  <c r="C202" i="55" s="1"/>
  <c r="G246" i="34"/>
  <c r="D201" i="55" s="1"/>
  <c r="E246" i="34"/>
  <c r="C201" i="55" s="1"/>
  <c r="G245" i="34"/>
  <c r="E245" i="34"/>
  <c r="G244" i="34"/>
  <c r="D199" i="55" s="1"/>
  <c r="E244" i="34"/>
  <c r="C199" i="55" s="1"/>
  <c r="G243" i="34"/>
  <c r="F243" i="34"/>
  <c r="E243" i="34"/>
  <c r="G242" i="34"/>
  <c r="E242" i="34"/>
  <c r="G241" i="34"/>
  <c r="D197" i="55" s="1"/>
  <c r="E241" i="34"/>
  <c r="G240" i="34"/>
  <c r="E240" i="34"/>
  <c r="G239" i="34"/>
  <c r="E239" i="34"/>
  <c r="C195" i="55" s="1"/>
  <c r="G238" i="34"/>
  <c r="D194" i="55" s="1"/>
  <c r="E238" i="34"/>
  <c r="G237" i="34"/>
  <c r="D193" i="55" s="1"/>
  <c r="E237" i="34"/>
  <c r="C193" i="55" s="1"/>
  <c r="G236" i="34"/>
  <c r="D192" i="55" s="1"/>
  <c r="E236" i="34"/>
  <c r="C192" i="55" s="1"/>
  <c r="G232" i="34"/>
  <c r="D191" i="55" s="1"/>
  <c r="E232" i="34"/>
  <c r="C191" i="55" s="1"/>
  <c r="G227" i="34"/>
  <c r="D186" i="55" s="1"/>
  <c r="E227" i="34"/>
  <c r="C186" i="55" s="1"/>
  <c r="G226" i="34"/>
  <c r="D185" i="55" s="1"/>
  <c r="G224" i="34"/>
  <c r="D184" i="55" s="1"/>
  <c r="E224" i="34"/>
  <c r="C184" i="55" s="1"/>
  <c r="G216" i="34"/>
  <c r="D177" i="55" s="1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C174" i="55" s="1"/>
  <c r="G212" i="34"/>
  <c r="D173" i="55" s="1"/>
  <c r="E212" i="34"/>
  <c r="C173" i="55" s="1"/>
  <c r="G211" i="34"/>
  <c r="D172" i="55" s="1"/>
  <c r="E211" i="34"/>
  <c r="G210" i="34"/>
  <c r="D171" i="55" s="1"/>
  <c r="E210" i="34"/>
  <c r="C171" i="55" s="1"/>
  <c r="G208" i="34"/>
  <c r="E208" i="34"/>
  <c r="C170" i="55" s="1"/>
  <c r="G207" i="34"/>
  <c r="D169" i="55" s="1"/>
  <c r="E207" i="34"/>
  <c r="C169" i="55" s="1"/>
  <c r="G206" i="34"/>
  <c r="D168" i="55" s="1"/>
  <c r="E206" i="34"/>
  <c r="C168" i="55" s="1"/>
  <c r="G205" i="34"/>
  <c r="D167" i="55" s="1"/>
  <c r="E205" i="34"/>
  <c r="G204" i="34"/>
  <c r="E204" i="34"/>
  <c r="C166" i="55" s="1"/>
  <c r="G203" i="34"/>
  <c r="D165" i="55" s="1"/>
  <c r="E203" i="34"/>
  <c r="C165" i="55" s="1"/>
  <c r="G202" i="34"/>
  <c r="D164" i="55" s="1"/>
  <c r="E202" i="34"/>
  <c r="G200" i="34"/>
  <c r="D163" i="55" s="1"/>
  <c r="E200" i="34"/>
  <c r="G199" i="34"/>
  <c r="D162" i="55" s="1"/>
  <c r="E199" i="34"/>
  <c r="C162" i="55" s="1"/>
  <c r="G198" i="34"/>
  <c r="D161" i="55" s="1"/>
  <c r="E198" i="34"/>
  <c r="G197" i="34"/>
  <c r="E197" i="34"/>
  <c r="C160" i="55" s="1"/>
  <c r="G196" i="34"/>
  <c r="D159" i="55" s="1"/>
  <c r="E196" i="34"/>
  <c r="C159" i="55" s="1"/>
  <c r="G195" i="34"/>
  <c r="D158" i="55" s="1"/>
  <c r="E195" i="34"/>
  <c r="C158" i="55" s="1"/>
  <c r="G194" i="34"/>
  <c r="D157" i="55" s="1"/>
  <c r="E194" i="34"/>
  <c r="C157" i="55" s="1"/>
  <c r="G192" i="34"/>
  <c r="D156" i="55" s="1"/>
  <c r="E192" i="34"/>
  <c r="C156" i="55" s="1"/>
  <c r="G191" i="34"/>
  <c r="D155" i="55" s="1"/>
  <c r="E191" i="34"/>
  <c r="C155" i="55" s="1"/>
  <c r="G190" i="34"/>
  <c r="D154" i="55" s="1"/>
  <c r="E190" i="34"/>
  <c r="C154" i="55" s="1"/>
  <c r="G189" i="34"/>
  <c r="D153" i="55" s="1"/>
  <c r="E189" i="34"/>
  <c r="C153" i="55" s="1"/>
  <c r="G188" i="34"/>
  <c r="D152" i="55" s="1"/>
  <c r="E188" i="34"/>
  <c r="C152" i="55" s="1"/>
  <c r="G187" i="34"/>
  <c r="D151" i="55" s="1"/>
  <c r="E187" i="34"/>
  <c r="C151" i="55" s="1"/>
  <c r="G186" i="34"/>
  <c r="D150" i="55" s="1"/>
  <c r="E186" i="34"/>
  <c r="C150" i="55" s="1"/>
  <c r="G184" i="34"/>
  <c r="D149" i="55" s="1"/>
  <c r="E184" i="34"/>
  <c r="G183" i="34"/>
  <c r="D148" i="55" s="1"/>
  <c r="E183" i="34"/>
  <c r="C148" i="55" s="1"/>
  <c r="G182" i="34"/>
  <c r="D147" i="55" s="1"/>
  <c r="E182" i="34"/>
  <c r="C147" i="55" s="1"/>
  <c r="G181" i="34"/>
  <c r="D146" i="55" s="1"/>
  <c r="E181" i="34"/>
  <c r="C146" i="55" s="1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C143" i="55" s="1"/>
  <c r="G176" i="34"/>
  <c r="E176" i="34"/>
  <c r="C142" i="55" s="1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C139" i="55" s="1"/>
  <c r="G172" i="34"/>
  <c r="D138" i="55" s="1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D132" i="55" s="1"/>
  <c r="E165" i="34"/>
  <c r="C132" i="55" s="1"/>
  <c r="G164" i="34"/>
  <c r="D131" i="55" s="1"/>
  <c r="E164" i="34"/>
  <c r="C131" i="55" s="1"/>
  <c r="G163" i="34"/>
  <c r="E163" i="34"/>
  <c r="C130" i="55" s="1"/>
  <c r="G162" i="34"/>
  <c r="D129" i="55" s="1"/>
  <c r="E162" i="34"/>
  <c r="G160" i="34"/>
  <c r="D128" i="55" s="1"/>
  <c r="E160" i="34"/>
  <c r="C128" i="55" s="1"/>
  <c r="G159" i="34"/>
  <c r="D127" i="55" s="1"/>
  <c r="E159" i="34"/>
  <c r="C127" i="55" s="1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D122" i="55" s="1"/>
  <c r="E154" i="34"/>
  <c r="C122" i="55" s="1"/>
  <c r="G152" i="34"/>
  <c r="E152" i="34"/>
  <c r="C121" i="55" s="1"/>
  <c r="G151" i="34"/>
  <c r="D120" i="55" s="1"/>
  <c r="E151" i="34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C117" i="55" s="1"/>
  <c r="G147" i="34"/>
  <c r="D116" i="55" s="1"/>
  <c r="E147" i="34"/>
  <c r="C116" i="55" s="1"/>
  <c r="G146" i="34"/>
  <c r="D115" i="55" s="1"/>
  <c r="E146" i="34"/>
  <c r="G144" i="34"/>
  <c r="D114" i="55" s="1"/>
  <c r="E144" i="34"/>
  <c r="C114" i="55" s="1"/>
  <c r="G143" i="34"/>
  <c r="D113" i="55" s="1"/>
  <c r="E143" i="34"/>
  <c r="C113" i="55" s="1"/>
  <c r="G142" i="34"/>
  <c r="E142" i="34"/>
  <c r="G141" i="34"/>
  <c r="D111" i="55" s="1"/>
  <c r="E141" i="34"/>
  <c r="C111" i="55" s="1"/>
  <c r="G140" i="34"/>
  <c r="D110" i="55" s="1"/>
  <c r="E140" i="34"/>
  <c r="C110" i="55" s="1"/>
  <c r="G139" i="34"/>
  <c r="D109" i="55" s="1"/>
  <c r="E139" i="34"/>
  <c r="C109" i="55" s="1"/>
  <c r="G138" i="34"/>
  <c r="D108" i="55" s="1"/>
  <c r="E138" i="34"/>
  <c r="C108" i="55" s="1"/>
  <c r="G136" i="34"/>
  <c r="D107" i="55" s="1"/>
  <c r="E136" i="34"/>
  <c r="C107" i="55" s="1"/>
  <c r="G135" i="34"/>
  <c r="E135" i="34"/>
  <c r="C106" i="55" s="1"/>
  <c r="G134" i="34"/>
  <c r="D105" i="55" s="1"/>
  <c r="E134" i="34"/>
  <c r="C105" i="55" s="1"/>
  <c r="G133" i="34"/>
  <c r="D104" i="55" s="1"/>
  <c r="E133" i="34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C101" i="55" s="1"/>
  <c r="G128" i="34"/>
  <c r="E128" i="34"/>
  <c r="C100" i="55" s="1"/>
  <c r="G127" i="34"/>
  <c r="E127" i="34"/>
  <c r="C99" i="55" s="1"/>
  <c r="G126" i="34"/>
  <c r="D98" i="55" s="1"/>
  <c r="E126" i="34"/>
  <c r="G125" i="34"/>
  <c r="D97" i="55" s="1"/>
  <c r="E125" i="34"/>
  <c r="C97" i="55" s="1"/>
  <c r="G124" i="34"/>
  <c r="D96" i="55" s="1"/>
  <c r="E124" i="34"/>
  <c r="C96" i="55" s="1"/>
  <c r="G123" i="34"/>
  <c r="D95" i="55" s="1"/>
  <c r="E123" i="34"/>
  <c r="C95" i="55" s="1"/>
  <c r="G122" i="34"/>
  <c r="D94" i="55" s="1"/>
  <c r="E122" i="34"/>
  <c r="C94" i="55" s="1"/>
  <c r="G120" i="34"/>
  <c r="D93" i="55" s="1"/>
  <c r="E120" i="34"/>
  <c r="C93" i="55" s="1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C90" i="55" s="1"/>
  <c r="G116" i="34"/>
  <c r="D89" i="55" s="1"/>
  <c r="E116" i="34"/>
  <c r="C89" i="55" s="1"/>
  <c r="G115" i="34"/>
  <c r="D88" i="55" s="1"/>
  <c r="E115" i="34"/>
  <c r="G114" i="34"/>
  <c r="D87" i="55" s="1"/>
  <c r="E114" i="34"/>
  <c r="C87" i="55" s="1"/>
  <c r="G112" i="34"/>
  <c r="D86" i="55" s="1"/>
  <c r="E112" i="34"/>
  <c r="C86" i="55" s="1"/>
  <c r="G111" i="34"/>
  <c r="D85" i="55" s="1"/>
  <c r="E111" i="34"/>
  <c r="C85" i="55" s="1"/>
  <c r="G110" i="34"/>
  <c r="D84" i="55" s="1"/>
  <c r="E110" i="34"/>
  <c r="C84" i="55" s="1"/>
  <c r="G109" i="34"/>
  <c r="D83" i="55" s="1"/>
  <c r="E109" i="34"/>
  <c r="G108" i="34"/>
  <c r="D82" i="55" s="1"/>
  <c r="E108" i="34"/>
  <c r="G107" i="34"/>
  <c r="D81" i="55" s="1"/>
  <c r="E107" i="34"/>
  <c r="C81" i="55" s="1"/>
  <c r="G106" i="34"/>
  <c r="D80" i="55" s="1"/>
  <c r="E106" i="34"/>
  <c r="C80" i="55" s="1"/>
  <c r="G104" i="34"/>
  <c r="D79" i="55" s="1"/>
  <c r="E104" i="34"/>
  <c r="C79" i="55" s="1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G100" i="34"/>
  <c r="D75" i="55" s="1"/>
  <c r="E100" i="34"/>
  <c r="C75" i="55" s="1"/>
  <c r="G99" i="34"/>
  <c r="D74" i="55" s="1"/>
  <c r="E99" i="34"/>
  <c r="C74" i="55" s="1"/>
  <c r="G98" i="34"/>
  <c r="D73" i="55" s="1"/>
  <c r="E98" i="34"/>
  <c r="C73" i="55" s="1"/>
  <c r="G96" i="34"/>
  <c r="D72" i="55" s="1"/>
  <c r="E96" i="34"/>
  <c r="C72" i="55" s="1"/>
  <c r="G94" i="34"/>
  <c r="D71" i="55" s="1"/>
  <c r="E94" i="34"/>
  <c r="C71" i="55" s="1"/>
  <c r="G93" i="34"/>
  <c r="D70" i="55" s="1"/>
  <c r="E93" i="34"/>
  <c r="C70" i="55" s="1"/>
  <c r="G92" i="34"/>
  <c r="E92" i="34"/>
  <c r="C69" i="55" s="1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C66" i="55" s="1"/>
  <c r="G88" i="34"/>
  <c r="D65" i="55" s="1"/>
  <c r="E88" i="34"/>
  <c r="C65" i="55" s="1"/>
  <c r="G86" i="34"/>
  <c r="D64" i="55" s="1"/>
  <c r="E86" i="34"/>
  <c r="C64" i="55" s="1"/>
  <c r="G85" i="34"/>
  <c r="D63" i="55" s="1"/>
  <c r="E85" i="34"/>
  <c r="C63" i="55" s="1"/>
  <c r="G84" i="34"/>
  <c r="D62" i="55" s="1"/>
  <c r="E84" i="34"/>
  <c r="C62" i="55" s="1"/>
  <c r="G83" i="34"/>
  <c r="D61" i="55" s="1"/>
  <c r="E83" i="34"/>
  <c r="C61" i="55" s="1"/>
  <c r="G82" i="34"/>
  <c r="D60" i="55" s="1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E78" i="34"/>
  <c r="C57" i="55" s="1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D53" i="55" s="1"/>
  <c r="E74" i="34"/>
  <c r="C53" i="55" s="1"/>
  <c r="G73" i="34"/>
  <c r="D52" i="55" s="1"/>
  <c r="E73" i="34"/>
  <c r="C52" i="55" s="1"/>
  <c r="G72" i="34"/>
  <c r="E72" i="34"/>
  <c r="C51" i="55" s="1"/>
  <c r="G70" i="34"/>
  <c r="D50" i="55" s="1"/>
  <c r="E70" i="34"/>
  <c r="C50" i="55" s="1"/>
  <c r="G69" i="34"/>
  <c r="D49" i="55" s="1"/>
  <c r="E69" i="34"/>
  <c r="C49" i="55" s="1"/>
  <c r="G68" i="34"/>
  <c r="D48" i="55" s="1"/>
  <c r="E68" i="34"/>
  <c r="C48" i="55" s="1"/>
  <c r="G67" i="34"/>
  <c r="D47" i="55" s="1"/>
  <c r="E67" i="34"/>
  <c r="C47" i="55" s="1"/>
  <c r="G66" i="34"/>
  <c r="D46" i="55" s="1"/>
  <c r="E66" i="34"/>
  <c r="C46" i="55" s="1"/>
  <c r="G65" i="34"/>
  <c r="D45" i="55" s="1"/>
  <c r="E65" i="34"/>
  <c r="C45" i="55" s="1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D41" i="55" s="1"/>
  <c r="E57" i="34"/>
  <c r="C41" i="55" s="1"/>
  <c r="G56" i="34"/>
  <c r="D40" i="55" s="1"/>
  <c r="E56" i="34"/>
  <c r="C40" i="55" s="1"/>
  <c r="G55" i="34"/>
  <c r="D39" i="55" s="1"/>
  <c r="E55" i="34"/>
  <c r="C39" i="55" s="1"/>
  <c r="G54" i="34"/>
  <c r="D38" i="55" s="1"/>
  <c r="E54" i="34"/>
  <c r="G51" i="34"/>
  <c r="D37" i="55" s="1"/>
  <c r="E51" i="34"/>
  <c r="C37" i="55" s="1"/>
  <c r="G50" i="34"/>
  <c r="D36" i="55" s="1"/>
  <c r="E50" i="34"/>
  <c r="C36" i="55" s="1"/>
  <c r="G49" i="34"/>
  <c r="D35" i="55" s="1"/>
  <c r="E49" i="34"/>
  <c r="C35" i="55" s="1"/>
  <c r="G48" i="34"/>
  <c r="E48" i="34"/>
  <c r="G47" i="34"/>
  <c r="D33" i="55" s="1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E39" i="34"/>
  <c r="D39" i="34"/>
  <c r="C39" i="34"/>
  <c r="A39" i="34"/>
  <c r="G38" i="34"/>
  <c r="D29" i="55" s="1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D25" i="55" s="1"/>
  <c r="E32" i="34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C23" i="55" s="1"/>
  <c r="D30" i="34"/>
  <c r="C30" i="34"/>
  <c r="A30" i="34"/>
  <c r="G29" i="34"/>
  <c r="D22" i="55" s="1"/>
  <c r="E29" i="34"/>
  <c r="C22" i="55" s="1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E23" i="34"/>
  <c r="D23" i="34"/>
  <c r="C23" i="34"/>
  <c r="A23" i="34"/>
  <c r="G22" i="34"/>
  <c r="D17" i="55" s="1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D13" i="55" s="1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D11" i="55" s="1"/>
  <c r="E14" i="34"/>
  <c r="C11" i="55" s="1"/>
  <c r="D14" i="34"/>
  <c r="C14" i="34"/>
  <c r="A14" i="34"/>
  <c r="G13" i="34"/>
  <c r="E13" i="34"/>
  <c r="C10" i="55" s="1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K5" i="34"/>
  <c r="J5" i="34"/>
  <c r="A1" i="34"/>
  <c r="A27" i="3" s="1"/>
  <c r="F81" i="57"/>
  <c r="F255" i="34" s="1"/>
  <c r="F209" i="55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F97" i="57" s="1"/>
  <c r="F271" i="34" s="1"/>
  <c r="G44" i="57"/>
  <c r="G43" i="57"/>
  <c r="G42" i="57"/>
  <c r="G40" i="57"/>
  <c r="G39" i="57"/>
  <c r="E39" i="57"/>
  <c r="G38" i="57"/>
  <c r="G37" i="57"/>
  <c r="E37" i="57"/>
  <c r="G36" i="57"/>
  <c r="G35" i="57"/>
  <c r="E35" i="57"/>
  <c r="G33" i="57"/>
  <c r="G32" i="57"/>
  <c r="G31" i="57"/>
  <c r="F31" i="57"/>
  <c r="G30" i="57"/>
  <c r="G29" i="57"/>
  <c r="G28" i="57"/>
  <c r="G26" i="57"/>
  <c r="G25" i="57"/>
  <c r="G24" i="57"/>
  <c r="F24" i="57"/>
  <c r="F73" i="57" s="1"/>
  <c r="F247" i="34" s="1"/>
  <c r="F202" i="55" s="1"/>
  <c r="G23" i="57"/>
  <c r="G22" i="57"/>
  <c r="E22" i="57"/>
  <c r="G21" i="57"/>
  <c r="E21" i="57"/>
  <c r="G19" i="57"/>
  <c r="G18" i="57"/>
  <c r="G17" i="57"/>
  <c r="F17" i="57"/>
  <c r="F65" i="57" s="1"/>
  <c r="F239" i="34" s="1"/>
  <c r="F195" i="55" s="1"/>
  <c r="G16" i="57"/>
  <c r="G15" i="57"/>
  <c r="G14" i="57"/>
  <c r="J5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F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509" i="33"/>
  <c r="F677" i="33" s="1"/>
  <c r="F501" i="33"/>
  <c r="F676" i="33" s="1"/>
  <c r="F497" i="33"/>
  <c r="F616" i="33" s="1"/>
  <c r="F496" i="33"/>
  <c r="F202" i="34" s="1"/>
  <c r="F164" i="55" s="1"/>
  <c r="F484" i="33"/>
  <c r="F190" i="34" s="1"/>
  <c r="F154" i="55" s="1"/>
  <c r="F477" i="33"/>
  <c r="F585" i="33" s="1"/>
  <c r="F469" i="33"/>
  <c r="F673" i="33" s="1"/>
  <c r="F410" i="33"/>
  <c r="F119" i="34" s="1"/>
  <c r="F92" i="55" s="1"/>
  <c r="F402" i="33"/>
  <c r="F111" i="34" s="1"/>
  <c r="F85" i="55" s="1"/>
  <c r="G383" i="33"/>
  <c r="E383" i="33"/>
  <c r="G382" i="33"/>
  <c r="E382" i="33"/>
  <c r="G381" i="33"/>
  <c r="E381" i="33"/>
  <c r="G380" i="33"/>
  <c r="E380" i="33"/>
  <c r="G342" i="33"/>
  <c r="E342" i="33"/>
  <c r="G338" i="33"/>
  <c r="E338" i="33"/>
  <c r="G337" i="33"/>
  <c r="E337" i="33"/>
  <c r="G336" i="33"/>
  <c r="F336" i="33"/>
  <c r="F332" i="33"/>
  <c r="F331" i="33"/>
  <c r="F330" i="33"/>
  <c r="G329" i="33"/>
  <c r="G328" i="33"/>
  <c r="F324" i="33"/>
  <c r="E324" i="33"/>
  <c r="F323" i="33"/>
  <c r="F322" i="33"/>
  <c r="F320" i="33"/>
  <c r="F319" i="33"/>
  <c r="E319" i="33"/>
  <c r="F318" i="33"/>
  <c r="G314" i="33"/>
  <c r="E314" i="33"/>
  <c r="G313" i="33"/>
  <c r="E313" i="33"/>
  <c r="E312" i="33"/>
  <c r="E310" i="33"/>
  <c r="G309" i="33"/>
  <c r="E308" i="33"/>
  <c r="G307" i="33"/>
  <c r="E307" i="33"/>
  <c r="E302" i="33"/>
  <c r="G296" i="33"/>
  <c r="G290" i="33"/>
  <c r="E290" i="33"/>
  <c r="G289" i="33"/>
  <c r="E289" i="33"/>
  <c r="E286" i="33"/>
  <c r="G285" i="33"/>
  <c r="E280" i="33"/>
  <c r="F278" i="33"/>
  <c r="E278" i="33"/>
  <c r="E274" i="33"/>
  <c r="E273" i="33"/>
  <c r="E272" i="33"/>
  <c r="G266" i="33"/>
  <c r="E266" i="33"/>
  <c r="G265" i="33"/>
  <c r="E265" i="33"/>
  <c r="E258" i="33"/>
  <c r="E256" i="33"/>
  <c r="G255" i="33"/>
  <c r="E254" i="33"/>
  <c r="G242" i="33"/>
  <c r="E242" i="33"/>
  <c r="G241" i="33"/>
  <c r="E241" i="33"/>
  <c r="F239" i="33"/>
  <c r="G235" i="33"/>
  <c r="G233" i="33"/>
  <c r="E231" i="33"/>
  <c r="G227" i="33"/>
  <c r="E223" i="33"/>
  <c r="G218" i="33"/>
  <c r="E218" i="33"/>
  <c r="G217" i="33"/>
  <c r="E217" i="33"/>
  <c r="G216" i="33"/>
  <c r="F215" i="33"/>
  <c r="E213" i="33"/>
  <c r="G212" i="33"/>
  <c r="G211" i="33"/>
  <c r="E209" i="33"/>
  <c r="G204" i="33"/>
  <c r="E204" i="33"/>
  <c r="G203" i="33"/>
  <c r="E203" i="33"/>
  <c r="G202" i="33"/>
  <c r="G200" i="33"/>
  <c r="E200" i="33"/>
  <c r="G199" i="33"/>
  <c r="G192" i="33"/>
  <c r="F192" i="33"/>
  <c r="E192" i="33"/>
  <c r="E336" i="33" s="1"/>
  <c r="G191" i="33"/>
  <c r="G312" i="33" s="1"/>
  <c r="E191" i="33"/>
  <c r="G190" i="33"/>
  <c r="G288" i="33" s="1"/>
  <c r="E190" i="33"/>
  <c r="E288" i="33" s="1"/>
  <c r="G189" i="33"/>
  <c r="G264" i="33" s="1"/>
  <c r="E189" i="33"/>
  <c r="E264" i="33" s="1"/>
  <c r="G188" i="33"/>
  <c r="G240" i="33" s="1"/>
  <c r="E188" i="33"/>
  <c r="E240" i="33" s="1"/>
  <c r="G187" i="33"/>
  <c r="E187" i="33"/>
  <c r="E216" i="33" s="1"/>
  <c r="G185" i="33"/>
  <c r="G335" i="33" s="1"/>
  <c r="F185" i="33"/>
  <c r="F335" i="33" s="1"/>
  <c r="E185" i="33"/>
  <c r="E335" i="33" s="1"/>
  <c r="G184" i="33"/>
  <c r="G311" i="33" s="1"/>
  <c r="E184" i="33"/>
  <c r="E311" i="33" s="1"/>
  <c r="G183" i="33"/>
  <c r="G287" i="33" s="1"/>
  <c r="F183" i="33"/>
  <c r="F287" i="33" s="1"/>
  <c r="E183" i="33"/>
  <c r="E287" i="33" s="1"/>
  <c r="G182" i="33"/>
  <c r="G263" i="33" s="1"/>
  <c r="F182" i="33"/>
  <c r="E182" i="33"/>
  <c r="E263" i="33" s="1"/>
  <c r="G181" i="33"/>
  <c r="G239" i="33" s="1"/>
  <c r="F181" i="33"/>
  <c r="E181" i="33"/>
  <c r="E239" i="33" s="1"/>
  <c r="G180" i="33"/>
  <c r="G215" i="33" s="1"/>
  <c r="F180" i="33"/>
  <c r="E180" i="33"/>
  <c r="E215" i="33" s="1"/>
  <c r="G178" i="33"/>
  <c r="G334" i="33" s="1"/>
  <c r="F178" i="33"/>
  <c r="F493" i="33" s="1"/>
  <c r="F199" i="34" s="1"/>
  <c r="F162" i="55" s="1"/>
  <c r="E178" i="33"/>
  <c r="E334" i="33" s="1"/>
  <c r="G177" i="33"/>
  <c r="G310" i="33" s="1"/>
  <c r="F177" i="33"/>
  <c r="F310" i="33" s="1"/>
  <c r="E177" i="33"/>
  <c r="G176" i="33"/>
  <c r="G286" i="33" s="1"/>
  <c r="E176" i="33"/>
  <c r="G175" i="33"/>
  <c r="G262" i="33" s="1"/>
  <c r="E175" i="33"/>
  <c r="E262" i="33" s="1"/>
  <c r="G174" i="33"/>
  <c r="G238" i="33" s="1"/>
  <c r="E174" i="33"/>
  <c r="E238" i="33" s="1"/>
  <c r="G173" i="33"/>
  <c r="G214" i="33" s="1"/>
  <c r="E173" i="33"/>
  <c r="E214" i="33" s="1"/>
  <c r="G171" i="33"/>
  <c r="G333" i="33" s="1"/>
  <c r="F171" i="33"/>
  <c r="F333" i="33" s="1"/>
  <c r="E171" i="33"/>
  <c r="E333" i="33" s="1"/>
  <c r="G170" i="33"/>
  <c r="F170" i="33"/>
  <c r="F309" i="33" s="1"/>
  <c r="E170" i="33"/>
  <c r="E309" i="33" s="1"/>
  <c r="G169" i="33"/>
  <c r="F169" i="33"/>
  <c r="E169" i="33"/>
  <c r="E285" i="33" s="1"/>
  <c r="G168" i="33"/>
  <c r="G261" i="33" s="1"/>
  <c r="F168" i="33"/>
  <c r="E168" i="33"/>
  <c r="E261" i="33" s="1"/>
  <c r="G167" i="33"/>
  <c r="G237" i="33" s="1"/>
  <c r="E167" i="33"/>
  <c r="E237" i="33" s="1"/>
  <c r="G166" i="33"/>
  <c r="G213" i="33" s="1"/>
  <c r="E166" i="33"/>
  <c r="G164" i="33"/>
  <c r="G332" i="33" s="1"/>
  <c r="F164" i="33"/>
  <c r="E164" i="33"/>
  <c r="E332" i="33" s="1"/>
  <c r="G163" i="33"/>
  <c r="G308" i="33" s="1"/>
  <c r="E163" i="33"/>
  <c r="G162" i="33"/>
  <c r="G284" i="33" s="1"/>
  <c r="E162" i="33"/>
  <c r="E284" i="33" s="1"/>
  <c r="G161" i="33"/>
  <c r="G260" i="33" s="1"/>
  <c r="E161" i="33"/>
  <c r="E260" i="33" s="1"/>
  <c r="G160" i="33"/>
  <c r="G236" i="33" s="1"/>
  <c r="E160" i="33"/>
  <c r="E236" i="33" s="1"/>
  <c r="G159" i="33"/>
  <c r="E159" i="33"/>
  <c r="E212" i="33" s="1"/>
  <c r="G157" i="33"/>
  <c r="G331" i="33" s="1"/>
  <c r="F157" i="33"/>
  <c r="E157" i="33"/>
  <c r="E331" i="33" s="1"/>
  <c r="G156" i="33"/>
  <c r="E156" i="33"/>
  <c r="G155" i="33"/>
  <c r="G283" i="33" s="1"/>
  <c r="F155" i="33"/>
  <c r="F467" i="33" s="1"/>
  <c r="F643" i="33" s="1"/>
  <c r="E155" i="33"/>
  <c r="E283" i="33" s="1"/>
  <c r="G154" i="33"/>
  <c r="G259" i="33" s="1"/>
  <c r="E154" i="33"/>
  <c r="E259" i="33" s="1"/>
  <c r="G153" i="33"/>
  <c r="E153" i="33"/>
  <c r="E235" i="33" s="1"/>
  <c r="G152" i="33"/>
  <c r="E152" i="33"/>
  <c r="E211" i="33" s="1"/>
  <c r="G150" i="33"/>
  <c r="G330" i="33" s="1"/>
  <c r="F150" i="33"/>
  <c r="F461" i="33" s="1"/>
  <c r="E150" i="33"/>
  <c r="E330" i="33" s="1"/>
  <c r="G149" i="33"/>
  <c r="G306" i="33" s="1"/>
  <c r="E149" i="33"/>
  <c r="E306" i="33" s="1"/>
  <c r="G148" i="33"/>
  <c r="G282" i="33" s="1"/>
  <c r="E148" i="33"/>
  <c r="E282" i="33" s="1"/>
  <c r="G147" i="33"/>
  <c r="G258" i="33" s="1"/>
  <c r="E147" i="33"/>
  <c r="G146" i="33"/>
  <c r="G234" i="33" s="1"/>
  <c r="E146" i="33"/>
  <c r="E234" i="33" s="1"/>
  <c r="G145" i="33"/>
  <c r="G210" i="33" s="1"/>
  <c r="E145" i="33"/>
  <c r="E210" i="33" s="1"/>
  <c r="G143" i="33"/>
  <c r="F143" i="33"/>
  <c r="F329" i="33" s="1"/>
  <c r="E143" i="33"/>
  <c r="E329" i="33" s="1"/>
  <c r="G142" i="33"/>
  <c r="G305" i="33" s="1"/>
  <c r="E142" i="33"/>
  <c r="E305" i="33" s="1"/>
  <c r="G141" i="33"/>
  <c r="G281" i="33" s="1"/>
  <c r="E141" i="33"/>
  <c r="E281" i="33" s="1"/>
  <c r="G140" i="33"/>
  <c r="G257" i="33" s="1"/>
  <c r="E140" i="33"/>
  <c r="E257" i="33" s="1"/>
  <c r="G139" i="33"/>
  <c r="E139" i="33"/>
  <c r="E233" i="33" s="1"/>
  <c r="G138" i="33"/>
  <c r="G209" i="33" s="1"/>
  <c r="E138" i="33"/>
  <c r="G136" i="33"/>
  <c r="F136" i="33"/>
  <c r="E136" i="33"/>
  <c r="E328" i="33" s="1"/>
  <c r="G135" i="33"/>
  <c r="G304" i="33" s="1"/>
  <c r="E135" i="33"/>
  <c r="E304" i="33" s="1"/>
  <c r="G134" i="33"/>
  <c r="G280" i="33" s="1"/>
  <c r="E134" i="33"/>
  <c r="G133" i="33"/>
  <c r="G256" i="33" s="1"/>
  <c r="E133" i="33"/>
  <c r="G132" i="33"/>
  <c r="G232" i="33" s="1"/>
  <c r="E132" i="33"/>
  <c r="E232" i="33" s="1"/>
  <c r="G131" i="33"/>
  <c r="G208" i="33" s="1"/>
  <c r="E131" i="33"/>
  <c r="E208" i="33" s="1"/>
  <c r="G127" i="33"/>
  <c r="G327" i="33" s="1"/>
  <c r="F127" i="33"/>
  <c r="E127" i="33"/>
  <c r="E327" i="33" s="1"/>
  <c r="G126" i="33"/>
  <c r="G303" i="33" s="1"/>
  <c r="E126" i="33"/>
  <c r="E303" i="33" s="1"/>
  <c r="G125" i="33"/>
  <c r="G279" i="33" s="1"/>
  <c r="E125" i="33"/>
  <c r="E279" i="33" s="1"/>
  <c r="G124" i="33"/>
  <c r="E124" i="33"/>
  <c r="E255" i="33" s="1"/>
  <c r="G123" i="33"/>
  <c r="G231" i="33" s="1"/>
  <c r="E123" i="33"/>
  <c r="G122" i="33"/>
  <c r="G207" i="33" s="1"/>
  <c r="E122" i="33"/>
  <c r="E207" i="33" s="1"/>
  <c r="G120" i="33"/>
  <c r="G326" i="33" s="1"/>
  <c r="F120" i="33"/>
  <c r="F326" i="33" s="1"/>
  <c r="E120" i="33"/>
  <c r="E326" i="33" s="1"/>
  <c r="G119" i="33"/>
  <c r="G302" i="33" s="1"/>
  <c r="E119" i="33"/>
  <c r="G118" i="33"/>
  <c r="G278" i="33" s="1"/>
  <c r="F118" i="33"/>
  <c r="F424" i="33" s="1"/>
  <c r="F133" i="34" s="1"/>
  <c r="F104" i="55" s="1"/>
  <c r="E118" i="33"/>
  <c r="G117" i="33"/>
  <c r="G254" i="33" s="1"/>
  <c r="E117" i="33"/>
  <c r="G116" i="33"/>
  <c r="G230" i="33" s="1"/>
  <c r="E116" i="33"/>
  <c r="E230" i="33" s="1"/>
  <c r="G115" i="33"/>
  <c r="G206" i="33" s="1"/>
  <c r="F115" i="33"/>
  <c r="E115" i="33"/>
  <c r="E206" i="33" s="1"/>
  <c r="G113" i="33"/>
  <c r="G325" i="33" s="1"/>
  <c r="F113" i="33"/>
  <c r="E113" i="33"/>
  <c r="E325" i="33" s="1"/>
  <c r="G112" i="33"/>
  <c r="G301" i="33" s="1"/>
  <c r="E112" i="33"/>
  <c r="E301" i="33" s="1"/>
  <c r="G111" i="33"/>
  <c r="G277" i="33" s="1"/>
  <c r="E111" i="33"/>
  <c r="E277" i="33" s="1"/>
  <c r="G110" i="33"/>
  <c r="G253" i="33" s="1"/>
  <c r="E110" i="33"/>
  <c r="E253" i="33" s="1"/>
  <c r="G109" i="33"/>
  <c r="G229" i="33" s="1"/>
  <c r="E109" i="33"/>
  <c r="E229" i="33" s="1"/>
  <c r="G108" i="33"/>
  <c r="G205" i="33" s="1"/>
  <c r="E108" i="33"/>
  <c r="E205" i="33" s="1"/>
  <c r="G106" i="33"/>
  <c r="G324" i="33" s="1"/>
  <c r="F106" i="33"/>
  <c r="E106" i="33"/>
  <c r="G105" i="33"/>
  <c r="G300" i="33" s="1"/>
  <c r="E105" i="33"/>
  <c r="E300" i="33" s="1"/>
  <c r="G104" i="33"/>
  <c r="G276" i="33" s="1"/>
  <c r="F104" i="33"/>
  <c r="E104" i="33"/>
  <c r="E276" i="33" s="1"/>
  <c r="G103" i="33"/>
  <c r="G252" i="33" s="1"/>
  <c r="E103" i="33"/>
  <c r="E252" i="33" s="1"/>
  <c r="G102" i="33"/>
  <c r="G228" i="33" s="1"/>
  <c r="E102" i="33"/>
  <c r="E228" i="33" s="1"/>
  <c r="G101" i="33"/>
  <c r="E101" i="33"/>
  <c r="G99" i="33"/>
  <c r="G323" i="33" s="1"/>
  <c r="F99" i="33"/>
  <c r="E99" i="33"/>
  <c r="E323" i="33" s="1"/>
  <c r="G98" i="33"/>
  <c r="G299" i="33" s="1"/>
  <c r="E98" i="33"/>
  <c r="E299" i="33" s="1"/>
  <c r="G97" i="33"/>
  <c r="G275" i="33" s="1"/>
  <c r="F97" i="33"/>
  <c r="E97" i="33"/>
  <c r="E275" i="33" s="1"/>
  <c r="G96" i="33"/>
  <c r="G251" i="33" s="1"/>
  <c r="E96" i="33"/>
  <c r="E251" i="33" s="1"/>
  <c r="G95" i="33"/>
  <c r="E95" i="33"/>
  <c r="E227" i="33" s="1"/>
  <c r="G94" i="33"/>
  <c r="F94" i="33"/>
  <c r="E94" i="33"/>
  <c r="G92" i="33"/>
  <c r="G322" i="33" s="1"/>
  <c r="F92" i="33"/>
  <c r="F394" i="33" s="1"/>
  <c r="F103" i="34" s="1"/>
  <c r="F78" i="55" s="1"/>
  <c r="E92" i="33"/>
  <c r="E322" i="33" s="1"/>
  <c r="G91" i="33"/>
  <c r="G298" i="33" s="1"/>
  <c r="E91" i="33"/>
  <c r="E298" i="33" s="1"/>
  <c r="G90" i="33"/>
  <c r="G274" i="33" s="1"/>
  <c r="F90" i="33"/>
  <c r="E90" i="33"/>
  <c r="G89" i="33"/>
  <c r="G250" i="33" s="1"/>
  <c r="E89" i="33"/>
  <c r="E250" i="33" s="1"/>
  <c r="G88" i="33"/>
  <c r="G226" i="33" s="1"/>
  <c r="E88" i="33"/>
  <c r="E226" i="33" s="1"/>
  <c r="G87" i="33"/>
  <c r="E87" i="33"/>
  <c r="E202" i="33" s="1"/>
  <c r="G83" i="33"/>
  <c r="G321" i="33" s="1"/>
  <c r="F83" i="33"/>
  <c r="F321" i="33" s="1"/>
  <c r="E83" i="33"/>
  <c r="E321" i="33" s="1"/>
  <c r="G82" i="33"/>
  <c r="G297" i="33" s="1"/>
  <c r="E82" i="33"/>
  <c r="E297" i="33" s="1"/>
  <c r="G81" i="33"/>
  <c r="G273" i="33" s="1"/>
  <c r="E81" i="33"/>
  <c r="G80" i="33"/>
  <c r="G249" i="33" s="1"/>
  <c r="E80" i="33"/>
  <c r="E249" i="33" s="1"/>
  <c r="G79" i="33"/>
  <c r="G225" i="33" s="1"/>
  <c r="E79" i="33"/>
  <c r="E225" i="33" s="1"/>
  <c r="G78" i="33"/>
  <c r="G201" i="33" s="1"/>
  <c r="E78" i="33"/>
  <c r="E201" i="33" s="1"/>
  <c r="G76" i="33"/>
  <c r="G320" i="33" s="1"/>
  <c r="F76" i="33"/>
  <c r="F369" i="33" s="1"/>
  <c r="F668" i="33" s="1"/>
  <c r="E76" i="33"/>
  <c r="E320" i="33" s="1"/>
  <c r="G75" i="33"/>
  <c r="E75" i="33"/>
  <c r="E296" i="33" s="1"/>
  <c r="G74" i="33"/>
  <c r="G272" i="33" s="1"/>
  <c r="E74" i="33"/>
  <c r="G73" i="33"/>
  <c r="G248" i="33" s="1"/>
  <c r="E73" i="33"/>
  <c r="E248" i="33" s="1"/>
  <c r="G72" i="33"/>
  <c r="G224" i="33" s="1"/>
  <c r="E72" i="33"/>
  <c r="E224" i="33" s="1"/>
  <c r="G71" i="33"/>
  <c r="E71" i="33"/>
  <c r="G69" i="33"/>
  <c r="G319" i="33" s="1"/>
  <c r="F69" i="33"/>
  <c r="F361" i="33" s="1"/>
  <c r="F580" i="33" s="1"/>
  <c r="E69" i="33"/>
  <c r="G68" i="33"/>
  <c r="G295" i="33" s="1"/>
  <c r="E68" i="33"/>
  <c r="E295" i="33" s="1"/>
  <c r="G67" i="33"/>
  <c r="G271" i="33" s="1"/>
  <c r="E67" i="33"/>
  <c r="E271" i="33" s="1"/>
  <c r="G66" i="33"/>
  <c r="G247" i="33" s="1"/>
  <c r="E66" i="33"/>
  <c r="E247" i="33" s="1"/>
  <c r="G65" i="33"/>
  <c r="G223" i="33" s="1"/>
  <c r="E65" i="33"/>
  <c r="G64" i="33"/>
  <c r="E64" i="33"/>
  <c r="E199" i="33" s="1"/>
  <c r="G62" i="33"/>
  <c r="G318" i="33" s="1"/>
  <c r="F62" i="33"/>
  <c r="F353" i="33" s="1"/>
  <c r="F69" i="34" s="1"/>
  <c r="F49" i="55" s="1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G246" i="33" s="1"/>
  <c r="E59" i="33"/>
  <c r="E246" i="33" s="1"/>
  <c r="G58" i="33"/>
  <c r="G222" i="33" s="1"/>
  <c r="E58" i="33"/>
  <c r="E222" i="33" s="1"/>
  <c r="G57" i="33"/>
  <c r="G198" i="33" s="1"/>
  <c r="E57" i="33"/>
  <c r="E198" i="33" s="1"/>
  <c r="G30" i="33"/>
  <c r="E30" i="33"/>
  <c r="G27" i="33"/>
  <c r="G231" i="34" s="1"/>
  <c r="E27" i="33"/>
  <c r="E231" i="34" s="1"/>
  <c r="G26" i="33"/>
  <c r="G230" i="34" s="1"/>
  <c r="D189" i="55" s="1"/>
  <c r="E26" i="33"/>
  <c r="E230" i="34" s="1"/>
  <c r="C189" i="55" s="1"/>
  <c r="G25" i="33"/>
  <c r="G229" i="34" s="1"/>
  <c r="D188" i="55" s="1"/>
  <c r="E25" i="33"/>
  <c r="E229" i="34" s="1"/>
  <c r="C188" i="55" s="1"/>
  <c r="G24" i="33"/>
  <c r="G228" i="34" s="1"/>
  <c r="D187" i="55" s="1"/>
  <c r="E24" i="33"/>
  <c r="E228" i="34" s="1"/>
  <c r="C187" i="55" s="1"/>
  <c r="G23" i="33"/>
  <c r="E23" i="33"/>
  <c r="G22" i="33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E218" i="34" s="1"/>
  <c r="C178" i="55" s="1"/>
  <c r="K5" i="33"/>
  <c r="J5" i="33"/>
  <c r="A1" i="33"/>
  <c r="A21" i="3" s="1"/>
  <c r="I107" i="31"/>
  <c r="H107" i="31"/>
  <c r="G107" i="31"/>
  <c r="F107" i="31"/>
  <c r="E107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E100" i="31"/>
  <c r="I98" i="31"/>
  <c r="H98" i="31"/>
  <c r="G98" i="31"/>
  <c r="F98" i="31"/>
  <c r="E98" i="31"/>
  <c r="I97" i="31"/>
  <c r="H97" i="31"/>
  <c r="G97" i="31"/>
  <c r="F97" i="31"/>
  <c r="E97" i="31"/>
  <c r="G96" i="31"/>
  <c r="F96" i="31"/>
  <c r="E96" i="31"/>
  <c r="G95" i="31"/>
  <c r="F95" i="31"/>
  <c r="E99" i="31" s="1"/>
  <c r="E95" i="31"/>
  <c r="E90" i="31"/>
  <c r="I89" i="31"/>
  <c r="H89" i="31"/>
  <c r="G89" i="31"/>
  <c r="F89" i="31"/>
  <c r="E89" i="31"/>
  <c r="G88" i="31"/>
  <c r="F88" i="31"/>
  <c r="E91" i="31" s="1"/>
  <c r="E88" i="31"/>
  <c r="G87" i="31"/>
  <c r="F87" i="3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L73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P65" i="31"/>
  <c r="P67" i="31" s="1"/>
  <c r="P82" i="31" s="1"/>
  <c r="O65" i="31"/>
  <c r="O67" i="31" s="1"/>
  <c r="N65" i="31"/>
  <c r="N67" i="31" s="1"/>
  <c r="M65" i="31"/>
  <c r="M67" i="31" s="1"/>
  <c r="L65" i="31"/>
  <c r="L67" i="31" s="1"/>
  <c r="K65" i="31"/>
  <c r="K67" i="31" s="1"/>
  <c r="J65" i="31"/>
  <c r="J67" i="31" s="1"/>
  <c r="I65" i="31"/>
  <c r="H65" i="31"/>
  <c r="G65" i="31"/>
  <c r="F65" i="31"/>
  <c r="E65" i="31"/>
  <c r="P62" i="31"/>
  <c r="P81" i="31" s="1"/>
  <c r="K62" i="31"/>
  <c r="K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O60" i="31"/>
  <c r="O62" i="31" s="1"/>
  <c r="O81" i="31" s="1"/>
  <c r="N60" i="31"/>
  <c r="N62" i="31" s="1"/>
  <c r="N81" i="31" s="1"/>
  <c r="M60" i="31"/>
  <c r="M62" i="31" s="1"/>
  <c r="M81" i="31" s="1"/>
  <c r="L60" i="31"/>
  <c r="L62" i="31" s="1"/>
  <c r="L81" i="31" s="1"/>
  <c r="K60" i="31"/>
  <c r="J60" i="31"/>
  <c r="J62" i="31" s="1"/>
  <c r="J81" i="31" s="1"/>
  <c r="I60" i="31"/>
  <c r="H60" i="31"/>
  <c r="G60" i="31"/>
  <c r="F60" i="31"/>
  <c r="E60" i="31"/>
  <c r="N57" i="31"/>
  <c r="N80" i="31" s="1"/>
  <c r="K57" i="31"/>
  <c r="K80" i="31" s="1"/>
  <c r="J57" i="31"/>
  <c r="J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R55" i="31"/>
  <c r="R57" i="31" s="1"/>
  <c r="P55" i="31"/>
  <c r="P57" i="31" s="1"/>
  <c r="P80" i="31" s="1"/>
  <c r="O55" i="31"/>
  <c r="O57" i="31" s="1"/>
  <c r="O80" i="31" s="1"/>
  <c r="N55" i="31"/>
  <c r="M55" i="31"/>
  <c r="M57" i="31" s="1"/>
  <c r="M80" i="31" s="1"/>
  <c r="L55" i="31"/>
  <c r="L57" i="31" s="1"/>
  <c r="L80" i="31" s="1"/>
  <c r="K55" i="31"/>
  <c r="J55" i="31"/>
  <c r="I55" i="31"/>
  <c r="H55" i="31"/>
  <c r="G55" i="31"/>
  <c r="F55" i="31"/>
  <c r="E55" i="31"/>
  <c r="N52" i="31"/>
  <c r="N79" i="31" s="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O52" i="31" s="1"/>
  <c r="O79" i="31" s="1"/>
  <c r="N50" i="31"/>
  <c r="M50" i="31"/>
  <c r="M52" i="31" s="1"/>
  <c r="M79" i="31" s="1"/>
  <c r="L50" i="31"/>
  <c r="L52" i="31" s="1"/>
  <c r="L79" i="31" s="1"/>
  <c r="K50" i="31"/>
  <c r="K52" i="31" s="1"/>
  <c r="K79" i="31" s="1"/>
  <c r="J50" i="31"/>
  <c r="J52" i="31" s="1"/>
  <c r="J79" i="31" s="1"/>
  <c r="I50" i="31"/>
  <c r="H50" i="31"/>
  <c r="G50" i="31"/>
  <c r="F50" i="31"/>
  <c r="E50" i="3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R45" i="31"/>
  <c r="R47" i="31" s="1"/>
  <c r="R78" i="31" s="1"/>
  <c r="Q45" i="31"/>
  <c r="Q47" i="31" s="1"/>
  <c r="Q78" i="31" s="1"/>
  <c r="P45" i="31"/>
  <c r="P47" i="31" s="1"/>
  <c r="P78" i="31" s="1"/>
  <c r="O45" i="31"/>
  <c r="O47" i="31" s="1"/>
  <c r="O78" i="31" s="1"/>
  <c r="N45" i="31"/>
  <c r="N47" i="31" s="1"/>
  <c r="N78" i="31" s="1"/>
  <c r="M45" i="31"/>
  <c r="M47" i="31" s="1"/>
  <c r="M78" i="31" s="1"/>
  <c r="L45" i="31"/>
  <c r="L47" i="31" s="1"/>
  <c r="L78" i="31" s="1"/>
  <c r="K45" i="31"/>
  <c r="K47" i="31" s="1"/>
  <c r="K78" i="31" s="1"/>
  <c r="J45" i="31"/>
  <c r="J47" i="31" s="1"/>
  <c r="J78" i="31" s="1"/>
  <c r="I45" i="31"/>
  <c r="H45" i="31"/>
  <c r="G45" i="31"/>
  <c r="F45" i="31"/>
  <c r="E45" i="31"/>
  <c r="R42" i="31"/>
  <c r="R77" i="31" s="1"/>
  <c r="P42" i="31"/>
  <c r="P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P40" i="31"/>
  <c r="O40" i="31"/>
  <c r="O42" i="31" s="1"/>
  <c r="O77" i="31" s="1"/>
  <c r="N40" i="31"/>
  <c r="N42" i="31" s="1"/>
  <c r="N77" i="31" s="1"/>
  <c r="M40" i="31"/>
  <c r="M42" i="31" s="1"/>
  <c r="M77" i="31" s="1"/>
  <c r="L40" i="31"/>
  <c r="L42" i="31" s="1"/>
  <c r="L77" i="31" s="1"/>
  <c r="K40" i="31"/>
  <c r="K42" i="31" s="1"/>
  <c r="K77" i="31" s="1"/>
  <c r="J40" i="31"/>
  <c r="J42" i="31" s="1"/>
  <c r="J77" i="31" s="1"/>
  <c r="I40" i="31"/>
  <c r="H40" i="31"/>
  <c r="G40" i="31"/>
  <c r="F40" i="31"/>
  <c r="E40" i="31"/>
  <c r="O37" i="31"/>
  <c r="O76" i="31" s="1"/>
  <c r="N37" i="31"/>
  <c r="N76" i="31" s="1"/>
  <c r="M37" i="31"/>
  <c r="M76" i="31" s="1"/>
  <c r="L37" i="31"/>
  <c r="L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P35" i="31"/>
  <c r="P37" i="31" s="1"/>
  <c r="P76" i="31" s="1"/>
  <c r="O35" i="31"/>
  <c r="N35" i="31"/>
  <c r="M35" i="31"/>
  <c r="L35" i="31"/>
  <c r="K35" i="31"/>
  <c r="K37" i="31" s="1"/>
  <c r="K76" i="31" s="1"/>
  <c r="J35" i="31"/>
  <c r="J37" i="31" s="1"/>
  <c r="J76" i="31" s="1"/>
  <c r="I35" i="31"/>
  <c r="H35" i="31"/>
  <c r="G35" i="31"/>
  <c r="F35" i="31"/>
  <c r="E35" i="31"/>
  <c r="Q32" i="31"/>
  <c r="Q75" i="31" s="1"/>
  <c r="L32" i="31"/>
  <c r="L75" i="31" s="1"/>
  <c r="J32" i="31"/>
  <c r="J75" i="31" s="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S32" i="31" s="1"/>
  <c r="S75" i="31" s="1"/>
  <c r="P30" i="31"/>
  <c r="P32" i="31" s="1"/>
  <c r="P75" i="31" s="1"/>
  <c r="O30" i="31"/>
  <c r="O32" i="31" s="1"/>
  <c r="O75" i="31" s="1"/>
  <c r="N30" i="31"/>
  <c r="N32" i="31" s="1"/>
  <c r="N75" i="31" s="1"/>
  <c r="M30" i="31"/>
  <c r="M32" i="31" s="1"/>
  <c r="M75" i="31" s="1"/>
  <c r="L30" i="31"/>
  <c r="K30" i="31"/>
  <c r="K32" i="31" s="1"/>
  <c r="K75" i="31" s="1"/>
  <c r="J30" i="31"/>
  <c r="I30" i="31"/>
  <c r="H30" i="31"/>
  <c r="G30" i="31"/>
  <c r="F30" i="31"/>
  <c r="E30" i="31"/>
  <c r="L27" i="31"/>
  <c r="L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S27" i="31" s="1"/>
  <c r="T27" i="31" s="1"/>
  <c r="P25" i="31"/>
  <c r="P27" i="31" s="1"/>
  <c r="P74" i="31" s="1"/>
  <c r="O25" i="31"/>
  <c r="O27" i="31" s="1"/>
  <c r="O74" i="31" s="1"/>
  <c r="N25" i="31"/>
  <c r="N27" i="31" s="1"/>
  <c r="N74" i="31" s="1"/>
  <c r="M25" i="31"/>
  <c r="M27" i="31" s="1"/>
  <c r="M74" i="31" s="1"/>
  <c r="L25" i="31"/>
  <c r="K25" i="31"/>
  <c r="K27" i="31" s="1"/>
  <c r="K74" i="31" s="1"/>
  <c r="J25" i="31"/>
  <c r="J27" i="31" s="1"/>
  <c r="J74" i="31" s="1"/>
  <c r="I25" i="31"/>
  <c r="H25" i="31"/>
  <c r="G25" i="31"/>
  <c r="F25" i="31"/>
  <c r="E25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R20" i="31"/>
  <c r="R22" i="31" s="1"/>
  <c r="Q20" i="31"/>
  <c r="Q22" i="31" s="1"/>
  <c r="Q73" i="31" s="1"/>
  <c r="P20" i="31"/>
  <c r="P22" i="31" s="1"/>
  <c r="P73" i="31" s="1"/>
  <c r="O20" i="31"/>
  <c r="O22" i="31" s="1"/>
  <c r="O73" i="31" s="1"/>
  <c r="N20" i="31"/>
  <c r="N22" i="31" s="1"/>
  <c r="N73" i="31" s="1"/>
  <c r="M20" i="31"/>
  <c r="M22" i="31" s="1"/>
  <c r="M73" i="31" s="1"/>
  <c r="L20" i="31"/>
  <c r="L22" i="31" s="1"/>
  <c r="K20" i="31"/>
  <c r="K22" i="31" s="1"/>
  <c r="K73" i="31" s="1"/>
  <c r="J20" i="31"/>
  <c r="J22" i="31" s="1"/>
  <c r="J73" i="31" s="1"/>
  <c r="I20" i="31"/>
  <c r="H20" i="31"/>
  <c r="G20" i="31"/>
  <c r="F20" i="31"/>
  <c r="E20" i="31"/>
  <c r="Q17" i="31"/>
  <c r="Q72" i="31" s="1"/>
  <c r="P17" i="31"/>
  <c r="P72" i="31" s="1"/>
  <c r="N17" i="31"/>
  <c r="N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R15" i="31"/>
  <c r="R17" i="31" s="1"/>
  <c r="P15" i="31"/>
  <c r="O15" i="31"/>
  <c r="O17" i="31" s="1"/>
  <c r="O72" i="31" s="1"/>
  <c r="N15" i="31"/>
  <c r="M15" i="31"/>
  <c r="M17" i="31" s="1"/>
  <c r="M72" i="31" s="1"/>
  <c r="L15" i="31"/>
  <c r="L17" i="31" s="1"/>
  <c r="L72" i="31" s="1"/>
  <c r="K15" i="31"/>
  <c r="K17" i="31" s="1"/>
  <c r="K72" i="31" s="1"/>
  <c r="J15" i="31"/>
  <c r="J17" i="31" s="1"/>
  <c r="J72" i="31" s="1"/>
  <c r="I15" i="31"/>
  <c r="H15" i="31"/>
  <c r="G15" i="31"/>
  <c r="F15" i="31"/>
  <c r="E15" i="31"/>
  <c r="M12" i="31"/>
  <c r="M71" i="31" s="1"/>
  <c r="L12" i="31"/>
  <c r="L71" i="31" s="1"/>
  <c r="K12" i="31"/>
  <c r="K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P10" i="31"/>
  <c r="P12" i="31" s="1"/>
  <c r="P71" i="31" s="1"/>
  <c r="O10" i="31"/>
  <c r="O12" i="31" s="1"/>
  <c r="O71" i="31" s="1"/>
  <c r="N10" i="31"/>
  <c r="N12" i="31" s="1"/>
  <c r="N71" i="31" s="1"/>
  <c r="M10" i="31"/>
  <c r="L10" i="31"/>
  <c r="K10" i="31"/>
  <c r="J10" i="31"/>
  <c r="J12" i="31" s="1"/>
  <c r="J71" i="31" s="1"/>
  <c r="I10" i="31"/>
  <c r="H10" i="31"/>
  <c r="G10" i="31"/>
  <c r="F10" i="31"/>
  <c r="E10" i="31"/>
  <c r="J5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I26" i="32"/>
  <c r="H26" i="32"/>
  <c r="G26" i="32"/>
  <c r="E26" i="32"/>
  <c r="G25" i="32"/>
  <c r="F25" i="32"/>
  <c r="E25" i="32"/>
  <c r="G20" i="32"/>
  <c r="F20" i="32"/>
  <c r="E20" i="32"/>
  <c r="G19" i="32"/>
  <c r="F19" i="32"/>
  <c r="E19" i="32"/>
  <c r="K18" i="32"/>
  <c r="J18" i="32"/>
  <c r="J21" i="32" s="1"/>
  <c r="I18" i="32"/>
  <c r="H18" i="32"/>
  <c r="G18" i="32"/>
  <c r="F18" i="32"/>
  <c r="E18" i="32"/>
  <c r="K15" i="32"/>
  <c r="K5" i="31" s="1"/>
  <c r="J15" i="32"/>
  <c r="J5" i="32" s="1"/>
  <c r="G11" i="32"/>
  <c r="F11" i="32"/>
  <c r="E11" i="32"/>
  <c r="I10" i="32"/>
  <c r="H10" i="32"/>
  <c r="G10" i="32"/>
  <c r="F10" i="32"/>
  <c r="F26" i="32" s="1"/>
  <c r="E10" i="32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44" i="57" s="1"/>
  <c r="E248" i="30"/>
  <c r="E43" i="57" s="1"/>
  <c r="E247" i="30"/>
  <c r="E42" i="57" s="1"/>
  <c r="E245" i="30"/>
  <c r="E40" i="57" s="1"/>
  <c r="E244" i="30"/>
  <c r="E243" i="30"/>
  <c r="E38" i="57" s="1"/>
  <c r="E242" i="30"/>
  <c r="E241" i="30"/>
  <c r="E36" i="57" s="1"/>
  <c r="E240" i="30"/>
  <c r="E238" i="30"/>
  <c r="E33" i="57" s="1"/>
  <c r="E237" i="30"/>
  <c r="E32" i="57" s="1"/>
  <c r="E236" i="30"/>
  <c r="E31" i="57" s="1"/>
  <c r="E235" i="30"/>
  <c r="E30" i="57" s="1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6" i="30"/>
  <c r="E224" i="30"/>
  <c r="E19" i="57" s="1"/>
  <c r="E223" i="30"/>
  <c r="E18" i="57" s="1"/>
  <c r="E222" i="30"/>
  <c r="E17" i="57" s="1"/>
  <c r="E221" i="30"/>
  <c r="E16" i="57" s="1"/>
  <c r="E220" i="30"/>
  <c r="E15" i="57" s="1"/>
  <c r="E219" i="30"/>
  <c r="E14" i="57" s="1"/>
  <c r="F68" i="30"/>
  <c r="F64" i="33" s="1"/>
  <c r="F199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R31" i="30"/>
  <c r="R65" i="31" s="1"/>
  <c r="R67" i="31" s="1"/>
  <c r="R106" i="31" s="1"/>
  <c r="Q31" i="30"/>
  <c r="Q65" i="31" s="1"/>
  <c r="Q67" i="31" s="1"/>
  <c r="Q82" i="31" s="1"/>
  <c r="R30" i="30"/>
  <c r="R60" i="31" s="1"/>
  <c r="R62" i="31" s="1"/>
  <c r="Q30" i="30"/>
  <c r="Q60" i="31" s="1"/>
  <c r="Q62" i="31" s="1"/>
  <c r="Q81" i="31" s="1"/>
  <c r="R29" i="30"/>
  <c r="R28" i="30"/>
  <c r="R50" i="31" s="1"/>
  <c r="R52" i="31" s="1"/>
  <c r="R79" i="31" s="1"/>
  <c r="Q28" i="30"/>
  <c r="Q50" i="31" s="1"/>
  <c r="Q52" i="31" s="1"/>
  <c r="Q79" i="31" s="1"/>
  <c r="R25" i="30"/>
  <c r="R35" i="31" s="1"/>
  <c r="R37" i="31" s="1"/>
  <c r="R76" i="31" s="1"/>
  <c r="R23" i="30"/>
  <c r="R25" i="31" s="1"/>
  <c r="R27" i="31" s="1"/>
  <c r="R74" i="31" s="1"/>
  <c r="R22" i="30"/>
  <c r="F14" i="30"/>
  <c r="J5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F138" i="62"/>
  <c r="E138" i="62"/>
  <c r="D138" i="62"/>
  <c r="C138" i="62"/>
  <c r="B138" i="62"/>
  <c r="A138" i="62"/>
  <c r="G137" i="62"/>
  <c r="F137" i="62"/>
  <c r="E137" i="62"/>
  <c r="D137" i="62"/>
  <c r="C137" i="62"/>
  <c r="B137" i="62"/>
  <c r="A137" i="62"/>
  <c r="G136" i="62"/>
  <c r="F136" i="62"/>
  <c r="E136" i="62"/>
  <c r="D136" i="62"/>
  <c r="C136" i="62"/>
  <c r="B136" i="62"/>
  <c r="A136" i="62"/>
  <c r="F135" i="62"/>
  <c r="E135" i="62"/>
  <c r="D135" i="62"/>
  <c r="C135" i="62"/>
  <c r="B135" i="62"/>
  <c r="A135" i="62"/>
  <c r="G134" i="62"/>
  <c r="F134" i="62"/>
  <c r="E134" i="62"/>
  <c r="D134" i="62"/>
  <c r="C134" i="62"/>
  <c r="B134" i="62"/>
  <c r="A134" i="62"/>
  <c r="F133" i="62"/>
  <c r="E133" i="62"/>
  <c r="D133" i="62"/>
  <c r="C133" i="62"/>
  <c r="B133" i="62"/>
  <c r="A133" i="62"/>
  <c r="G132" i="62"/>
  <c r="F132" i="62"/>
  <c r="E132" i="62"/>
  <c r="D132" i="62"/>
  <c r="C132" i="62"/>
  <c r="B132" i="62"/>
  <c r="A132" i="62"/>
  <c r="F131" i="62"/>
  <c r="E131" i="62"/>
  <c r="D131" i="62"/>
  <c r="C131" i="62"/>
  <c r="B131" i="62"/>
  <c r="A131" i="62"/>
  <c r="G130" i="62"/>
  <c r="E130" i="62"/>
  <c r="D130" i="62"/>
  <c r="C130" i="62"/>
  <c r="B130" i="62"/>
  <c r="A130" i="62"/>
  <c r="G129" i="62"/>
  <c r="E129" i="62"/>
  <c r="D129" i="62"/>
  <c r="C129" i="62"/>
  <c r="B129" i="62"/>
  <c r="A129" i="62"/>
  <c r="G128" i="62"/>
  <c r="E128" i="62"/>
  <c r="D128" i="62"/>
  <c r="C128" i="62"/>
  <c r="B128" i="62"/>
  <c r="A128" i="62"/>
  <c r="G127" i="62"/>
  <c r="E127" i="62"/>
  <c r="D127" i="62"/>
  <c r="C127" i="62"/>
  <c r="B127" i="62"/>
  <c r="A127" i="62"/>
  <c r="G126" i="62"/>
  <c r="F126" i="62"/>
  <c r="E126" i="62"/>
  <c r="D126" i="62"/>
  <c r="C126" i="62"/>
  <c r="B126" i="62"/>
  <c r="A126" i="62"/>
  <c r="G125" i="62"/>
  <c r="F125" i="62"/>
  <c r="E125" i="62"/>
  <c r="D125" i="62"/>
  <c r="C125" i="62"/>
  <c r="B125" i="62"/>
  <c r="A125" i="62"/>
  <c r="G124" i="62"/>
  <c r="F124" i="62"/>
  <c r="E124" i="62"/>
  <c r="D124" i="62"/>
  <c r="C124" i="62"/>
  <c r="B124" i="62"/>
  <c r="A124" i="62"/>
  <c r="G123" i="62"/>
  <c r="E123" i="62"/>
  <c r="D123" i="62"/>
  <c r="C123" i="62"/>
  <c r="B123" i="62"/>
  <c r="A123" i="62"/>
  <c r="G122" i="62"/>
  <c r="F122" i="62"/>
  <c r="E122" i="62"/>
  <c r="D122" i="62"/>
  <c r="C122" i="62"/>
  <c r="B122" i="62"/>
  <c r="A122" i="62"/>
  <c r="G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7" i="50"/>
  <c r="F136" i="50"/>
  <c r="G135" i="50"/>
  <c r="G135" i="62" s="1"/>
  <c r="G134" i="50"/>
  <c r="G133" i="50"/>
  <c r="G133" i="62" s="1"/>
  <c r="G132" i="50"/>
  <c r="G131" i="50"/>
  <c r="G131" i="62" s="1"/>
  <c r="F130" i="50"/>
  <c r="F130" i="62" s="1"/>
  <c r="F129" i="50"/>
  <c r="F129" i="62" s="1"/>
  <c r="F128" i="50"/>
  <c r="F128" i="62" s="1"/>
  <c r="F127" i="50"/>
  <c r="F127" i="62" s="1"/>
  <c r="F126" i="50"/>
  <c r="F125" i="50"/>
  <c r="F124" i="50"/>
  <c r="F123" i="50"/>
  <c r="F123" i="62" s="1"/>
  <c r="F122" i="50"/>
  <c r="F121" i="50"/>
  <c r="F121" i="62" s="1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A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G15" i="44"/>
  <c r="F15" i="44"/>
  <c r="E15" i="44"/>
  <c r="D15" i="44"/>
  <c r="C15" i="44"/>
  <c r="B15" i="44"/>
  <c r="A15" i="44"/>
  <c r="H14" i="44"/>
  <c r="G14" i="44"/>
  <c r="F14" i="44"/>
  <c r="E14" i="44"/>
  <c r="D14" i="44"/>
  <c r="C14" i="44"/>
  <c r="B14" i="44"/>
  <c r="A14" i="44"/>
  <c r="H13" i="44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G12" i="44"/>
  <c r="F12" i="44"/>
  <c r="E12" i="44"/>
  <c r="D12" i="44"/>
  <c r="C12" i="44"/>
  <c r="B12" i="44"/>
  <c r="A12" i="44"/>
  <c r="H11" i="44"/>
  <c r="R27" i="30" s="1"/>
  <c r="G11" i="44"/>
  <c r="Q27" i="30" s="1"/>
  <c r="F11" i="44"/>
  <c r="E11" i="44"/>
  <c r="D11" i="44"/>
  <c r="C11" i="44"/>
  <c r="B11" i="44"/>
  <c r="A11" i="44"/>
  <c r="H10" i="44"/>
  <c r="R26" i="30" s="1"/>
  <c r="R40" i="31" s="1"/>
  <c r="G10" i="44"/>
  <c r="Q26" i="30" s="1"/>
  <c r="Q40" i="31" s="1"/>
  <c r="Q42" i="31" s="1"/>
  <c r="Q77" i="31" s="1"/>
  <c r="F10" i="44"/>
  <c r="E10" i="44"/>
  <c r="D10" i="44"/>
  <c r="C10" i="44"/>
  <c r="B10" i="44"/>
  <c r="A10" i="44"/>
  <c r="H9" i="44"/>
  <c r="G9" i="44"/>
  <c r="Q25" i="30" s="1"/>
  <c r="Q35" i="31" s="1"/>
  <c r="Q37" i="31" s="1"/>
  <c r="Q76" i="31" s="1"/>
  <c r="F9" i="44"/>
  <c r="E9" i="44"/>
  <c r="D9" i="44"/>
  <c r="C9" i="44"/>
  <c r="B9" i="44"/>
  <c r="A9" i="44"/>
  <c r="H8" i="44"/>
  <c r="R24" i="30" s="1"/>
  <c r="R30" i="31" s="1"/>
  <c r="R32" i="31" s="1"/>
  <c r="R75" i="31" s="1"/>
  <c r="G8" i="44"/>
  <c r="Q24" i="30" s="1"/>
  <c r="Q30" i="31" s="1"/>
  <c r="F8" i="44"/>
  <c r="E8" i="44"/>
  <c r="D8" i="44"/>
  <c r="C8" i="44"/>
  <c r="B8" i="44"/>
  <c r="A8" i="44"/>
  <c r="H7" i="44"/>
  <c r="G7" i="44"/>
  <c r="Q23" i="30" s="1"/>
  <c r="Q25" i="31" s="1"/>
  <c r="Q27" i="31" s="1"/>
  <c r="Q74" i="31" s="1"/>
  <c r="F7" i="44"/>
  <c r="E7" i="44"/>
  <c r="D7" i="44"/>
  <c r="C7" i="44"/>
  <c r="B7" i="44"/>
  <c r="A7" i="44"/>
  <c r="H6" i="44"/>
  <c r="G6" i="44"/>
  <c r="Q22" i="30" s="1"/>
  <c r="F6" i="44"/>
  <c r="E6" i="44"/>
  <c r="D6" i="44"/>
  <c r="C6" i="44"/>
  <c r="B6" i="44"/>
  <c r="A6" i="44"/>
  <c r="H5" i="44"/>
  <c r="R21" i="30" s="1"/>
  <c r="G5" i="44"/>
  <c r="Q21" i="30" s="1"/>
  <c r="Q15" i="31" s="1"/>
  <c r="F5" i="44"/>
  <c r="E5" i="44"/>
  <c r="D5" i="44"/>
  <c r="C5" i="44"/>
  <c r="B5" i="44"/>
  <c r="A5" i="44"/>
  <c r="H4" i="44"/>
  <c r="R20" i="30" s="1"/>
  <c r="R10" i="31" s="1"/>
  <c r="R12" i="31" s="1"/>
  <c r="G4" i="44"/>
  <c r="Q20" i="30" s="1"/>
  <c r="Q10" i="31" s="1"/>
  <c r="Q12" i="31" s="1"/>
  <c r="Q71" i="31" s="1"/>
  <c r="F4" i="44"/>
  <c r="E4" i="44"/>
  <c r="D4" i="44"/>
  <c r="C4" i="44"/>
  <c r="B4" i="44"/>
  <c r="A4" i="44"/>
  <c r="A1" i="44"/>
  <c r="A230" i="43"/>
  <c r="A230" i="44" s="1"/>
  <c r="E228" i="43"/>
  <c r="D228" i="43"/>
  <c r="C228" i="43"/>
  <c r="B228" i="43"/>
  <c r="A228" i="43"/>
  <c r="A229" i="43" s="1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F100" i="30" l="1"/>
  <c r="F96" i="33" s="1"/>
  <c r="F251" i="33" s="1"/>
  <c r="F400" i="33"/>
  <c r="F275" i="33"/>
  <c r="F261" i="33"/>
  <c r="F482" i="33"/>
  <c r="H28" i="53"/>
  <c r="F71" i="30"/>
  <c r="F67" i="33" s="1"/>
  <c r="F271" i="33" s="1"/>
  <c r="J10" i="32"/>
  <c r="J26" i="32" s="1"/>
  <c r="J34" i="32"/>
  <c r="F206" i="33"/>
  <c r="F421" i="33"/>
  <c r="F130" i="34" s="1"/>
  <c r="F101" i="55" s="1"/>
  <c r="C32" i="53" s="1"/>
  <c r="F445" i="33"/>
  <c r="F670" i="33" s="1"/>
  <c r="F328" i="33"/>
  <c r="F426" i="33"/>
  <c r="F135" i="34" s="1"/>
  <c r="F106" i="55" s="1"/>
  <c r="H32" i="53" s="1"/>
  <c r="F82" i="30"/>
  <c r="F78" i="33" s="1"/>
  <c r="F201" i="33" s="1"/>
  <c r="F64" i="30"/>
  <c r="F60" i="33" s="1"/>
  <c r="F270" i="33" s="1"/>
  <c r="F79" i="30"/>
  <c r="F75" i="33" s="1"/>
  <c r="F296" i="33" s="1"/>
  <c r="F63" i="30"/>
  <c r="F59" i="33" s="1"/>
  <c r="F246" i="33" s="1"/>
  <c r="F78" i="30"/>
  <c r="F74" i="33" s="1"/>
  <c r="F272" i="33" s="1"/>
  <c r="F62" i="30"/>
  <c r="F58" i="33" s="1"/>
  <c r="F222" i="33" s="1"/>
  <c r="B2" i="53"/>
  <c r="F86" i="30"/>
  <c r="F82" i="33" s="1"/>
  <c r="F297" i="33" s="1"/>
  <c r="F65" i="30"/>
  <c r="F61" i="33" s="1"/>
  <c r="F294" i="33" s="1"/>
  <c r="F84" i="30"/>
  <c r="F80" i="33" s="1"/>
  <c r="F249" i="33" s="1"/>
  <c r="F83" i="30"/>
  <c r="F79" i="33" s="1"/>
  <c r="F225" i="33" s="1"/>
  <c r="F77" i="30"/>
  <c r="F73" i="33" s="1"/>
  <c r="F248" i="33" s="1"/>
  <c r="F85" i="30"/>
  <c r="F81" i="33" s="1"/>
  <c r="F273" i="33" s="1"/>
  <c r="F61" i="30"/>
  <c r="F57" i="33" s="1"/>
  <c r="F198" i="33" s="1"/>
  <c r="B2" i="54"/>
  <c r="F75" i="30"/>
  <c r="F71" i="33" s="1"/>
  <c r="F200" i="33" s="1"/>
  <c r="F72" i="30"/>
  <c r="F68" i="33" s="1"/>
  <c r="F295" i="33" s="1"/>
  <c r="F69" i="30"/>
  <c r="F65" i="33" s="1"/>
  <c r="F223" i="33" s="1"/>
  <c r="F483" i="33"/>
  <c r="F644" i="33" s="1"/>
  <c r="F285" i="33"/>
  <c r="F70" i="30"/>
  <c r="F66" i="33" s="1"/>
  <c r="F247" i="33" s="1"/>
  <c r="F76" i="30"/>
  <c r="F72" i="33" s="1"/>
  <c r="F224" i="33" s="1"/>
  <c r="S47" i="31"/>
  <c r="F276" i="33"/>
  <c r="F408" i="33"/>
  <c r="F559" i="33" s="1"/>
  <c r="F255" i="30"/>
  <c r="F50" i="57" s="1"/>
  <c r="F129" i="30"/>
  <c r="F125" i="33" s="1"/>
  <c r="F279" i="33" s="1"/>
  <c r="K5" i="30"/>
  <c r="L82" i="31"/>
  <c r="L97" i="31"/>
  <c r="J43" i="32"/>
  <c r="K5" i="36"/>
  <c r="K5" i="32"/>
  <c r="L15" i="32"/>
  <c r="K5" i="57"/>
  <c r="K43" i="32"/>
  <c r="K45" i="32" s="1"/>
  <c r="H29" i="53"/>
  <c r="H30" i="53"/>
  <c r="F558" i="33"/>
  <c r="F109" i="34"/>
  <c r="F83" i="55" s="1"/>
  <c r="M82" i="31"/>
  <c r="M83" i="31" s="1"/>
  <c r="M97" i="31"/>
  <c r="M106" i="31"/>
  <c r="J82" i="31"/>
  <c r="J83" i="31" s="1"/>
  <c r="J97" i="31"/>
  <c r="J106" i="31"/>
  <c r="K82" i="31"/>
  <c r="K83" i="31" s="1"/>
  <c r="K97" i="31"/>
  <c r="F498" i="33"/>
  <c r="F631" i="33" s="1"/>
  <c r="F263" i="33"/>
  <c r="R71" i="31"/>
  <c r="S12" i="31"/>
  <c r="S71" i="31" s="1"/>
  <c r="K21" i="32"/>
  <c r="R80" i="31"/>
  <c r="S57" i="31"/>
  <c r="F485" i="33"/>
  <c r="F674" i="33" s="1"/>
  <c r="F492" i="33"/>
  <c r="F198" i="34" s="1"/>
  <c r="F161" i="55" s="1"/>
  <c r="F334" i="33"/>
  <c r="S67" i="31"/>
  <c r="T67" i="31" s="1"/>
  <c r="R97" i="31"/>
  <c r="F434" i="33"/>
  <c r="F327" i="33"/>
  <c r="F167" i="34"/>
  <c r="F134" i="55" s="1"/>
  <c r="H21" i="53" s="1"/>
  <c r="F672" i="33"/>
  <c r="S22" i="31"/>
  <c r="T22" i="31" s="1"/>
  <c r="U22" i="31" s="1"/>
  <c r="U73" i="31" s="1"/>
  <c r="R73" i="31"/>
  <c r="F377" i="33"/>
  <c r="N82" i="31"/>
  <c r="N83" i="31" s="1"/>
  <c r="N97" i="31"/>
  <c r="F392" i="33"/>
  <c r="F274" i="33"/>
  <c r="S17" i="31"/>
  <c r="S72" i="31" s="1"/>
  <c r="R72" i="31"/>
  <c r="S42" i="31"/>
  <c r="T47" i="31"/>
  <c r="T78" i="31" s="1"/>
  <c r="S78" i="31"/>
  <c r="F283" i="33"/>
  <c r="F499" i="33"/>
  <c r="F646" i="33" s="1"/>
  <c r="R81" i="31"/>
  <c r="S62" i="31"/>
  <c r="S81" i="31" s="1"/>
  <c r="K4" i="32"/>
  <c r="F397" i="33"/>
  <c r="F203" i="33"/>
  <c r="F453" i="33"/>
  <c r="F159" i="34" s="1"/>
  <c r="F127" i="55" s="1"/>
  <c r="H17" i="53" s="1"/>
  <c r="J45" i="32"/>
  <c r="K4" i="34"/>
  <c r="Q97" i="31"/>
  <c r="Q106" i="31"/>
  <c r="F418" i="33"/>
  <c r="F584" i="33" s="1"/>
  <c r="F325" i="33"/>
  <c r="P106" i="31"/>
  <c r="P97" i="31"/>
  <c r="U27" i="31"/>
  <c r="T74" i="31"/>
  <c r="T32" i="31"/>
  <c r="L83" i="31"/>
  <c r="O106" i="31"/>
  <c r="O97" i="31"/>
  <c r="P83" i="31"/>
  <c r="O82" i="31"/>
  <c r="O83" i="31" s="1"/>
  <c r="F189" i="34"/>
  <c r="F153" i="55" s="1"/>
  <c r="F127" i="34"/>
  <c r="F99" i="55" s="1"/>
  <c r="H31" i="53" s="1"/>
  <c r="Q83" i="31"/>
  <c r="S37" i="31"/>
  <c r="S52" i="31"/>
  <c r="K106" i="31"/>
  <c r="L106" i="31"/>
  <c r="F85" i="34"/>
  <c r="F63" i="55" s="1"/>
  <c r="R82" i="31"/>
  <c r="F562" i="33"/>
  <c r="F579" i="33"/>
  <c r="S74" i="31"/>
  <c r="N106" i="31"/>
  <c r="F675" i="33"/>
  <c r="F205" i="34"/>
  <c r="F167" i="55" s="1"/>
  <c r="F173" i="34"/>
  <c r="F139" i="55" s="1"/>
  <c r="F582" i="33"/>
  <c r="F586" i="33"/>
  <c r="F659" i="33"/>
  <c r="F207" i="34"/>
  <c r="F169" i="55" s="1"/>
  <c r="F671" i="33"/>
  <c r="F235" i="30"/>
  <c r="F30" i="57" s="1"/>
  <c r="F601" i="33"/>
  <c r="F191" i="34"/>
  <c r="F155" i="55" s="1"/>
  <c r="F203" i="34"/>
  <c r="F165" i="55" s="1"/>
  <c r="F224" i="30"/>
  <c r="F19" i="57" s="1"/>
  <c r="F215" i="34"/>
  <c r="F176" i="55" s="1"/>
  <c r="H25" i="53" s="1"/>
  <c r="F175" i="34"/>
  <c r="F141" i="55" s="1"/>
  <c r="H18" i="53" s="1"/>
  <c r="F77" i="34"/>
  <c r="F56" i="55" s="1"/>
  <c r="F95" i="30"/>
  <c r="F91" i="33" s="1"/>
  <c r="F298" i="33" s="1"/>
  <c r="F151" i="34"/>
  <c r="F120" i="55" s="1"/>
  <c r="H20" i="53" s="1"/>
  <c r="F183" i="34"/>
  <c r="F148" i="55" s="1"/>
  <c r="H22" i="53" s="1"/>
  <c r="F149" i="30"/>
  <c r="F145" i="33" s="1"/>
  <c r="F210" i="33" s="1"/>
  <c r="F581" i="33"/>
  <c r="F204" i="30"/>
  <c r="F663" i="33" s="1"/>
  <c r="F207" i="30"/>
  <c r="F604" i="33" s="1"/>
  <c r="F180" i="30"/>
  <c r="F176" i="33" s="1"/>
  <c r="F226" i="30"/>
  <c r="F21" i="57" s="1"/>
  <c r="F203" i="30"/>
  <c r="F648" i="33" s="1"/>
  <c r="F202" i="30"/>
  <c r="F633" i="33" s="1"/>
  <c r="F91" i="30"/>
  <c r="F87" i="33" s="1"/>
  <c r="F92" i="30"/>
  <c r="F88" i="33" s="1"/>
  <c r="F226" i="33" s="1"/>
  <c r="F112" i="30"/>
  <c r="F108" i="33" s="1"/>
  <c r="F113" i="30"/>
  <c r="F109" i="33" s="1"/>
  <c r="F229" i="33" s="1"/>
  <c r="F143" i="30"/>
  <c r="F139" i="33" s="1"/>
  <c r="F243" i="30"/>
  <c r="F38" i="57" s="1"/>
  <c r="F144" i="30"/>
  <c r="F140" i="33" s="1"/>
  <c r="F233" i="30"/>
  <c r="F28" i="57" s="1"/>
  <c r="F145" i="30"/>
  <c r="C43" i="1" s="1"/>
  <c r="F146" i="30"/>
  <c r="F142" i="33" s="1"/>
  <c r="F210" i="30"/>
  <c r="F649" i="33" s="1"/>
  <c r="F123" i="30"/>
  <c r="F119" i="33" s="1"/>
  <c r="F167" i="30"/>
  <c r="F163" i="33" s="1"/>
  <c r="F308" i="33" s="1"/>
  <c r="F126" i="30"/>
  <c r="F122" i="33" s="1"/>
  <c r="F170" i="30"/>
  <c r="F166" i="33" s="1"/>
  <c r="F241" i="30"/>
  <c r="F36" i="57" s="1"/>
  <c r="F150" i="30"/>
  <c r="F146" i="33" s="1"/>
  <c r="F234" i="33" s="1"/>
  <c r="F258" i="30"/>
  <c r="F53" i="57" s="1"/>
  <c r="F127" i="30"/>
  <c r="F123" i="33" s="1"/>
  <c r="F231" i="33" s="1"/>
  <c r="F177" i="30"/>
  <c r="F173" i="33" s="1"/>
  <c r="F214" i="33" s="1"/>
  <c r="F251" i="30"/>
  <c r="F46" i="57" s="1"/>
  <c r="F114" i="30"/>
  <c r="F110" i="33" s="1"/>
  <c r="F253" i="33" s="1"/>
  <c r="F165" i="30"/>
  <c r="F161" i="33" s="1"/>
  <c r="F211" i="30"/>
  <c r="F664" i="33" s="1"/>
  <c r="F227" i="30"/>
  <c r="F22" i="57" s="1"/>
  <c r="F116" i="30"/>
  <c r="F112" i="33" s="1"/>
  <c r="F166" i="30"/>
  <c r="F162" i="33" s="1"/>
  <c r="F284" i="33" s="1"/>
  <c r="F212" i="30"/>
  <c r="F249" i="30"/>
  <c r="F44" i="57" s="1"/>
  <c r="F138" i="30"/>
  <c r="F134" i="33" s="1"/>
  <c r="F178" i="30"/>
  <c r="F174" i="33" s="1"/>
  <c r="F238" i="33" s="1"/>
  <c r="F242" i="30"/>
  <c r="F37" i="57" s="1"/>
  <c r="F102" i="30"/>
  <c r="F98" i="33" s="1"/>
  <c r="F128" i="30"/>
  <c r="F124" i="33" s="1"/>
  <c r="F151" i="30"/>
  <c r="F147" i="33" s="1"/>
  <c r="F192" i="30"/>
  <c r="F188" i="33" s="1"/>
  <c r="F245" i="30"/>
  <c r="F40" i="57" s="1"/>
  <c r="F256" i="30"/>
  <c r="F51" i="57" s="1"/>
  <c r="F234" i="30"/>
  <c r="F29" i="57" s="1"/>
  <c r="F219" i="30"/>
  <c r="F14" i="57" s="1"/>
  <c r="F201" i="30"/>
  <c r="F171" i="30"/>
  <c r="F167" i="33" s="1"/>
  <c r="F152" i="30"/>
  <c r="F148" i="33" s="1"/>
  <c r="F247" i="30"/>
  <c r="F42" i="57" s="1"/>
  <c r="F240" i="30"/>
  <c r="F35" i="57" s="1"/>
  <c r="F231" i="30"/>
  <c r="F26" i="57" s="1"/>
  <c r="F209" i="30"/>
  <c r="F191" i="30"/>
  <c r="F187" i="33" s="1"/>
  <c r="F160" i="30"/>
  <c r="F156" i="33" s="1"/>
  <c r="F142" i="30"/>
  <c r="F254" i="30"/>
  <c r="F49" i="57" s="1"/>
  <c r="F223" i="30"/>
  <c r="F18" i="57" s="1"/>
  <c r="F208" i="30"/>
  <c r="F188" i="30"/>
  <c r="F184" i="33" s="1"/>
  <c r="F158" i="30"/>
  <c r="F154" i="33" s="1"/>
  <c r="F139" i="30"/>
  <c r="F135" i="33" s="1"/>
  <c r="F252" i="30"/>
  <c r="F47" i="57" s="1"/>
  <c r="F205" i="30"/>
  <c r="F179" i="30"/>
  <c r="F175" i="33" s="1"/>
  <c r="F156" i="30"/>
  <c r="F152" i="33" s="1"/>
  <c r="F137" i="30"/>
  <c r="F133" i="33" s="1"/>
  <c r="F259" i="30"/>
  <c r="F54" i="57" s="1"/>
  <c r="F244" i="30"/>
  <c r="F39" i="57" s="1"/>
  <c r="F237" i="30"/>
  <c r="F32" i="57" s="1"/>
  <c r="F221" i="30"/>
  <c r="F16" i="57" s="1"/>
  <c r="F105" i="30"/>
  <c r="F101" i="33" s="1"/>
  <c r="F153" i="30"/>
  <c r="F149" i="33" s="1"/>
  <c r="F193" i="30"/>
  <c r="F189" i="33" s="1"/>
  <c r="F228" i="30"/>
  <c r="F23" i="57" s="1"/>
  <c r="F121" i="30"/>
  <c r="F117" i="33" s="1"/>
  <c r="F120" i="30"/>
  <c r="F116" i="33" s="1"/>
  <c r="F99" i="30"/>
  <c r="F95" i="33" s="1"/>
  <c r="F115" i="30"/>
  <c r="F111" i="33" s="1"/>
  <c r="F93" i="30"/>
  <c r="F89" i="33" s="1"/>
  <c r="F106" i="30"/>
  <c r="F102" i="33" s="1"/>
  <c r="F130" i="30"/>
  <c r="F126" i="33" s="1"/>
  <c r="F157" i="30"/>
  <c r="F153" i="33" s="1"/>
  <c r="F194" i="30"/>
  <c r="F190" i="33" s="1"/>
  <c r="F220" i="30"/>
  <c r="F15" i="57" s="1"/>
  <c r="F238" i="30"/>
  <c r="F33" i="57" s="1"/>
  <c r="F107" i="30"/>
  <c r="F103" i="33" s="1"/>
  <c r="F135" i="30"/>
  <c r="F131" i="33" s="1"/>
  <c r="F163" i="30"/>
  <c r="F159" i="33" s="1"/>
  <c r="F195" i="30"/>
  <c r="F191" i="33" s="1"/>
  <c r="F248" i="30"/>
  <c r="F43" i="57" s="1"/>
  <c r="F257" i="30"/>
  <c r="F52" i="57" s="1"/>
  <c r="F109" i="30"/>
  <c r="F105" i="33" s="1"/>
  <c r="F136" i="30"/>
  <c r="F132" i="33" s="1"/>
  <c r="F164" i="30"/>
  <c r="F160" i="33" s="1"/>
  <c r="F200" i="30"/>
  <c r="F230" i="30"/>
  <c r="F25" i="57" s="1"/>
  <c r="S82" i="31" l="1"/>
  <c r="F117" i="34"/>
  <c r="F90" i="55" s="1"/>
  <c r="U47" i="31"/>
  <c r="F188" i="34"/>
  <c r="F152" i="55" s="1"/>
  <c r="F629" i="33"/>
  <c r="J12" i="32"/>
  <c r="J2" i="30" s="1"/>
  <c r="T62" i="31"/>
  <c r="T81" i="31" s="1"/>
  <c r="S73" i="31"/>
  <c r="L5" i="32"/>
  <c r="M15" i="32"/>
  <c r="L5" i="36"/>
  <c r="L5" i="57"/>
  <c r="L5" i="34"/>
  <c r="L5" i="33"/>
  <c r="L18" i="32"/>
  <c r="L21" i="32" s="1"/>
  <c r="L5" i="30"/>
  <c r="L5" i="31"/>
  <c r="L43" i="32"/>
  <c r="L45" i="32" s="1"/>
  <c r="V22" i="31"/>
  <c r="F204" i="34"/>
  <c r="F166" i="55" s="1"/>
  <c r="F526" i="33"/>
  <c r="T73" i="31"/>
  <c r="K4" i="57"/>
  <c r="K4" i="36"/>
  <c r="K48" i="32"/>
  <c r="K50" i="32" s="1"/>
  <c r="K4" i="33"/>
  <c r="K4" i="31"/>
  <c r="K4" i="30"/>
  <c r="N107" i="31"/>
  <c r="N98" i="31"/>
  <c r="N89" i="31"/>
  <c r="M89" i="31"/>
  <c r="M98" i="31"/>
  <c r="M107" i="31"/>
  <c r="K34" i="32"/>
  <c r="K10" i="32"/>
  <c r="T12" i="31"/>
  <c r="C41" i="1"/>
  <c r="R83" i="31"/>
  <c r="R89" i="31" s="1"/>
  <c r="U62" i="31"/>
  <c r="U81" i="31" s="1"/>
  <c r="F557" i="33"/>
  <c r="F101" i="34"/>
  <c r="F76" i="55" s="1"/>
  <c r="L4" i="57"/>
  <c r="L4" i="34"/>
  <c r="L4" i="32"/>
  <c r="L4" i="36"/>
  <c r="L4" i="30"/>
  <c r="L4" i="31"/>
  <c r="L48" i="32"/>
  <c r="L50" i="32" s="1"/>
  <c r="L4" i="33"/>
  <c r="F588" i="33"/>
  <c r="F710" i="33" s="1"/>
  <c r="J48" i="32"/>
  <c r="J50" i="32" s="1"/>
  <c r="J4" i="31"/>
  <c r="J4" i="30"/>
  <c r="J4" i="34"/>
  <c r="J4" i="57"/>
  <c r="J4" i="33"/>
  <c r="J4" i="36"/>
  <c r="J4" i="32"/>
  <c r="F587" i="33"/>
  <c r="F143" i="34"/>
  <c r="F113" i="55" s="1"/>
  <c r="H33" i="53" s="1"/>
  <c r="T17" i="31"/>
  <c r="T72" i="31" s="1"/>
  <c r="T57" i="31"/>
  <c r="S80" i="31"/>
  <c r="F141" i="33"/>
  <c r="F281" i="33" s="1"/>
  <c r="F106" i="34"/>
  <c r="F80" i="55" s="1"/>
  <c r="C29" i="53" s="1"/>
  <c r="F522" i="33"/>
  <c r="F669" i="33"/>
  <c r="F93" i="34"/>
  <c r="F70" i="55" s="1"/>
  <c r="F660" i="33"/>
  <c r="T42" i="31"/>
  <c r="S77" i="31"/>
  <c r="S106" i="31"/>
  <c r="S97" i="31"/>
  <c r="O89" i="31"/>
  <c r="O107" i="31"/>
  <c r="O98" i="31"/>
  <c r="F202" i="33"/>
  <c r="T75" i="31"/>
  <c r="U32" i="31"/>
  <c r="P89" i="31"/>
  <c r="P98" i="31"/>
  <c r="P107" i="31"/>
  <c r="K89" i="31"/>
  <c r="K98" i="31"/>
  <c r="K107" i="31"/>
  <c r="J98" i="31"/>
  <c r="J89" i="31"/>
  <c r="J107" i="31"/>
  <c r="F22" i="33"/>
  <c r="F286" i="33"/>
  <c r="T82" i="31"/>
  <c r="T106" i="31"/>
  <c r="U67" i="31"/>
  <c r="T97" i="31"/>
  <c r="V27" i="31"/>
  <c r="U74" i="31"/>
  <c r="U12" i="31"/>
  <c r="T71" i="31"/>
  <c r="Q89" i="31"/>
  <c r="Q107" i="31"/>
  <c r="Q98" i="31"/>
  <c r="S79" i="31"/>
  <c r="T52" i="31"/>
  <c r="W22" i="31"/>
  <c r="W73" i="31" s="1"/>
  <c r="V73" i="31"/>
  <c r="F16" i="33"/>
  <c r="F220" i="34" s="1"/>
  <c r="F180" i="55" s="1"/>
  <c r="S76" i="31"/>
  <c r="T37" i="31"/>
  <c r="V47" i="31"/>
  <c r="U78" i="31"/>
  <c r="L98" i="31"/>
  <c r="L107" i="31"/>
  <c r="L89" i="31"/>
  <c r="F17" i="33"/>
  <c r="C42" i="1"/>
  <c r="F18" i="33"/>
  <c r="F301" i="33"/>
  <c r="F205" i="33"/>
  <c r="C44" i="1"/>
  <c r="F302" i="33"/>
  <c r="F305" i="33"/>
  <c r="F207" i="33"/>
  <c r="F26" i="33"/>
  <c r="F280" i="33"/>
  <c r="F679" i="33"/>
  <c r="F27" i="33"/>
  <c r="F213" i="33"/>
  <c r="F260" i="33"/>
  <c r="F25" i="33"/>
  <c r="F255" i="33"/>
  <c r="F288" i="33"/>
  <c r="F264" i="33"/>
  <c r="F304" i="33"/>
  <c r="F299" i="33"/>
  <c r="F235" i="33"/>
  <c r="F306" i="33"/>
  <c r="F259" i="33"/>
  <c r="F282" i="33"/>
  <c r="F237" i="33"/>
  <c r="F619" i="33"/>
  <c r="F23" i="33"/>
  <c r="F277" i="33"/>
  <c r="F257" i="33"/>
  <c r="F204" i="33"/>
  <c r="F228" i="33"/>
  <c r="F250" i="33"/>
  <c r="F227" i="33"/>
  <c r="F138" i="33"/>
  <c r="C40" i="1"/>
  <c r="F312" i="33"/>
  <c r="F15" i="33"/>
  <c r="F618" i="33"/>
  <c r="F208" i="33"/>
  <c r="F252" i="33"/>
  <c r="F603" i="33"/>
  <c r="F14" i="33"/>
  <c r="F230" i="33"/>
  <c r="F256" i="33"/>
  <c r="F307" i="33"/>
  <c r="F233" i="33"/>
  <c r="F212" i="33"/>
  <c r="F236" i="33"/>
  <c r="F254" i="33"/>
  <c r="F211" i="33"/>
  <c r="F216" i="33"/>
  <c r="F303" i="33"/>
  <c r="F311" i="33"/>
  <c r="F232" i="33"/>
  <c r="F262" i="33"/>
  <c r="F24" i="33"/>
  <c r="F634" i="33"/>
  <c r="F240" i="33"/>
  <c r="F300" i="33"/>
  <c r="F678" i="33"/>
  <c r="F680" i="33" s="1"/>
  <c r="F19" i="33"/>
  <c r="F258" i="33"/>
  <c r="V62" i="31" l="1"/>
  <c r="J2" i="57"/>
  <c r="J2" i="33"/>
  <c r="J2" i="31"/>
  <c r="J32" i="32"/>
  <c r="J36" i="32" s="1"/>
  <c r="J2" i="32"/>
  <c r="J27" i="32"/>
  <c r="J28" i="32" s="1"/>
  <c r="J2" i="34"/>
  <c r="N15" i="32"/>
  <c r="M5" i="36"/>
  <c r="M5" i="57"/>
  <c r="M5" i="33"/>
  <c r="M5" i="30"/>
  <c r="M5" i="34"/>
  <c r="M5" i="31"/>
  <c r="M18" i="32"/>
  <c r="M5" i="32"/>
  <c r="M43" i="32"/>
  <c r="M45" i="32" s="1"/>
  <c r="J2" i="36"/>
  <c r="F51" i="34"/>
  <c r="F37" i="55" s="1"/>
  <c r="R98" i="31"/>
  <c r="J39" i="32"/>
  <c r="J40" i="32" s="1"/>
  <c r="R107" i="31"/>
  <c r="T80" i="31"/>
  <c r="U57" i="31"/>
  <c r="L34" i="32"/>
  <c r="L10" i="32"/>
  <c r="M21" i="32"/>
  <c r="K26" i="32"/>
  <c r="K12" i="32"/>
  <c r="U42" i="31"/>
  <c r="T77" i="31"/>
  <c r="S83" i="31"/>
  <c r="S98" i="31" s="1"/>
  <c r="U17" i="31"/>
  <c r="V17" i="31" s="1"/>
  <c r="S107" i="31"/>
  <c r="T76" i="31"/>
  <c r="U37" i="31"/>
  <c r="F222" i="34"/>
  <c r="F182" i="55" s="1"/>
  <c r="T79" i="31"/>
  <c r="U52" i="31"/>
  <c r="V74" i="31"/>
  <c r="W27" i="31"/>
  <c r="W74" i="31" s="1"/>
  <c r="V78" i="31"/>
  <c r="W47" i="31"/>
  <c r="W78" i="31" s="1"/>
  <c r="U106" i="31"/>
  <c r="U97" i="31"/>
  <c r="V67" i="31"/>
  <c r="U82" i="31"/>
  <c r="F226" i="34"/>
  <c r="F185" i="55" s="1"/>
  <c r="U75" i="31"/>
  <c r="V32" i="31"/>
  <c r="W62" i="31"/>
  <c r="W81" i="31" s="1"/>
  <c r="V81" i="31"/>
  <c r="V12" i="31"/>
  <c r="U71" i="31"/>
  <c r="F221" i="34"/>
  <c r="F181" i="55" s="1"/>
  <c r="F230" i="34"/>
  <c r="F189" i="55" s="1"/>
  <c r="F229" i="34"/>
  <c r="F188" i="55" s="1"/>
  <c r="F231" i="34"/>
  <c r="F190" i="55" s="1"/>
  <c r="F223" i="34"/>
  <c r="F183" i="55" s="1"/>
  <c r="F228" i="34"/>
  <c r="F187" i="55" s="1"/>
  <c r="F59" i="34"/>
  <c r="F43" i="55" s="1"/>
  <c r="F711" i="33"/>
  <c r="F712" i="33" s="1"/>
  <c r="F20" i="33"/>
  <c r="F224" i="34" s="1"/>
  <c r="F184" i="55" s="1"/>
  <c r="F218" i="34"/>
  <c r="F178" i="55" s="1"/>
  <c r="F227" i="34"/>
  <c r="F186" i="55" s="1"/>
  <c r="F209" i="33"/>
  <c r="F28" i="33"/>
  <c r="F232" i="34" s="1"/>
  <c r="F191" i="55" s="1"/>
  <c r="F219" i="34"/>
  <c r="F179" i="55" s="1"/>
  <c r="U72" i="31" l="1"/>
  <c r="M4" i="30"/>
  <c r="M4" i="36"/>
  <c r="M4" i="32"/>
  <c r="M48" i="32"/>
  <c r="M50" i="32" s="1"/>
  <c r="M4" i="31"/>
  <c r="M4" i="34"/>
  <c r="M4" i="57"/>
  <c r="M4" i="33"/>
  <c r="N5" i="36"/>
  <c r="N5" i="57"/>
  <c r="N5" i="33"/>
  <c r="N5" i="30"/>
  <c r="N5" i="34"/>
  <c r="N5" i="31"/>
  <c r="N18" i="32"/>
  <c r="O15" i="32"/>
  <c r="N43" i="32"/>
  <c r="N45" i="32" s="1"/>
  <c r="N5" i="32"/>
  <c r="S89" i="31"/>
  <c r="T83" i="31"/>
  <c r="T107" i="31" s="1"/>
  <c r="K2" i="34"/>
  <c r="K2" i="57"/>
  <c r="K32" i="32"/>
  <c r="K36" i="32" s="1"/>
  <c r="K2" i="30"/>
  <c r="K27" i="32"/>
  <c r="K28" i="32" s="1"/>
  <c r="K2" i="33"/>
  <c r="K2" i="31"/>
  <c r="K2" i="36"/>
  <c r="K2" i="32"/>
  <c r="V42" i="31"/>
  <c r="U77" i="31"/>
  <c r="L26" i="32"/>
  <c r="L12" i="32"/>
  <c r="V57" i="31"/>
  <c r="U80" i="31"/>
  <c r="J3" i="33"/>
  <c r="J3" i="34"/>
  <c r="J3" i="30"/>
  <c r="J3" i="32"/>
  <c r="J3" i="36"/>
  <c r="J3" i="57"/>
  <c r="J3" i="31"/>
  <c r="M34" i="32"/>
  <c r="N21" i="32"/>
  <c r="M10" i="32"/>
  <c r="V72" i="31"/>
  <c r="W17" i="31"/>
  <c r="W72" i="31" s="1"/>
  <c r="V37" i="31"/>
  <c r="U76" i="31"/>
  <c r="V106" i="31"/>
  <c r="W67" i="31"/>
  <c r="V82" i="31"/>
  <c r="V97" i="31"/>
  <c r="W32" i="31"/>
  <c r="W75" i="31" s="1"/>
  <c r="V75" i="31"/>
  <c r="U79" i="31"/>
  <c r="V52" i="31"/>
  <c r="V71" i="31"/>
  <c r="W12" i="31"/>
  <c r="W71" i="31" s="1"/>
  <c r="F773" i="33"/>
  <c r="F742" i="33"/>
  <c r="F32" i="34"/>
  <c r="F25" i="55" s="1"/>
  <c r="U83" i="31" l="1"/>
  <c r="U89" i="31" s="1"/>
  <c r="T89" i="31"/>
  <c r="T98" i="31"/>
  <c r="N4" i="30"/>
  <c r="N4" i="31"/>
  <c r="N4" i="33"/>
  <c r="N4" i="36"/>
  <c r="N48" i="32"/>
  <c r="N50" i="32" s="1"/>
  <c r="N4" i="34"/>
  <c r="N4" i="32"/>
  <c r="N4" i="57"/>
  <c r="O5" i="30"/>
  <c r="O5" i="33"/>
  <c r="O5" i="34"/>
  <c r="O5" i="57"/>
  <c r="O18" i="32"/>
  <c r="O5" i="32"/>
  <c r="O5" i="31"/>
  <c r="P15" i="32"/>
  <c r="O43" i="32"/>
  <c r="O45" i="32" s="1"/>
  <c r="O5" i="36"/>
  <c r="N34" i="32"/>
  <c r="N10" i="32"/>
  <c r="O21" i="32"/>
  <c r="L28" i="32"/>
  <c r="W57" i="31"/>
  <c r="W80" i="31" s="1"/>
  <c r="V80" i="31"/>
  <c r="L2" i="33"/>
  <c r="L2" i="57"/>
  <c r="L2" i="30"/>
  <c r="L2" i="36"/>
  <c r="L2" i="34"/>
  <c r="L2" i="31"/>
  <c r="L27" i="32"/>
  <c r="L2" i="32"/>
  <c r="L32" i="32"/>
  <c r="L36" i="32" s="1"/>
  <c r="L39" i="32" s="1"/>
  <c r="L40" i="32" s="1"/>
  <c r="M12" i="32"/>
  <c r="M26" i="32"/>
  <c r="V77" i="31"/>
  <c r="W42" i="31"/>
  <c r="W77" i="31" s="1"/>
  <c r="K39" i="32"/>
  <c r="K40" i="32" s="1"/>
  <c r="W97" i="31"/>
  <c r="W82" i="31"/>
  <c r="W106" i="31"/>
  <c r="W37" i="31"/>
  <c r="W76" i="31" s="1"/>
  <c r="V76" i="31"/>
  <c r="V79" i="31"/>
  <c r="W52" i="31"/>
  <c r="W79" i="31" s="1"/>
  <c r="U107" i="31"/>
  <c r="U98" i="31"/>
  <c r="O4" i="34" l="1"/>
  <c r="O4" i="30"/>
  <c r="O4" i="32"/>
  <c r="O4" i="33"/>
  <c r="O48" i="32"/>
  <c r="O50" i="32" s="1"/>
  <c r="O4" i="31"/>
  <c r="O4" i="57"/>
  <c r="O4" i="36"/>
  <c r="P5" i="30"/>
  <c r="P5" i="33"/>
  <c r="P5" i="34"/>
  <c r="P5" i="57"/>
  <c r="P5" i="32"/>
  <c r="P5" i="31"/>
  <c r="P18" i="32"/>
  <c r="P21" i="32" s="1"/>
  <c r="P43" i="32"/>
  <c r="P45" i="32" s="1"/>
  <c r="P5" i="36"/>
  <c r="Q15" i="32"/>
  <c r="W83" i="31"/>
  <c r="W107" i="31" s="1"/>
  <c r="V83" i="31"/>
  <c r="N26" i="32"/>
  <c r="N12" i="32"/>
  <c r="L3" i="30"/>
  <c r="L3" i="57"/>
  <c r="L3" i="36"/>
  <c r="L3" i="31"/>
  <c r="L3" i="32"/>
  <c r="L3" i="33"/>
  <c r="L3" i="34"/>
  <c r="O34" i="32"/>
  <c r="O10" i="32"/>
  <c r="K3" i="36"/>
  <c r="K3" i="31"/>
  <c r="K3" i="34"/>
  <c r="K3" i="30"/>
  <c r="K3" i="57"/>
  <c r="K3" i="32"/>
  <c r="K3" i="33"/>
  <c r="M2" i="36"/>
  <c r="M2" i="31"/>
  <c r="M2" i="57"/>
  <c r="M2" i="30"/>
  <c r="M27" i="32"/>
  <c r="M28" i="32" s="1"/>
  <c r="M2" i="33"/>
  <c r="M2" i="32"/>
  <c r="M2" i="34"/>
  <c r="M32" i="32"/>
  <c r="M36" i="32" s="1"/>
  <c r="M39" i="32" s="1"/>
  <c r="M40" i="32" s="1"/>
  <c r="W89" i="31"/>
  <c r="W98" i="31"/>
  <c r="V98" i="31"/>
  <c r="V89" i="31"/>
  <c r="V107" i="31"/>
  <c r="P4" i="32" l="1"/>
  <c r="P4" i="31"/>
  <c r="P4" i="34"/>
  <c r="P4" i="57"/>
  <c r="P4" i="33"/>
  <c r="P48" i="32"/>
  <c r="P50" i="32" s="1"/>
  <c r="P4" i="30"/>
  <c r="P4" i="36"/>
  <c r="Q5" i="33"/>
  <c r="Q5" i="34"/>
  <c r="Q5" i="31"/>
  <c r="Q43" i="32"/>
  <c r="Q45" i="32" s="1"/>
  <c r="Q18" i="32"/>
  <c r="Q21" i="32" s="1"/>
  <c r="Q5" i="32"/>
  <c r="Q5" i="57"/>
  <c r="Q5" i="30"/>
  <c r="Q5" i="36"/>
  <c r="R15" i="32"/>
  <c r="M3" i="57"/>
  <c r="M3" i="32"/>
  <c r="M3" i="36"/>
  <c r="M3" i="33"/>
  <c r="M3" i="30"/>
  <c r="M3" i="31"/>
  <c r="M3" i="34"/>
  <c r="O26" i="32"/>
  <c r="O12" i="32"/>
  <c r="P34" i="32"/>
  <c r="P10" i="32"/>
  <c r="N32" i="32"/>
  <c r="N36" i="32" s="1"/>
  <c r="N2" i="30"/>
  <c r="N2" i="36"/>
  <c r="N27" i="32"/>
  <c r="N28" i="32" s="1"/>
  <c r="N2" i="31"/>
  <c r="N2" i="34"/>
  <c r="N2" i="57"/>
  <c r="N2" i="32"/>
  <c r="N2" i="33"/>
  <c r="R5" i="34" l="1"/>
  <c r="R5" i="31"/>
  <c r="R43" i="32"/>
  <c r="R45" i="32" s="1"/>
  <c r="R18" i="32"/>
  <c r="R21" i="32" s="1"/>
  <c r="R5" i="57"/>
  <c r="R5" i="30"/>
  <c r="R5" i="32"/>
  <c r="R5" i="36"/>
  <c r="S15" i="32"/>
  <c r="R5" i="33"/>
  <c r="Q48" i="32"/>
  <c r="Q50" i="32" s="1"/>
  <c r="Q4" i="34"/>
  <c r="Q4" i="33"/>
  <c r="Q4" i="36"/>
  <c r="Q4" i="32"/>
  <c r="Q4" i="57"/>
  <c r="Q4" i="31"/>
  <c r="F108" i="31" s="1"/>
  <c r="Q4" i="30"/>
  <c r="F100" i="31"/>
  <c r="F99" i="31"/>
  <c r="F90" i="31"/>
  <c r="O2" i="57"/>
  <c r="O2" i="36"/>
  <c r="O27" i="32"/>
  <c r="O28" i="32" s="1"/>
  <c r="O2" i="33"/>
  <c r="O2" i="32"/>
  <c r="O2" i="34"/>
  <c r="O2" i="31"/>
  <c r="O32" i="32"/>
  <c r="O36" i="32" s="1"/>
  <c r="O39" i="32" s="1"/>
  <c r="O40" i="32" s="1"/>
  <c r="O2" i="30"/>
  <c r="P26" i="32"/>
  <c r="P12" i="32"/>
  <c r="N39" i="32"/>
  <c r="N40" i="32" s="1"/>
  <c r="Q10" i="32"/>
  <c r="Q34" i="32"/>
  <c r="F92" i="31" l="1"/>
  <c r="F91" i="31"/>
  <c r="S5" i="31"/>
  <c r="S43" i="32"/>
  <c r="S45" i="32" s="1"/>
  <c r="S18" i="32"/>
  <c r="S21" i="32" s="1"/>
  <c r="S5" i="32"/>
  <c r="S5" i="30"/>
  <c r="S5" i="36"/>
  <c r="T15" i="32"/>
  <c r="S5" i="33"/>
  <c r="S5" i="57"/>
  <c r="S5" i="34"/>
  <c r="F101" i="31"/>
  <c r="F725" i="33" s="1"/>
  <c r="F109" i="31"/>
  <c r="F110" i="31" s="1"/>
  <c r="F745" i="33" s="1"/>
  <c r="F753" i="33" s="1"/>
  <c r="F40" i="34" s="1"/>
  <c r="F31" i="55" s="1"/>
  <c r="R4" i="32"/>
  <c r="R4" i="33"/>
  <c r="R4" i="57"/>
  <c r="R48" i="32"/>
  <c r="R50" i="32" s="1"/>
  <c r="R4" i="34"/>
  <c r="R4" i="30"/>
  <c r="R4" i="36"/>
  <c r="R4" i="31"/>
  <c r="R10" i="32"/>
  <c r="R34" i="32"/>
  <c r="Q26" i="32"/>
  <c r="Q12" i="32"/>
  <c r="P28" i="32"/>
  <c r="N3" i="57"/>
  <c r="N3" i="34"/>
  <c r="N3" i="32"/>
  <c r="N3" i="33"/>
  <c r="N3" i="30"/>
  <c r="N3" i="36"/>
  <c r="N3" i="31"/>
  <c r="P2" i="57"/>
  <c r="P2" i="34"/>
  <c r="P2" i="36"/>
  <c r="P27" i="32"/>
  <c r="P2" i="33"/>
  <c r="P2" i="32"/>
  <c r="P2" i="31"/>
  <c r="P2" i="30"/>
  <c r="P32" i="32"/>
  <c r="P36" i="32" s="1"/>
  <c r="O3" i="36"/>
  <c r="O3" i="31"/>
  <c r="O3" i="33"/>
  <c r="O3" i="57"/>
  <c r="O3" i="32"/>
  <c r="O3" i="34"/>
  <c r="O3" i="30"/>
  <c r="T5" i="31" l="1"/>
  <c r="T5" i="30"/>
  <c r="T18" i="32"/>
  <c r="T21" i="32" s="1"/>
  <c r="T5" i="36"/>
  <c r="T43" i="32"/>
  <c r="T45" i="32" s="1"/>
  <c r="T5" i="32"/>
  <c r="T5" i="57"/>
  <c r="U15" i="32"/>
  <c r="T5" i="34"/>
  <c r="T5" i="33"/>
  <c r="S4" i="36"/>
  <c r="S4" i="32"/>
  <c r="S4" i="57"/>
  <c r="S4" i="33"/>
  <c r="S48" i="32"/>
  <c r="S50" i="32" s="1"/>
  <c r="S4" i="31"/>
  <c r="S4" i="30"/>
  <c r="S4" i="34"/>
  <c r="F30" i="33"/>
  <c r="F342" i="33"/>
  <c r="F56" i="57"/>
  <c r="F767" i="33"/>
  <c r="R26" i="32"/>
  <c r="R12" i="32"/>
  <c r="Q28" i="32"/>
  <c r="P39" i="32"/>
  <c r="P40" i="32" s="1"/>
  <c r="Q2" i="36"/>
  <c r="Q2" i="31"/>
  <c r="Q2" i="33"/>
  <c r="Q27" i="32"/>
  <c r="Q2" i="32"/>
  <c r="Q2" i="34"/>
  <c r="Q2" i="30"/>
  <c r="Q32" i="32"/>
  <c r="Q36" i="32" s="1"/>
  <c r="Q39" i="32" s="1"/>
  <c r="Q40" i="32" s="1"/>
  <c r="Q2" i="57"/>
  <c r="S10" i="32"/>
  <c r="S34" i="32"/>
  <c r="F82" i="57" l="1"/>
  <c r="F256" i="34" s="1"/>
  <c r="F210" i="55" s="1"/>
  <c r="F87" i="57"/>
  <c r="F261" i="34" s="1"/>
  <c r="F214" i="55" s="1"/>
  <c r="F80" i="57"/>
  <c r="F254" i="34" s="1"/>
  <c r="F208" i="55" s="1"/>
  <c r="F95" i="57"/>
  <c r="F269" i="34" s="1"/>
  <c r="F221" i="55" s="1"/>
  <c r="F90" i="57"/>
  <c r="F264" i="34" s="1"/>
  <c r="F217" i="55" s="1"/>
  <c r="F71" i="57"/>
  <c r="F245" i="34" s="1"/>
  <c r="F200" i="55" s="1"/>
  <c r="F63" i="57"/>
  <c r="F237" i="34" s="1"/>
  <c r="F193" i="55" s="1"/>
  <c r="F96" i="57"/>
  <c r="F270" i="34" s="1"/>
  <c r="F222" i="55" s="1"/>
  <c r="F89" i="57"/>
  <c r="F263" i="34" s="1"/>
  <c r="F216" i="55" s="1"/>
  <c r="F79" i="57"/>
  <c r="F253" i="34" s="1"/>
  <c r="F207" i="55" s="1"/>
  <c r="F106" i="57"/>
  <c r="F280" i="34" s="1"/>
  <c r="F231" i="55" s="1"/>
  <c r="F91" i="57"/>
  <c r="F265" i="34" s="1"/>
  <c r="F218" i="55" s="1"/>
  <c r="F88" i="57"/>
  <c r="F262" i="34" s="1"/>
  <c r="F215" i="55" s="1"/>
  <c r="F98" i="57"/>
  <c r="F272" i="34" s="1"/>
  <c r="F224" i="55" s="1"/>
  <c r="F105" i="57"/>
  <c r="F279" i="34" s="1"/>
  <c r="F230" i="55" s="1"/>
  <c r="F104" i="57"/>
  <c r="F278" i="34" s="1"/>
  <c r="F229" i="55" s="1"/>
  <c r="F86" i="57"/>
  <c r="F62" i="57"/>
  <c r="F70" i="57"/>
  <c r="F107" i="57"/>
  <c r="F281" i="34" s="1"/>
  <c r="F232" i="55" s="1"/>
  <c r="F99" i="57"/>
  <c r="F273" i="34" s="1"/>
  <c r="F225" i="55" s="1"/>
  <c r="F66" i="57"/>
  <c r="F240" i="34" s="1"/>
  <c r="F196" i="55" s="1"/>
  <c r="F72" i="57"/>
  <c r="F246" i="34" s="1"/>
  <c r="F201" i="55" s="1"/>
  <c r="F67" i="57"/>
  <c r="F241" i="34" s="1"/>
  <c r="F197" i="55" s="1"/>
  <c r="F102" i="57"/>
  <c r="F78" i="57"/>
  <c r="F94" i="57"/>
  <c r="F74" i="57"/>
  <c r="F248" i="34" s="1"/>
  <c r="F203" i="55" s="1"/>
  <c r="F75" i="57"/>
  <c r="F249" i="34" s="1"/>
  <c r="F204" i="55" s="1"/>
  <c r="F103" i="57"/>
  <c r="F277" i="34" s="1"/>
  <c r="F228" i="55" s="1"/>
  <c r="F83" i="57"/>
  <c r="F257" i="34" s="1"/>
  <c r="F211" i="55" s="1"/>
  <c r="F64" i="57"/>
  <c r="F238" i="34" s="1"/>
  <c r="F194" i="55" s="1"/>
  <c r="F448" i="33"/>
  <c r="F457" i="33"/>
  <c r="F406" i="33"/>
  <c r="F450" i="33"/>
  <c r="F433" i="33"/>
  <c r="F431" i="33"/>
  <c r="F356" i="33"/>
  <c r="F459" i="33"/>
  <c r="F488" i="33"/>
  <c r="F466" i="33"/>
  <c r="F350" i="33"/>
  <c r="F367" i="33"/>
  <c r="F460" i="33"/>
  <c r="F391" i="33"/>
  <c r="F465" i="33"/>
  <c r="F507" i="33"/>
  <c r="F442" i="33"/>
  <c r="F409" i="33"/>
  <c r="F372" i="33"/>
  <c r="F452" i="33"/>
  <c r="F376" i="33"/>
  <c r="F464" i="33"/>
  <c r="F360" i="33"/>
  <c r="F422" i="33"/>
  <c r="F472" i="33"/>
  <c r="F366" i="33"/>
  <c r="F365" i="33"/>
  <c r="F441" i="33"/>
  <c r="F491" i="33"/>
  <c r="F364" i="33"/>
  <c r="F440" i="33"/>
  <c r="F399" i="33"/>
  <c r="F449" i="33"/>
  <c r="F430" i="33"/>
  <c r="F358" i="33"/>
  <c r="F444" i="33"/>
  <c r="F504" i="33"/>
  <c r="F423" i="33"/>
  <c r="F357" i="33"/>
  <c r="F468" i="33"/>
  <c r="F351" i="33"/>
  <c r="F476" i="33"/>
  <c r="F407" i="33"/>
  <c r="F368" i="33"/>
  <c r="F456" i="33"/>
  <c r="F489" i="33"/>
  <c r="F443" i="33"/>
  <c r="F373" i="33"/>
  <c r="F405" i="33"/>
  <c r="F480" i="33"/>
  <c r="F475" i="33"/>
  <c r="F375" i="33"/>
  <c r="F401" i="33"/>
  <c r="F374" i="33"/>
  <c r="F416" i="33"/>
  <c r="F506" i="33"/>
  <c r="F474" i="33"/>
  <c r="F398" i="33"/>
  <c r="F490" i="33"/>
  <c r="F473" i="33"/>
  <c r="F414" i="33"/>
  <c r="F359" i="33"/>
  <c r="F415" i="33"/>
  <c r="F425" i="33"/>
  <c r="F349" i="33"/>
  <c r="F393" i="33"/>
  <c r="F348" i="33"/>
  <c r="F417" i="33"/>
  <c r="F352" i="33"/>
  <c r="F389" i="33"/>
  <c r="F390" i="33"/>
  <c r="F505" i="33"/>
  <c r="F451" i="33"/>
  <c r="F429" i="33"/>
  <c r="F508" i="33"/>
  <c r="F481" i="33"/>
  <c r="F413" i="33"/>
  <c r="F500" i="33"/>
  <c r="F458" i="33"/>
  <c r="F432" i="33"/>
  <c r="V15" i="32"/>
  <c r="U18" i="32"/>
  <c r="U21" i="32" s="1"/>
  <c r="U5" i="36"/>
  <c r="U5" i="57"/>
  <c r="U5" i="33"/>
  <c r="U43" i="32"/>
  <c r="U45" i="32" s="1"/>
  <c r="U5" i="32"/>
  <c r="U5" i="34"/>
  <c r="U5" i="30"/>
  <c r="U5" i="31"/>
  <c r="F46" i="33"/>
  <c r="F290" i="33" s="1"/>
  <c r="F39" i="33"/>
  <c r="F289" i="33" s="1"/>
  <c r="F291" i="33" s="1"/>
  <c r="F48" i="33"/>
  <c r="F338" i="33" s="1"/>
  <c r="F38" i="33"/>
  <c r="F265" i="33" s="1"/>
  <c r="F47" i="33"/>
  <c r="F314" i="33" s="1"/>
  <c r="F40" i="33"/>
  <c r="F313" i="33" s="1"/>
  <c r="F315" i="33" s="1"/>
  <c r="F41" i="33"/>
  <c r="F337" i="33" s="1"/>
  <c r="F45" i="33"/>
  <c r="F266" i="33" s="1"/>
  <c r="F267" i="33" s="1"/>
  <c r="F43" i="33"/>
  <c r="F218" i="33" s="1"/>
  <c r="F44" i="33"/>
  <c r="F242" i="33" s="1"/>
  <c r="F36" i="33"/>
  <c r="F217" i="33" s="1"/>
  <c r="F37" i="33"/>
  <c r="F241" i="33" s="1"/>
  <c r="F243" i="33" s="1"/>
  <c r="T48" i="32"/>
  <c r="T50" i="32" s="1"/>
  <c r="T4" i="33"/>
  <c r="T4" i="57"/>
  <c r="T4" i="36"/>
  <c r="T4" i="32"/>
  <c r="T4" i="34"/>
  <c r="T4" i="31"/>
  <c r="T4" i="30"/>
  <c r="S12" i="32"/>
  <c r="S26" i="32"/>
  <c r="T34" i="32"/>
  <c r="T10" i="32"/>
  <c r="Q3" i="32"/>
  <c r="Q3" i="57"/>
  <c r="Q3" i="36"/>
  <c r="Q3" i="33"/>
  <c r="Q3" i="34"/>
  <c r="Q3" i="31"/>
  <c r="Q3" i="30"/>
  <c r="P3" i="57"/>
  <c r="P3" i="36"/>
  <c r="P3" i="32"/>
  <c r="P3" i="31"/>
  <c r="P3" i="33"/>
  <c r="P3" i="34"/>
  <c r="P3" i="30"/>
  <c r="R2" i="57"/>
  <c r="R2" i="36"/>
  <c r="R27" i="32"/>
  <c r="R28" i="32" s="1"/>
  <c r="R2" i="32"/>
  <c r="R2" i="33"/>
  <c r="R2" i="31"/>
  <c r="R2" i="34"/>
  <c r="R32" i="32"/>
  <c r="R36" i="32" s="1"/>
  <c r="R39" i="32" s="1"/>
  <c r="R40" i="32" s="1"/>
  <c r="R2" i="30"/>
  <c r="F98" i="34" l="1"/>
  <c r="F73" i="55" s="1"/>
  <c r="C28" i="53" s="1"/>
  <c r="F521" i="33"/>
  <c r="F395" i="33"/>
  <c r="F104" i="34" s="1"/>
  <c r="F79" i="55" s="1"/>
  <c r="F107" i="34"/>
  <c r="F81" i="55" s="1"/>
  <c r="D29" i="53" s="1"/>
  <c r="F534" i="33"/>
  <c r="F403" i="33"/>
  <c r="F112" i="34" s="1"/>
  <c r="F86" i="55" s="1"/>
  <c r="F195" i="34"/>
  <c r="F158" i="55" s="1"/>
  <c r="D19" i="53" s="1"/>
  <c r="F615" i="33"/>
  <c r="F435" i="33"/>
  <c r="F144" i="34" s="1"/>
  <c r="F114" i="55" s="1"/>
  <c r="F539" i="33"/>
  <c r="F139" i="34"/>
  <c r="F109" i="55" s="1"/>
  <c r="D33" i="53" s="1"/>
  <c r="F598" i="33"/>
  <c r="F170" i="34"/>
  <c r="F136" i="55" s="1"/>
  <c r="C18" i="53" s="1"/>
  <c r="F470" i="33"/>
  <c r="F176" i="34" s="1"/>
  <c r="F142" i="55" s="1"/>
  <c r="F628" i="33"/>
  <c r="F172" i="34"/>
  <c r="F138" i="55" s="1"/>
  <c r="E18" i="53" s="1"/>
  <c r="F236" i="34"/>
  <c r="F192" i="55" s="1"/>
  <c r="F68" i="57"/>
  <c r="F242" i="34" s="1"/>
  <c r="F198" i="55" s="1"/>
  <c r="C21" i="54" s="1"/>
  <c r="V5" i="32"/>
  <c r="V18" i="32"/>
  <c r="V5" i="36"/>
  <c r="W15" i="32"/>
  <c r="V43" i="32"/>
  <c r="V45" i="32" s="1"/>
  <c r="V5" i="33"/>
  <c r="V5" i="57"/>
  <c r="V5" i="34"/>
  <c r="V5" i="30"/>
  <c r="V5" i="31"/>
  <c r="F654" i="33"/>
  <c r="F92" i="34"/>
  <c r="F69" i="55" s="1"/>
  <c r="F92" i="57"/>
  <c r="F266" i="34" s="1"/>
  <c r="F219" i="55" s="1"/>
  <c r="C24" i="54" s="1"/>
  <c r="F260" i="34"/>
  <c r="F213" i="55" s="1"/>
  <c r="F662" i="33"/>
  <c r="F214" i="34"/>
  <c r="F175" i="55" s="1"/>
  <c r="G25" i="53" s="1"/>
  <c r="F339" i="33"/>
  <c r="F556" i="33"/>
  <c r="F75" i="34"/>
  <c r="F54" i="55" s="1"/>
  <c r="F550" i="33"/>
  <c r="F132" i="34"/>
  <c r="F103" i="55" s="1"/>
  <c r="E32" i="53" s="1"/>
  <c r="F100" i="34"/>
  <c r="F75" i="55" s="1"/>
  <c r="E28" i="53" s="1"/>
  <c r="F545" i="33"/>
  <c r="F166" i="34"/>
  <c r="F133" i="55" s="1"/>
  <c r="G21" i="53" s="1"/>
  <c r="F657" i="33"/>
  <c r="F211" i="34"/>
  <c r="F172" i="55" s="1"/>
  <c r="D25" i="53" s="1"/>
  <c r="F617" i="33"/>
  <c r="F179" i="34"/>
  <c r="F144" i="55" s="1"/>
  <c r="D22" i="53" s="1"/>
  <c r="F537" i="33"/>
  <c r="F89" i="34"/>
  <c r="F66" i="55" s="1"/>
  <c r="F609" i="33"/>
  <c r="F655" i="33"/>
  <c r="F150" i="34"/>
  <c r="F119" i="55" s="1"/>
  <c r="G20" i="53" s="1"/>
  <c r="F427" i="33"/>
  <c r="F136" i="34" s="1"/>
  <c r="F107" i="55" s="1"/>
  <c r="F131" i="34"/>
  <c r="F102" i="55" s="1"/>
  <c r="D32" i="53" s="1"/>
  <c r="F538" i="33"/>
  <c r="F638" i="33"/>
  <c r="F83" i="34"/>
  <c r="F61" i="55" s="1"/>
  <c r="F764" i="33"/>
  <c r="F14" i="34"/>
  <c r="F11" i="55" s="1"/>
  <c r="F721" i="33"/>
  <c r="F731" i="33" s="1"/>
  <c r="F22" i="34" s="1"/>
  <c r="F17" i="55" s="1"/>
  <c r="F68" i="34"/>
  <c r="F48" i="55" s="1"/>
  <c r="F567" i="33"/>
  <c r="F549" i="33"/>
  <c r="F180" i="34"/>
  <c r="F145" i="55" s="1"/>
  <c r="E22" i="53" s="1"/>
  <c r="F597" i="33"/>
  <c r="F162" i="34"/>
  <c r="F129" i="55" s="1"/>
  <c r="C21" i="53" s="1"/>
  <c r="F155" i="34"/>
  <c r="F123" i="55" s="1"/>
  <c r="D17" i="53" s="1"/>
  <c r="F611" i="33"/>
  <c r="F494" i="33"/>
  <c r="F200" i="34" s="1"/>
  <c r="F163" i="55" s="1"/>
  <c r="F600" i="33"/>
  <c r="F194" i="34"/>
  <c r="F157" i="55" s="1"/>
  <c r="C19" i="53" s="1"/>
  <c r="F141" i="34"/>
  <c r="F111" i="55" s="1"/>
  <c r="F33" i="53" s="1"/>
  <c r="F563" i="33"/>
  <c r="F572" i="33"/>
  <c r="F126" i="34"/>
  <c r="F98" i="55" s="1"/>
  <c r="G31" i="53" s="1"/>
  <c r="F632" i="33"/>
  <c r="F212" i="34"/>
  <c r="F173" i="55" s="1"/>
  <c r="E25" i="53" s="1"/>
  <c r="F653" i="33"/>
  <c r="F84" i="34"/>
  <c r="F62" i="55" s="1"/>
  <c r="F158" i="34"/>
  <c r="F126" i="55" s="1"/>
  <c r="G17" i="53" s="1"/>
  <c r="F656" i="33"/>
  <c r="F165" i="34"/>
  <c r="F132" i="55" s="1"/>
  <c r="F21" i="53" s="1"/>
  <c r="F642" i="33"/>
  <c r="F187" i="34"/>
  <c r="F151" i="55" s="1"/>
  <c r="D23" i="53" s="1"/>
  <c r="F614" i="33"/>
  <c r="F574" i="33"/>
  <c r="F134" i="34"/>
  <c r="F105" i="55" s="1"/>
  <c r="G32" i="53" s="1"/>
  <c r="F639" i="33"/>
  <c r="F91" i="34"/>
  <c r="F68" i="55" s="1"/>
  <c r="F658" i="33"/>
  <c r="F174" i="34"/>
  <c r="F140" i="55" s="1"/>
  <c r="G18" i="53" s="1"/>
  <c r="F147" i="34"/>
  <c r="F116" i="55" s="1"/>
  <c r="D20" i="53" s="1"/>
  <c r="F610" i="33"/>
  <c r="F647" i="33"/>
  <c r="F213" i="34"/>
  <c r="F174" i="55" s="1"/>
  <c r="F25" i="53" s="1"/>
  <c r="F156" i="34"/>
  <c r="F124" i="55" s="1"/>
  <c r="E17" i="53" s="1"/>
  <c r="F626" i="33"/>
  <c r="F13" i="34"/>
  <c r="F10" i="55" s="1"/>
  <c r="F763" i="33"/>
  <c r="F720" i="33"/>
  <c r="F730" i="33" s="1"/>
  <c r="F21" i="34" s="1"/>
  <c r="F16" i="55" s="1"/>
  <c r="F548" i="33"/>
  <c r="F124" i="34"/>
  <c r="F96" i="55" s="1"/>
  <c r="E31" i="53" s="1"/>
  <c r="F181" i="34"/>
  <c r="F146" i="55" s="1"/>
  <c r="F22" i="53" s="1"/>
  <c r="F561" i="33"/>
  <c r="F362" i="33"/>
  <c r="F532" i="33"/>
  <c r="F73" i="34"/>
  <c r="F52" i="55" s="1"/>
  <c r="F608" i="33"/>
  <c r="F81" i="34"/>
  <c r="F59" i="55" s="1"/>
  <c r="F613" i="33"/>
  <c r="F171" i="34"/>
  <c r="F137" i="55" s="1"/>
  <c r="D18" i="53" s="1"/>
  <c r="F535" i="33"/>
  <c r="F115" i="34"/>
  <c r="F88" i="55" s="1"/>
  <c r="D30" i="53" s="1"/>
  <c r="U4" i="31"/>
  <c r="U4" i="57"/>
  <c r="U4" i="30"/>
  <c r="U48" i="32"/>
  <c r="U50" i="32" s="1"/>
  <c r="U4" i="33"/>
  <c r="U4" i="34"/>
  <c r="U4" i="36"/>
  <c r="U4" i="32"/>
  <c r="F138" i="34"/>
  <c r="F108" i="55" s="1"/>
  <c r="C33" i="53" s="1"/>
  <c r="F527" i="33"/>
  <c r="F486" i="33"/>
  <c r="F192" i="34" s="1"/>
  <c r="F156" i="55" s="1"/>
  <c r="F599" i="33"/>
  <c r="F186" i="34"/>
  <c r="F150" i="55" s="1"/>
  <c r="C23" i="53" s="1"/>
  <c r="F82" i="34"/>
  <c r="F60" i="55" s="1"/>
  <c r="F623" i="33"/>
  <c r="F612" i="33"/>
  <c r="F163" i="34"/>
  <c r="F130" i="55" s="1"/>
  <c r="D21" i="53" s="1"/>
  <c r="F15" i="34"/>
  <c r="F12" i="55" s="1"/>
  <c r="F765" i="33"/>
  <c r="F722" i="33"/>
  <c r="F732" i="33" s="1"/>
  <c r="F23" i="34" s="1"/>
  <c r="F18" i="55" s="1"/>
  <c r="F641" i="33"/>
  <c r="F157" i="34"/>
  <c r="F125" i="55" s="1"/>
  <c r="F17" i="53" s="1"/>
  <c r="F123" i="34"/>
  <c r="F95" i="55" s="1"/>
  <c r="D31" i="53" s="1"/>
  <c r="F536" i="33"/>
  <c r="F411" i="33"/>
  <c r="F120" i="34" s="1"/>
  <c r="F93" i="55" s="1"/>
  <c r="F114" i="34"/>
  <c r="F87" i="55" s="1"/>
  <c r="C30" i="53" s="1"/>
  <c r="F523" i="33"/>
  <c r="F210" i="34"/>
  <c r="F171" i="55" s="1"/>
  <c r="C25" i="53" s="1"/>
  <c r="F602" i="33"/>
  <c r="F510" i="33"/>
  <c r="F216" i="34" s="1"/>
  <c r="F177" i="55" s="1"/>
  <c r="F178" i="34"/>
  <c r="F143" i="55" s="1"/>
  <c r="C22" i="53" s="1"/>
  <c r="F525" i="33"/>
  <c r="F478" i="33"/>
  <c r="F184" i="34" s="1"/>
  <c r="F149" i="55" s="1"/>
  <c r="F154" i="34"/>
  <c r="F122" i="55" s="1"/>
  <c r="C17" i="53" s="1"/>
  <c r="F596" i="33"/>
  <c r="F454" i="33"/>
  <c r="F160" i="34" s="1"/>
  <c r="F128" i="55" s="1"/>
  <c r="F533" i="33"/>
  <c r="F99" i="34"/>
  <c r="F74" i="55" s="1"/>
  <c r="D28" i="53" s="1"/>
  <c r="F196" i="34"/>
  <c r="F159" i="55" s="1"/>
  <c r="E19" i="53" s="1"/>
  <c r="F630" i="33"/>
  <c r="F149" i="34"/>
  <c r="F118" i="55" s="1"/>
  <c r="F20" i="53" s="1"/>
  <c r="F640" i="33"/>
  <c r="F544" i="33"/>
  <c r="F74" i="34"/>
  <c r="F53" i="55" s="1"/>
  <c r="F76" i="34"/>
  <c r="F55" i="55" s="1"/>
  <c r="F568" i="33"/>
  <c r="F66" i="34"/>
  <c r="F46" i="55" s="1"/>
  <c r="F543" i="33"/>
  <c r="F244" i="34"/>
  <c r="F199" i="55" s="1"/>
  <c r="F76" i="57"/>
  <c r="F250" i="34" s="1"/>
  <c r="F205" i="55" s="1"/>
  <c r="C22" i="54" s="1"/>
  <c r="F108" i="34"/>
  <c r="F82" i="55" s="1"/>
  <c r="E29" i="53" s="1"/>
  <c r="F546" i="33"/>
  <c r="F762" i="33"/>
  <c r="F719" i="33"/>
  <c r="F729" i="33" s="1"/>
  <c r="F20" i="34" s="1"/>
  <c r="F15" i="55" s="1"/>
  <c r="F12" i="34"/>
  <c r="F9" i="55" s="1"/>
  <c r="F462" i="33"/>
  <c r="F168" i="34" s="1"/>
  <c r="F135" i="55" s="1"/>
  <c r="F164" i="34"/>
  <c r="F131" i="55" s="1"/>
  <c r="E21" i="53" s="1"/>
  <c r="F627" i="33"/>
  <c r="F64" i="34"/>
  <c r="F44" i="55" s="1"/>
  <c r="F519" i="33"/>
  <c r="F354" i="33"/>
  <c r="F125" i="34"/>
  <c r="F97" i="55" s="1"/>
  <c r="F31" i="53" s="1"/>
  <c r="F560" i="33"/>
  <c r="F547" i="33"/>
  <c r="F116" i="34"/>
  <c r="F89" i="55" s="1"/>
  <c r="E30" i="53" s="1"/>
  <c r="F595" i="33"/>
  <c r="F446" i="33"/>
  <c r="F152" i="34" s="1"/>
  <c r="F121" i="55" s="1"/>
  <c r="F146" i="34"/>
  <c r="F115" i="55" s="1"/>
  <c r="C20" i="53" s="1"/>
  <c r="F594" i="33"/>
  <c r="F88" i="34"/>
  <c r="F65" i="55" s="1"/>
  <c r="F378" i="33"/>
  <c r="F520" i="33"/>
  <c r="F72" i="34"/>
  <c r="F51" i="55" s="1"/>
  <c r="F100" i="57"/>
  <c r="F274" i="34" s="1"/>
  <c r="F226" i="55" s="1"/>
  <c r="C25" i="54" s="1"/>
  <c r="F268" i="34"/>
  <c r="F220" i="55" s="1"/>
  <c r="F219" i="33"/>
  <c r="F206" i="34"/>
  <c r="F168" i="55" s="1"/>
  <c r="G24" i="53" s="1"/>
  <c r="F502" i="33"/>
  <c r="F208" i="34" s="1"/>
  <c r="F170" i="55" s="1"/>
  <c r="F661" i="33"/>
  <c r="F569" i="33"/>
  <c r="F102" i="34"/>
  <c r="F77" i="55" s="1"/>
  <c r="G28" i="53" s="1"/>
  <c r="F90" i="34"/>
  <c r="F67" i="55" s="1"/>
  <c r="F624" i="33"/>
  <c r="F182" i="34"/>
  <c r="F147" i="55" s="1"/>
  <c r="G22" i="53" s="1"/>
  <c r="F573" i="33"/>
  <c r="F593" i="33"/>
  <c r="F80" i="34"/>
  <c r="F58" i="55" s="1"/>
  <c r="F370" i="33"/>
  <c r="F571" i="33"/>
  <c r="F118" i="34"/>
  <c r="F91" i="55" s="1"/>
  <c r="G30" i="53" s="1"/>
  <c r="F140" i="34"/>
  <c r="F110" i="55" s="1"/>
  <c r="E33" i="53" s="1"/>
  <c r="F551" i="33"/>
  <c r="F252" i="34"/>
  <c r="F206" i="55" s="1"/>
  <c r="F84" i="57"/>
  <c r="F258" i="34" s="1"/>
  <c r="F212" i="55" s="1"/>
  <c r="C23" i="54" s="1"/>
  <c r="F524" i="33"/>
  <c r="F122" i="34"/>
  <c r="F94" i="55" s="1"/>
  <c r="C31" i="53" s="1"/>
  <c r="F419" i="33"/>
  <c r="F128" i="34" s="1"/>
  <c r="F100" i="55" s="1"/>
  <c r="F65" i="34"/>
  <c r="F45" i="55" s="1"/>
  <c r="F531" i="33"/>
  <c r="F570" i="33"/>
  <c r="F110" i="34"/>
  <c r="F84" i="55" s="1"/>
  <c r="G29" i="53" s="1"/>
  <c r="F67" i="34"/>
  <c r="F47" i="55" s="1"/>
  <c r="F555" i="33"/>
  <c r="F645" i="33"/>
  <c r="F197" i="34"/>
  <c r="F160" i="55" s="1"/>
  <c r="F19" i="53" s="1"/>
  <c r="F625" i="33"/>
  <c r="F148" i="34"/>
  <c r="F117" i="55" s="1"/>
  <c r="E20" i="53" s="1"/>
  <c r="F142" i="34"/>
  <c r="F112" i="55" s="1"/>
  <c r="G33" i="53" s="1"/>
  <c r="F575" i="33"/>
  <c r="F108" i="57"/>
  <c r="F282" i="34" s="1"/>
  <c r="F233" i="55" s="1"/>
  <c r="C26" i="54" s="1"/>
  <c r="F276" i="34"/>
  <c r="F227" i="55" s="1"/>
  <c r="T26" i="32"/>
  <c r="T12" i="32"/>
  <c r="U34" i="32"/>
  <c r="V21" i="32"/>
  <c r="U10" i="32"/>
  <c r="R3" i="36"/>
  <c r="R3" i="31"/>
  <c r="R3" i="34"/>
  <c r="R3" i="57"/>
  <c r="R3" i="33"/>
  <c r="R3" i="30"/>
  <c r="R3" i="32"/>
  <c r="S32" i="32"/>
  <c r="S36" i="32" s="1"/>
  <c r="S39" i="32" s="1"/>
  <c r="S40" i="32" s="1"/>
  <c r="S2" i="36"/>
  <c r="S2" i="32"/>
  <c r="S2" i="33"/>
  <c r="S2" i="31"/>
  <c r="S2" i="34"/>
  <c r="S2" i="30"/>
  <c r="S2" i="57"/>
  <c r="S27" i="32"/>
  <c r="S28" i="32" s="1"/>
  <c r="F564" i="33" l="1"/>
  <c r="K31" i="53"/>
  <c r="D24" i="54"/>
  <c r="E24" i="54" s="1"/>
  <c r="F766" i="33"/>
  <c r="F779" i="33" s="1"/>
  <c r="F15" i="36" s="1"/>
  <c r="F16" i="34"/>
  <c r="F13" i="55" s="1"/>
  <c r="F723" i="33"/>
  <c r="F733" i="33" s="1"/>
  <c r="F24" i="34" s="1"/>
  <c r="F19" i="55" s="1"/>
  <c r="V4" i="57"/>
  <c r="V4" i="32"/>
  <c r="V4" i="30"/>
  <c r="V4" i="36"/>
  <c r="V4" i="34"/>
  <c r="V4" i="33"/>
  <c r="V4" i="31"/>
  <c r="V48" i="32"/>
  <c r="V50" i="32" s="1"/>
  <c r="F528" i="33"/>
  <c r="F552" i="33"/>
  <c r="D23" i="54"/>
  <c r="E23" i="54" s="1"/>
  <c r="K30" i="53"/>
  <c r="F635" i="33"/>
  <c r="F78" i="34"/>
  <c r="F57" i="55" s="1"/>
  <c r="F381" i="33"/>
  <c r="K19" i="53"/>
  <c r="D8" i="54"/>
  <c r="F94" i="34"/>
  <c r="F71" i="55" s="1"/>
  <c r="F383" i="33"/>
  <c r="D6" i="54"/>
  <c r="K17" i="53"/>
  <c r="F650" i="33"/>
  <c r="F700" i="33"/>
  <c r="F49" i="34"/>
  <c r="F35" i="55" s="1"/>
  <c r="F605" i="33"/>
  <c r="F70" i="34"/>
  <c r="F50" i="55" s="1"/>
  <c r="F380" i="33"/>
  <c r="F384" i="33" s="1"/>
  <c r="F96" i="34" s="1"/>
  <c r="F72" i="55" s="1"/>
  <c r="W5" i="32"/>
  <c r="W5" i="57"/>
  <c r="W5" i="36"/>
  <c r="W43" i="32"/>
  <c r="W45" i="32" s="1"/>
  <c r="W5" i="33"/>
  <c r="W5" i="34"/>
  <c r="W18" i="32"/>
  <c r="W5" i="30"/>
  <c r="W5" i="31"/>
  <c r="K33" i="53"/>
  <c r="D26" i="54"/>
  <c r="E26" i="54" s="1"/>
  <c r="F665" i="33"/>
  <c r="C27" i="54"/>
  <c r="K29" i="53"/>
  <c r="D22" i="54"/>
  <c r="E22" i="54" s="1"/>
  <c r="D10" i="54"/>
  <c r="K21" i="53"/>
  <c r="K22" i="53"/>
  <c r="D11" i="54"/>
  <c r="D12" i="54"/>
  <c r="K23" i="53"/>
  <c r="D25" i="54"/>
  <c r="E25" i="54" s="1"/>
  <c r="K32" i="53"/>
  <c r="D13" i="54"/>
  <c r="K24" i="53"/>
  <c r="D9" i="54"/>
  <c r="K20" i="53"/>
  <c r="F540" i="33"/>
  <c r="K28" i="53"/>
  <c r="D21" i="54"/>
  <c r="F86" i="34"/>
  <c r="F64" i="55" s="1"/>
  <c r="F382" i="33"/>
  <c r="F11" i="34"/>
  <c r="F8" i="55" s="1"/>
  <c r="F761" i="33"/>
  <c r="F718" i="33"/>
  <c r="F728" i="33" s="1"/>
  <c r="F19" i="34" s="1"/>
  <c r="F14" i="55" s="1"/>
  <c r="K25" i="53"/>
  <c r="D14" i="54"/>
  <c r="F576" i="33"/>
  <c r="F620" i="33"/>
  <c r="K18" i="53"/>
  <c r="D7" i="54"/>
  <c r="S3" i="34"/>
  <c r="S3" i="33"/>
  <c r="S3" i="36"/>
  <c r="S3" i="31"/>
  <c r="S3" i="30"/>
  <c r="S3" i="32"/>
  <c r="S3" i="57"/>
  <c r="W21" i="32"/>
  <c r="V10" i="32"/>
  <c r="V34" i="32"/>
  <c r="U26" i="32"/>
  <c r="U12" i="32"/>
  <c r="T2" i="36"/>
  <c r="T2" i="31"/>
  <c r="T2" i="34"/>
  <c r="T2" i="33"/>
  <c r="T2" i="30"/>
  <c r="T27" i="32"/>
  <c r="T28" i="32" s="1"/>
  <c r="T2" i="57"/>
  <c r="T2" i="32"/>
  <c r="T32" i="32"/>
  <c r="T36" i="32" s="1"/>
  <c r="T39" i="32" s="1"/>
  <c r="T40" i="32" s="1"/>
  <c r="F706" i="33" l="1"/>
  <c r="F58" i="34"/>
  <c r="F42" i="55" s="1"/>
  <c r="F686" i="33"/>
  <c r="F54" i="34"/>
  <c r="F38" i="55" s="1"/>
  <c r="F56" i="34"/>
  <c r="F40" i="55" s="1"/>
  <c r="F696" i="33"/>
  <c r="E21" i="54"/>
  <c r="D27" i="54"/>
  <c r="E27" i="54" s="1"/>
  <c r="F48" i="34"/>
  <c r="F34" i="55" s="1"/>
  <c r="F695" i="33"/>
  <c r="F697" i="33" s="1"/>
  <c r="F47" i="34"/>
  <c r="F33" i="55" s="1"/>
  <c r="F690" i="33"/>
  <c r="W48" i="32"/>
  <c r="W50" i="32" s="1"/>
  <c r="H50" i="32" s="1"/>
  <c r="W4" i="32"/>
  <c r="W4" i="34"/>
  <c r="W4" i="30"/>
  <c r="W4" i="57"/>
  <c r="W4" i="36"/>
  <c r="W4" i="31"/>
  <c r="W4" i="33"/>
  <c r="D15" i="54"/>
  <c r="F705" i="33"/>
  <c r="F50" i="34"/>
  <c r="F36" i="55" s="1"/>
  <c r="F701" i="33"/>
  <c r="F702" i="33" s="1"/>
  <c r="F57" i="34"/>
  <c r="F41" i="55" s="1"/>
  <c r="F46" i="34"/>
  <c r="F32" i="55" s="1"/>
  <c r="F685" i="33"/>
  <c r="F687" i="33" s="1"/>
  <c r="F55" i="34"/>
  <c r="F39" i="55" s="1"/>
  <c r="F691" i="33"/>
  <c r="T3" i="36"/>
  <c r="T3" i="33"/>
  <c r="T3" i="31"/>
  <c r="T3" i="30"/>
  <c r="T3" i="34"/>
  <c r="T3" i="57"/>
  <c r="T3" i="32"/>
  <c r="V26" i="32"/>
  <c r="V12" i="32"/>
  <c r="W34" i="32"/>
  <c r="W10" i="32"/>
  <c r="U2" i="34"/>
  <c r="U2" i="33"/>
  <c r="U2" i="31"/>
  <c r="U32" i="32"/>
  <c r="U36" i="32" s="1"/>
  <c r="U39" i="32" s="1"/>
  <c r="U40" i="32" s="1"/>
  <c r="U2" i="57"/>
  <c r="U27" i="32"/>
  <c r="U28" i="32" s="1"/>
  <c r="U2" i="30"/>
  <c r="U2" i="32"/>
  <c r="U2" i="36"/>
  <c r="F692" i="33" l="1"/>
  <c r="F707" i="33"/>
  <c r="F30" i="34"/>
  <c r="F23" i="55" s="1"/>
  <c r="F771" i="33"/>
  <c r="F777" i="33" s="1"/>
  <c r="F13" i="36" s="1"/>
  <c r="F740" i="33"/>
  <c r="F751" i="33" s="1"/>
  <c r="F38" i="34" s="1"/>
  <c r="F29" i="55" s="1"/>
  <c r="F769" i="33"/>
  <c r="F775" i="33" s="1"/>
  <c r="F11" i="36" s="1"/>
  <c r="F738" i="33"/>
  <c r="F749" i="33" s="1"/>
  <c r="F36" i="34" s="1"/>
  <c r="F27" i="55" s="1"/>
  <c r="F28" i="34"/>
  <c r="F21" i="55" s="1"/>
  <c r="F739" i="33"/>
  <c r="F750" i="33" s="1"/>
  <c r="F37" i="34" s="1"/>
  <c r="F28" i="55" s="1"/>
  <c r="F29" i="34"/>
  <c r="F22" i="55" s="1"/>
  <c r="F770" i="33"/>
  <c r="F776" i="33" s="1"/>
  <c r="F12" i="36" s="1"/>
  <c r="F772" i="33"/>
  <c r="F778" i="33" s="1"/>
  <c r="F14" i="36" s="1"/>
  <c r="F741" i="33"/>
  <c r="F752" i="33" s="1"/>
  <c r="F39" i="34" s="1"/>
  <c r="F30" i="55" s="1"/>
  <c r="F31" i="34"/>
  <c r="F24" i="55" s="1"/>
  <c r="F737" i="33"/>
  <c r="F768" i="33"/>
  <c r="F774" i="33" s="1"/>
  <c r="F10" i="36" s="1"/>
  <c r="F27" i="34"/>
  <c r="F20" i="55" s="1"/>
  <c r="W26" i="32"/>
  <c r="W12" i="32"/>
  <c r="U3" i="34"/>
  <c r="U3" i="57"/>
  <c r="U3" i="36"/>
  <c r="U3" i="33"/>
  <c r="U3" i="31"/>
  <c r="U3" i="30"/>
  <c r="U3" i="32"/>
  <c r="V2" i="31"/>
  <c r="V2" i="34"/>
  <c r="V32" i="32"/>
  <c r="V36" i="32" s="1"/>
  <c r="V39" i="32" s="1"/>
  <c r="V40" i="32" s="1"/>
  <c r="V2" i="30"/>
  <c r="V2" i="57"/>
  <c r="V27" i="32"/>
  <c r="V28" i="32" s="1"/>
  <c r="V2" i="32"/>
  <c r="V2" i="33"/>
  <c r="V2" i="36"/>
  <c r="F19" i="36" l="1"/>
  <c r="F748" i="33"/>
  <c r="F743" i="33"/>
  <c r="V3" i="33"/>
  <c r="V3" i="36"/>
  <c r="V3" i="31"/>
  <c r="V3" i="30"/>
  <c r="V3" i="57"/>
  <c r="V3" i="34"/>
  <c r="V3" i="32"/>
  <c r="W2" i="34"/>
  <c r="W2" i="57"/>
  <c r="W32" i="32"/>
  <c r="W36" i="32" s="1"/>
  <c r="W2" i="30"/>
  <c r="W2" i="32"/>
  <c r="W2" i="31"/>
  <c r="W2" i="33"/>
  <c r="W2" i="36"/>
  <c r="W27" i="32"/>
  <c r="W28" i="32"/>
  <c r="H28" i="32" s="1"/>
  <c r="F2" i="34" l="1"/>
  <c r="F2" i="32"/>
  <c r="F2" i="36"/>
  <c r="F2" i="33"/>
  <c r="F2" i="57"/>
  <c r="F2" i="31"/>
  <c r="F35" i="34"/>
  <c r="F26" i="55" s="1"/>
  <c r="F754" i="33"/>
  <c r="W39" i="32"/>
  <c r="W40" i="32" s="1"/>
  <c r="H36" i="32"/>
  <c r="H39" i="32" s="1"/>
  <c r="W3" i="36" l="1"/>
  <c r="W3" i="31"/>
  <c r="W3" i="33"/>
  <c r="W3" i="30"/>
  <c r="W3" i="34"/>
  <c r="W3" i="32"/>
  <c r="W3" i="57"/>
  <c r="H40" i="32"/>
</calcChain>
</file>

<file path=xl/sharedStrings.xml><?xml version="1.0" encoding="utf-8"?>
<sst xmlns="http://schemas.openxmlformats.org/spreadsheetml/2006/main" count="7741" uniqueCount="1457">
  <si>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</si>
  <si>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</si>
  <si>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</si>
  <si>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</si>
  <si>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</si>
  <si>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</si>
  <si>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</si>
  <si>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</si>
  <si>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</si>
  <si>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</si>
  <si>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</si>
  <si>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</si>
  <si>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</si>
  <si>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</si>
  <si>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</si>
  <si>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</si>
  <si>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</si>
  <si>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</si>
  <si>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</si>
  <si>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</si>
  <si>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</si>
  <si>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</si>
  <si>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</si>
  <si>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</si>
  <si>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</si>
  <si>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</si>
  <si>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</si>
  <si>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</si>
  <si>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</si>
  <si>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</si>
  <si>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</si>
  <si>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</si>
  <si>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</si>
  <si>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</si>
  <si>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</si>
  <si>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</si>
  <si>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</si>
  <si>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</si>
  <si>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</si>
  <si>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</si>
  <si>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</si>
  <si>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</si>
  <si>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</si>
  <si>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</si>
  <si>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</si>
  <si>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</si>
  <si>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</si>
  <si>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</si>
  <si>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</si>
  <si>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</si>
  <si>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</si>
  <si>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</si>
  <si>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</si>
  <si>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</si>
  <si>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</si>
  <si>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</si>
  <si>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</si>
  <si>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</si>
  <si>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</si>
  <si>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</si>
  <si>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</si>
  <si>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</si>
  <si>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</si>
  <si>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</si>
  <si>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</si>
  <si>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</si>
  <si>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</si>
  <si>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</si>
  <si>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</si>
  <si>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</si>
  <si>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</si>
  <si>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</si>
  <si>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</si>
  <si>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</si>
  <si>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</si>
  <si>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</si>
  <si>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</si>
  <si>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</si>
  <si>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</si>
  <si>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</si>
  <si>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</si>
  <si>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</si>
  <si>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</si>
  <si>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</si>
  <si>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</si>
  <si>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</si>
  <si>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</si>
  <si>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</si>
  <si>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</si>
  <si>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</si>
  <si>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</si>
  <si>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</si>
  <si>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</si>
  <si>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</si>
  <si>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</si>
  <si>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</si>
  <si>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</si>
  <si>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</si>
  <si>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</si>
  <si>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</si>
  <si>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</si>
  <si>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</si>
  <si>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</si>
  <si>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</si>
  <si>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</si>
  <si>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</si>
  <si>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</si>
  <si>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</si>
  <si>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</si>
  <si>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</si>
  <si>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</si>
  <si>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</si>
  <si>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</si>
  <si>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</si>
  <si>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</si>
  <si>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</si>
  <si>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</si>
  <si>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</si>
  <si>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</si>
  <si>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</si>
  <si>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</si>
  <si>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</si>
  <si>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</si>
  <si>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</si>
  <si>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</si>
  <si>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</si>
  <si>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</si>
  <si>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</si>
  <si>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</si>
  <si>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</si>
  <si>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</si>
  <si>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</si>
  <si>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</si>
  <si>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</si>
  <si>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</si>
  <si>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</si>
  <si>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15:34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</si>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</sst>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</font>
    <font>
      <b/>
      <u/>
      <sz val="11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557720</xdr:colOff>
      <xdr:row>60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/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5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0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0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0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618</v>
      </c>
      <c r="C3" s="170" t="s">
        <v>619</v>
      </c>
      <c r="D3" s="170">
        <v>45.753224593819439</v>
      </c>
    </row>
    <row r="4" spans="1:4">
      <c r="A4" s="168" t="s">
        <v>98</v>
      </c>
      <c r="B4" s="169" t="s">
        <v>620</v>
      </c>
      <c r="C4" s="170" t="s">
        <v>621</v>
      </c>
      <c r="D4" s="170">
        <v>931.11277219814667</v>
      </c>
    </row>
    <row r="5" spans="1:4">
      <c r="A5" s="168" t="s">
        <v>98</v>
      </c>
      <c r="B5" s="169" t="s">
        <v>622</v>
      </c>
      <c r="C5" s="170" t="s">
        <v>623</v>
      </c>
      <c r="D5" s="170">
        <v>1232.6330318897353</v>
      </c>
    </row>
    <row r="6" spans="1:4">
      <c r="A6" s="168" t="s">
        <v>98</v>
      </c>
      <c r="B6" s="169" t="s">
        <v>624</v>
      </c>
      <c r="C6" s="170" t="s">
        <v>625</v>
      </c>
      <c r="D6" s="170">
        <v>58.828468684022241</v>
      </c>
    </row>
    <row r="7" spans="1:4">
      <c r="A7" s="168" t="s">
        <v>98</v>
      </c>
      <c r="B7" s="169" t="s">
        <v>626</v>
      </c>
      <c r="C7" s="170" t="s">
        <v>627</v>
      </c>
      <c r="D7" s="170">
        <v>0</v>
      </c>
    </row>
    <row r="9" spans="1:4">
      <c r="A9" s="168" t="s">
        <v>102</v>
      </c>
      <c r="B9" s="169" t="s">
        <v>618</v>
      </c>
      <c r="C9" s="170" t="s">
        <v>619</v>
      </c>
      <c r="D9" s="170">
        <v>122.13525250615579</v>
      </c>
    </row>
    <row r="10" spans="1:4">
      <c r="A10" s="168" t="s">
        <v>102</v>
      </c>
      <c r="B10" s="169" t="s">
        <v>620</v>
      </c>
      <c r="C10" s="170" t="s">
        <v>621</v>
      </c>
      <c r="D10" s="170">
        <v>443.44300746011015</v>
      </c>
    </row>
    <row r="11" spans="1:4">
      <c r="A11" s="168" t="s">
        <v>102</v>
      </c>
      <c r="B11" s="169" t="s">
        <v>622</v>
      </c>
      <c r="C11" s="170" t="s">
        <v>623</v>
      </c>
      <c r="D11" s="170">
        <v>511.41637966989299</v>
      </c>
    </row>
    <row r="12" spans="1:4">
      <c r="A12" s="168" t="s">
        <v>102</v>
      </c>
      <c r="B12" s="169" t="s">
        <v>624</v>
      </c>
      <c r="C12" s="170" t="s">
        <v>625</v>
      </c>
      <c r="D12" s="170">
        <v>38.974033536292964</v>
      </c>
    </row>
    <row r="13" spans="1:4">
      <c r="A13" s="168" t="s">
        <v>102</v>
      </c>
      <c r="B13" s="169" t="s">
        <v>626</v>
      </c>
      <c r="C13" s="170" t="s">
        <v>627</v>
      </c>
      <c r="D13" s="170">
        <v>0</v>
      </c>
    </row>
    <row r="15" spans="1:4">
      <c r="A15" s="168" t="s">
        <v>126</v>
      </c>
      <c r="B15" s="169" t="s">
        <v>618</v>
      </c>
      <c r="C15" s="170" t="s">
        <v>619</v>
      </c>
      <c r="D15" s="170">
        <v>6.1819168519336749</v>
      </c>
    </row>
    <row r="16" spans="1:4">
      <c r="A16" s="168" t="s">
        <v>126</v>
      </c>
      <c r="B16" s="169" t="s">
        <v>620</v>
      </c>
      <c r="C16" s="170" t="s">
        <v>621</v>
      </c>
      <c r="D16" s="170">
        <v>26.899561617553662</v>
      </c>
    </row>
    <row r="17" spans="1:7">
      <c r="A17" s="168" t="s">
        <v>126</v>
      </c>
      <c r="B17" s="169" t="s">
        <v>622</v>
      </c>
      <c r="C17" s="170" t="s">
        <v>623</v>
      </c>
      <c r="D17" s="170">
        <v>10.665234722687433</v>
      </c>
    </row>
    <row r="18" spans="1:7">
      <c r="A18" s="168" t="s">
        <v>126</v>
      </c>
      <c r="B18" s="169" t="s">
        <v>624</v>
      </c>
      <c r="C18" s="170" t="s">
        <v>625</v>
      </c>
      <c r="D18" s="170">
        <v>0</v>
      </c>
    </row>
    <row r="19" spans="1:7">
      <c r="A19" s="168" t="s">
        <v>126</v>
      </c>
      <c r="B19" s="169" t="s">
        <v>626</v>
      </c>
      <c r="C19" s="170" t="s">
        <v>627</v>
      </c>
      <c r="D19" s="170">
        <v>0</v>
      </c>
    </row>
    <row r="21" spans="1:7">
      <c r="A21" s="168" t="s">
        <v>104</v>
      </c>
      <c r="B21" s="169" t="s">
        <v>618</v>
      </c>
      <c r="C21" s="170" t="s">
        <v>619</v>
      </c>
      <c r="D21" s="170">
        <v>26.837047534228091</v>
      </c>
    </row>
    <row r="22" spans="1:7">
      <c r="A22" s="168" t="s">
        <v>104</v>
      </c>
      <c r="B22" s="169" t="s">
        <v>620</v>
      </c>
      <c r="C22" s="170" t="s">
        <v>621</v>
      </c>
      <c r="D22" s="170">
        <v>502.44223203618748</v>
      </c>
    </row>
    <row r="23" spans="1:7">
      <c r="A23" s="168" t="s">
        <v>104</v>
      </c>
      <c r="B23" s="169" t="s">
        <v>622</v>
      </c>
      <c r="C23" s="170" t="s">
        <v>623</v>
      </c>
      <c r="D23" s="170">
        <v>545.62013638803683</v>
      </c>
    </row>
    <row r="24" spans="1:7">
      <c r="A24" s="168" t="s">
        <v>104</v>
      </c>
      <c r="B24" s="169" t="s">
        <v>624</v>
      </c>
      <c r="C24" s="170" t="s">
        <v>625</v>
      </c>
      <c r="D24" s="170">
        <v>45.6091639940039</v>
      </c>
    </row>
    <row r="25" spans="1:7">
      <c r="A25" s="168" t="s">
        <v>104</v>
      </c>
      <c r="B25" s="169" t="s">
        <v>626</v>
      </c>
      <c r="C25" s="170" t="s">
        <v>627</v>
      </c>
      <c r="D25" s="170">
        <v>0</v>
      </c>
    </row>
    <row r="27" spans="1:7">
      <c r="A27" s="168" t="s">
        <v>128</v>
      </c>
      <c r="B27" s="169" t="s">
        <v>618</v>
      </c>
      <c r="C27" s="170" t="s">
        <v>619</v>
      </c>
      <c r="D27" s="170">
        <v>99.16590703699876</v>
      </c>
    </row>
    <row r="28" spans="1:7">
      <c r="A28" s="168" t="s">
        <v>128</v>
      </c>
      <c r="B28" s="169" t="s">
        <v>620</v>
      </c>
      <c r="C28" s="170" t="s">
        <v>621</v>
      </c>
      <c r="D28" s="170">
        <v>864.20831690705859</v>
      </c>
    </row>
    <row r="29" spans="1:7">
      <c r="A29" s="168" t="s">
        <v>128</v>
      </c>
      <c r="B29" s="169" t="s">
        <v>622</v>
      </c>
      <c r="C29" s="170" t="s">
        <v>623</v>
      </c>
      <c r="D29" s="170">
        <v>1039.5443695434071</v>
      </c>
    </row>
    <row r="30" spans="1:7">
      <c r="A30" s="168" t="s">
        <v>128</v>
      </c>
      <c r="B30" s="169" t="s">
        <v>624</v>
      </c>
      <c r="C30" s="170" t="s">
        <v>625</v>
      </c>
      <c r="D30" s="170">
        <v>165.92304415917474</v>
      </c>
    </row>
    <row r="31" spans="1:7">
      <c r="A31" s="168" t="s">
        <v>128</v>
      </c>
      <c r="B31" s="169" t="s">
        <v>626</v>
      </c>
      <c r="C31" s="170" t="s">
        <v>627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618</v>
      </c>
      <c r="C33" s="171" t="s">
        <v>619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620</v>
      </c>
      <c r="C34" s="171" t="s">
        <v>621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622</v>
      </c>
      <c r="C35" s="171" t="s">
        <v>623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624</v>
      </c>
      <c r="C36" s="171" t="s">
        <v>625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626</v>
      </c>
      <c r="C37" s="171" t="s">
        <v>627</v>
      </c>
      <c r="D37" s="171">
        <v>0</v>
      </c>
      <c r="G37" s="170"/>
      <c r="H37" s="171"/>
    </row>
    <row r="39" spans="1:8">
      <c r="A39" s="168" t="s">
        <v>110</v>
      </c>
      <c r="B39" s="169" t="s">
        <v>618</v>
      </c>
      <c r="C39" s="170" t="s">
        <v>619</v>
      </c>
      <c r="D39" s="170">
        <v>61.564319159344151</v>
      </c>
    </row>
    <row r="40" spans="1:8">
      <c r="A40" s="168" t="s">
        <v>110</v>
      </c>
      <c r="B40" s="169" t="s">
        <v>620</v>
      </c>
      <c r="C40" s="170" t="s">
        <v>621</v>
      </c>
      <c r="D40" s="170">
        <v>429.44578404781265</v>
      </c>
    </row>
    <row r="41" spans="1:8">
      <c r="A41" s="168" t="s">
        <v>110</v>
      </c>
      <c r="B41" s="169" t="s">
        <v>622</v>
      </c>
      <c r="C41" s="170" t="s">
        <v>623</v>
      </c>
      <c r="D41" s="170">
        <v>981.06071657240955</v>
      </c>
    </row>
    <row r="42" spans="1:8">
      <c r="A42" s="168" t="s">
        <v>110</v>
      </c>
      <c r="B42" s="169" t="s">
        <v>624</v>
      </c>
      <c r="C42" s="170" t="s">
        <v>625</v>
      </c>
      <c r="D42" s="170">
        <v>72.577019372117988</v>
      </c>
    </row>
    <row r="43" spans="1:8">
      <c r="A43" s="168" t="s">
        <v>110</v>
      </c>
      <c r="B43" s="169" t="s">
        <v>626</v>
      </c>
      <c r="C43" s="170" t="s">
        <v>627</v>
      </c>
      <c r="D43" s="170">
        <v>0</v>
      </c>
    </row>
    <row r="45" spans="1:8">
      <c r="A45" s="168" t="s">
        <v>118</v>
      </c>
      <c r="B45" s="169" t="s">
        <v>618</v>
      </c>
      <c r="C45" s="170" t="s">
        <v>619</v>
      </c>
      <c r="D45" s="170">
        <v>238.16751818500836</v>
      </c>
    </row>
    <row r="46" spans="1:8">
      <c r="A46" s="168" t="s">
        <v>118</v>
      </c>
      <c r="B46" s="169" t="s">
        <v>620</v>
      </c>
      <c r="C46" s="170" t="s">
        <v>621</v>
      </c>
      <c r="D46" s="170">
        <v>2151.3799672478144</v>
      </c>
    </row>
    <row r="47" spans="1:8">
      <c r="A47" s="168" t="s">
        <v>118</v>
      </c>
      <c r="B47" s="169" t="s">
        <v>622</v>
      </c>
      <c r="C47" s="170" t="s">
        <v>623</v>
      </c>
      <c r="D47" s="170">
        <v>1689.7857360723237</v>
      </c>
    </row>
    <row r="48" spans="1:8">
      <c r="A48" s="168" t="s">
        <v>118</v>
      </c>
      <c r="B48" s="169" t="s">
        <v>624</v>
      </c>
      <c r="C48" s="170" t="s">
        <v>625</v>
      </c>
      <c r="D48" s="170">
        <v>298.58554510604154</v>
      </c>
    </row>
    <row r="49" spans="1:4">
      <c r="A49" s="168" t="s">
        <v>118</v>
      </c>
      <c r="B49" s="169" t="s">
        <v>626</v>
      </c>
      <c r="C49" s="170" t="s">
        <v>627</v>
      </c>
      <c r="D49" s="170">
        <v>-339.2068458164207</v>
      </c>
    </row>
    <row r="51" spans="1:4">
      <c r="A51" s="168" t="s">
        <v>120</v>
      </c>
      <c r="B51" s="169" t="s">
        <v>618</v>
      </c>
      <c r="C51" s="170" t="s">
        <v>619</v>
      </c>
      <c r="D51" s="170">
        <v>95.114536888473253</v>
      </c>
    </row>
    <row r="52" spans="1:4">
      <c r="A52" s="168" t="s">
        <v>120</v>
      </c>
      <c r="B52" s="169" t="s">
        <v>620</v>
      </c>
      <c r="C52" s="170" t="s">
        <v>621</v>
      </c>
      <c r="D52" s="170">
        <v>517.03801581616165</v>
      </c>
    </row>
    <row r="53" spans="1:4">
      <c r="A53" s="168" t="s">
        <v>120</v>
      </c>
      <c r="B53" s="169" t="s">
        <v>622</v>
      </c>
      <c r="C53" s="170" t="s">
        <v>623</v>
      </c>
      <c r="D53" s="170">
        <v>1168.526639307132</v>
      </c>
    </row>
    <row r="54" spans="1:4">
      <c r="A54" s="168" t="s">
        <v>120</v>
      </c>
      <c r="B54" s="169" t="s">
        <v>624</v>
      </c>
      <c r="C54" s="170" t="s">
        <v>625</v>
      </c>
      <c r="D54" s="170">
        <v>128.2843891790433</v>
      </c>
    </row>
    <row r="55" spans="1:4">
      <c r="A55" s="168" t="s">
        <v>120</v>
      </c>
      <c r="B55" s="169" t="s">
        <v>626</v>
      </c>
      <c r="C55" s="170" t="s">
        <v>627</v>
      </c>
      <c r="D55" s="170">
        <v>0</v>
      </c>
    </row>
    <row r="57" spans="1:4">
      <c r="A57" s="168" t="s">
        <v>122</v>
      </c>
      <c r="B57" s="169" t="s">
        <v>618</v>
      </c>
      <c r="C57" s="170" t="s">
        <v>619</v>
      </c>
      <c r="D57" s="170">
        <v>24.346962943849409</v>
      </c>
    </row>
    <row r="58" spans="1:4">
      <c r="A58" s="168" t="s">
        <v>122</v>
      </c>
      <c r="B58" s="169" t="s">
        <v>620</v>
      </c>
      <c r="C58" s="170" t="s">
        <v>621</v>
      </c>
      <c r="D58" s="170">
        <v>128.75964884826925</v>
      </c>
    </row>
    <row r="59" spans="1:4">
      <c r="A59" s="168" t="s">
        <v>122</v>
      </c>
      <c r="B59" s="169" t="s">
        <v>622</v>
      </c>
      <c r="C59" s="170" t="s">
        <v>623</v>
      </c>
      <c r="D59" s="170">
        <v>677.86035711538989</v>
      </c>
    </row>
    <row r="60" spans="1:4">
      <c r="A60" s="168" t="s">
        <v>122</v>
      </c>
      <c r="B60" s="169" t="s">
        <v>624</v>
      </c>
      <c r="C60" s="170" t="s">
        <v>625</v>
      </c>
      <c r="D60" s="170">
        <v>25.908544133474461</v>
      </c>
    </row>
    <row r="61" spans="1:4">
      <c r="A61" s="168" t="s">
        <v>122</v>
      </c>
      <c r="B61" s="169" t="s">
        <v>626</v>
      </c>
      <c r="C61" s="170" t="s">
        <v>627</v>
      </c>
      <c r="D61" s="170">
        <v>0</v>
      </c>
    </row>
    <row r="63" spans="1:4">
      <c r="A63" s="168" t="s">
        <v>124</v>
      </c>
      <c r="B63" s="169" t="s">
        <v>618</v>
      </c>
      <c r="C63" s="170" t="s">
        <v>619</v>
      </c>
      <c r="D63" s="170">
        <v>37.294739342321407</v>
      </c>
    </row>
    <row r="64" spans="1:4">
      <c r="A64" s="168" t="s">
        <v>124</v>
      </c>
      <c r="B64" s="169" t="s">
        <v>620</v>
      </c>
      <c r="C64" s="170" t="s">
        <v>621</v>
      </c>
      <c r="D64" s="170">
        <v>346.59004176972087</v>
      </c>
    </row>
    <row r="65" spans="1:4">
      <c r="A65" s="168" t="s">
        <v>124</v>
      </c>
      <c r="B65" s="169" t="s">
        <v>622</v>
      </c>
      <c r="C65" s="170" t="s">
        <v>623</v>
      </c>
      <c r="D65" s="170">
        <v>1032.9568469842156</v>
      </c>
    </row>
    <row r="66" spans="1:4">
      <c r="A66" s="168" t="s">
        <v>124</v>
      </c>
      <c r="B66" s="169" t="s">
        <v>624</v>
      </c>
      <c r="C66" s="170" t="s">
        <v>625</v>
      </c>
      <c r="D66" s="170">
        <v>100.1014805659081</v>
      </c>
    </row>
    <row r="67" spans="1:4">
      <c r="A67" s="168" t="s">
        <v>124</v>
      </c>
      <c r="B67" s="169" t="s">
        <v>626</v>
      </c>
      <c r="C67" s="170" t="s">
        <v>627</v>
      </c>
      <c r="D67" s="170">
        <v>0</v>
      </c>
    </row>
    <row r="69" spans="1:4">
      <c r="A69" s="168" t="s">
        <v>96</v>
      </c>
      <c r="B69" s="169" t="s">
        <v>618</v>
      </c>
      <c r="C69" s="170" t="s">
        <v>619</v>
      </c>
      <c r="D69" s="170">
        <v>145.34636692935891</v>
      </c>
    </row>
    <row r="70" spans="1:4">
      <c r="A70" s="168" t="s">
        <v>96</v>
      </c>
      <c r="B70" s="169" t="s">
        <v>620</v>
      </c>
      <c r="C70" s="170" t="s">
        <v>621</v>
      </c>
      <c r="D70" s="170">
        <v>371.81375227062716</v>
      </c>
    </row>
    <row r="71" spans="1:4">
      <c r="A71" s="168" t="s">
        <v>96</v>
      </c>
      <c r="B71" s="169" t="s">
        <v>622</v>
      </c>
      <c r="C71" s="170" t="s">
        <v>623</v>
      </c>
      <c r="D71" s="170">
        <v>0</v>
      </c>
    </row>
    <row r="72" spans="1:4">
      <c r="A72" s="168" t="s">
        <v>96</v>
      </c>
      <c r="B72" s="169" t="s">
        <v>624</v>
      </c>
      <c r="C72" s="170" t="s">
        <v>625</v>
      </c>
      <c r="D72" s="170">
        <v>0</v>
      </c>
    </row>
    <row r="73" spans="1:4">
      <c r="A73" s="168" t="s">
        <v>96</v>
      </c>
      <c r="B73" s="169" t="s">
        <v>626</v>
      </c>
      <c r="C73" s="170" t="s">
        <v>627</v>
      </c>
      <c r="D73" s="170">
        <v>0</v>
      </c>
    </row>
    <row r="75" spans="1:4">
      <c r="A75" s="168" t="s">
        <v>100</v>
      </c>
      <c r="B75" s="169" t="s">
        <v>618</v>
      </c>
      <c r="C75" s="170" t="s">
        <v>619</v>
      </c>
      <c r="D75" s="170">
        <v>15.340610955116862</v>
      </c>
    </row>
    <row r="76" spans="1:4">
      <c r="A76" s="168" t="s">
        <v>100</v>
      </c>
      <c r="B76" s="169" t="s">
        <v>620</v>
      </c>
      <c r="C76" s="170" t="s">
        <v>621</v>
      </c>
      <c r="D76" s="170">
        <v>79.463164702607813</v>
      </c>
    </row>
    <row r="77" spans="1:4">
      <c r="A77" s="168" t="s">
        <v>100</v>
      </c>
      <c r="B77" s="169" t="s">
        <v>622</v>
      </c>
      <c r="C77" s="170" t="s">
        <v>623</v>
      </c>
      <c r="D77" s="170">
        <v>0</v>
      </c>
    </row>
    <row r="78" spans="1:4">
      <c r="A78" s="168" t="s">
        <v>100</v>
      </c>
      <c r="B78" s="169" t="s">
        <v>624</v>
      </c>
      <c r="C78" s="170" t="s">
        <v>625</v>
      </c>
      <c r="D78" s="170">
        <v>0</v>
      </c>
    </row>
    <row r="79" spans="1:4">
      <c r="A79" s="168" t="s">
        <v>100</v>
      </c>
      <c r="B79" s="169" t="s">
        <v>626</v>
      </c>
      <c r="C79" s="170" t="s">
        <v>627</v>
      </c>
      <c r="D79" s="170">
        <v>0</v>
      </c>
    </row>
    <row r="81" spans="1:4">
      <c r="A81" s="168" t="s">
        <v>106</v>
      </c>
      <c r="B81" s="169" t="s">
        <v>618</v>
      </c>
      <c r="C81" s="170" t="s">
        <v>619</v>
      </c>
      <c r="D81" s="170">
        <v>5.5522420298672621</v>
      </c>
    </row>
    <row r="82" spans="1:4">
      <c r="A82" s="168" t="s">
        <v>106</v>
      </c>
      <c r="B82" s="169" t="s">
        <v>620</v>
      </c>
      <c r="C82" s="170" t="s">
        <v>621</v>
      </c>
      <c r="D82" s="170">
        <v>39.183836569323098</v>
      </c>
    </row>
    <row r="83" spans="1:4">
      <c r="A83" s="168" t="s">
        <v>106</v>
      </c>
      <c r="B83" s="169" t="s">
        <v>622</v>
      </c>
      <c r="C83" s="170" t="s">
        <v>623</v>
      </c>
      <c r="D83" s="170">
        <v>0</v>
      </c>
    </row>
    <row r="84" spans="1:4">
      <c r="A84" s="168" t="s">
        <v>106</v>
      </c>
      <c r="B84" s="169" t="s">
        <v>624</v>
      </c>
      <c r="C84" s="170" t="s">
        <v>625</v>
      </c>
      <c r="D84" s="170">
        <v>0</v>
      </c>
    </row>
    <row r="85" spans="1:4">
      <c r="A85" s="168" t="s">
        <v>106</v>
      </c>
      <c r="B85" s="169" t="s">
        <v>626</v>
      </c>
      <c r="C85" s="170" t="s">
        <v>627</v>
      </c>
      <c r="D85" s="170">
        <v>59.975468092456097</v>
      </c>
    </row>
    <row r="87" spans="1:4">
      <c r="A87" s="168" t="s">
        <v>112</v>
      </c>
      <c r="B87" s="169" t="s">
        <v>618</v>
      </c>
      <c r="C87" s="170" t="s">
        <v>619</v>
      </c>
      <c r="D87" s="170">
        <v>40.114517388601037</v>
      </c>
    </row>
    <row r="88" spans="1:4">
      <c r="A88" s="168" t="s">
        <v>112</v>
      </c>
      <c r="B88" s="169" t="s">
        <v>620</v>
      </c>
      <c r="C88" s="170" t="s">
        <v>621</v>
      </c>
      <c r="D88" s="170">
        <v>198.68344980401565</v>
      </c>
    </row>
    <row r="89" spans="1:4">
      <c r="A89" s="168" t="s">
        <v>112</v>
      </c>
      <c r="B89" s="169" t="s">
        <v>622</v>
      </c>
      <c r="C89" s="170" t="s">
        <v>623</v>
      </c>
      <c r="D89" s="170">
        <v>0</v>
      </c>
    </row>
    <row r="90" spans="1:4">
      <c r="A90" s="168" t="s">
        <v>112</v>
      </c>
      <c r="B90" s="169" t="s">
        <v>624</v>
      </c>
      <c r="C90" s="170" t="s">
        <v>625</v>
      </c>
      <c r="D90" s="170">
        <v>0</v>
      </c>
    </row>
    <row r="91" spans="1:4">
      <c r="A91" s="168" t="s">
        <v>112</v>
      </c>
      <c r="B91" s="169" t="s">
        <v>626</v>
      </c>
      <c r="C91" s="170" t="s">
        <v>627</v>
      </c>
      <c r="D91" s="170">
        <v>0</v>
      </c>
    </row>
    <row r="93" spans="1:4">
      <c r="A93" s="168" t="s">
        <v>114</v>
      </c>
      <c r="B93" s="169" t="s">
        <v>618</v>
      </c>
      <c r="C93" s="170" t="s">
        <v>619</v>
      </c>
      <c r="D93" s="170">
        <v>16.8478291419237</v>
      </c>
    </row>
    <row r="94" spans="1:4">
      <c r="A94" s="168" t="s">
        <v>114</v>
      </c>
      <c r="B94" s="169" t="s">
        <v>620</v>
      </c>
      <c r="C94" s="170" t="s">
        <v>621</v>
      </c>
      <c r="D94" s="170">
        <v>145.40536101209457</v>
      </c>
    </row>
    <row r="95" spans="1:4">
      <c r="A95" s="168" t="s">
        <v>114</v>
      </c>
      <c r="B95" s="169" t="s">
        <v>622</v>
      </c>
      <c r="C95" s="170" t="s">
        <v>623</v>
      </c>
      <c r="D95" s="170">
        <v>0</v>
      </c>
    </row>
    <row r="96" spans="1:4">
      <c r="A96" s="168" t="s">
        <v>114</v>
      </c>
      <c r="B96" s="169" t="s">
        <v>624</v>
      </c>
      <c r="C96" s="170" t="s">
        <v>625</v>
      </c>
      <c r="D96" s="170">
        <v>0</v>
      </c>
    </row>
    <row r="97" spans="1:4">
      <c r="A97" s="168" t="s">
        <v>114</v>
      </c>
      <c r="B97" s="169" t="s">
        <v>626</v>
      </c>
      <c r="C97" s="170" t="s">
        <v>627</v>
      </c>
      <c r="D97" s="170">
        <v>0</v>
      </c>
    </row>
    <row r="99" spans="1:4">
      <c r="A99" s="168" t="s">
        <v>108</v>
      </c>
      <c r="B99" s="169" t="s">
        <v>618</v>
      </c>
      <c r="C99" s="170" t="s">
        <v>619</v>
      </c>
      <c r="D99" s="170">
        <v>3.8178285775857077</v>
      </c>
    </row>
    <row r="100" spans="1:4">
      <c r="A100" s="168" t="s">
        <v>108</v>
      </c>
      <c r="B100" s="169" t="s">
        <v>620</v>
      </c>
      <c r="C100" s="170" t="s">
        <v>621</v>
      </c>
      <c r="D100" s="170">
        <v>88.174424623680807</v>
      </c>
    </row>
    <row r="101" spans="1:4">
      <c r="A101" s="168" t="s">
        <v>108</v>
      </c>
      <c r="B101" s="169" t="s">
        <v>622</v>
      </c>
      <c r="C101" s="170" t="s">
        <v>623</v>
      </c>
      <c r="D101" s="170">
        <v>0</v>
      </c>
    </row>
    <row r="102" spans="1:4">
      <c r="A102" s="168" t="s">
        <v>108</v>
      </c>
      <c r="B102" s="169" t="s">
        <v>624</v>
      </c>
      <c r="C102" s="170" t="s">
        <v>625</v>
      </c>
      <c r="D102" s="170">
        <v>0</v>
      </c>
    </row>
    <row r="103" spans="1:4">
      <c r="A103" s="168" t="s">
        <v>108</v>
      </c>
      <c r="B103" s="169" t="s">
        <v>626</v>
      </c>
      <c r="C103" s="170" t="s">
        <v>627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628</v>
      </c>
      <c r="C3" s="170" t="s">
        <v>629</v>
      </c>
      <c r="D3" s="170">
        <v>0</v>
      </c>
    </row>
    <row r="4" spans="1:4">
      <c r="A4" s="168" t="s">
        <v>98</v>
      </c>
      <c r="B4" s="169" t="s">
        <v>630</v>
      </c>
      <c r="C4" s="170" t="s">
        <v>631</v>
      </c>
      <c r="D4" s="170">
        <v>0</v>
      </c>
    </row>
    <row r="5" spans="1:4">
      <c r="A5" s="168" t="s">
        <v>98</v>
      </c>
      <c r="B5" s="169" t="s">
        <v>632</v>
      </c>
      <c r="C5" s="170" t="s">
        <v>633</v>
      </c>
      <c r="D5" s="170">
        <v>0</v>
      </c>
    </row>
    <row r="6" spans="1:4">
      <c r="A6" s="168" t="s">
        <v>98</v>
      </c>
      <c r="B6" s="169" t="s">
        <v>634</v>
      </c>
      <c r="C6" s="170" t="s">
        <v>635</v>
      </c>
      <c r="D6" s="170">
        <v>0</v>
      </c>
    </row>
    <row r="7" spans="1:4">
      <c r="A7" s="168" t="s">
        <v>98</v>
      </c>
      <c r="B7" s="169" t="s">
        <v>636</v>
      </c>
      <c r="C7" s="170" t="s">
        <v>637</v>
      </c>
      <c r="D7" s="170">
        <v>0</v>
      </c>
    </row>
    <row r="9" spans="1:4">
      <c r="A9" s="168" t="s">
        <v>102</v>
      </c>
      <c r="B9" s="169" t="s">
        <v>628</v>
      </c>
      <c r="C9" s="170" t="s">
        <v>629</v>
      </c>
      <c r="D9" s="170">
        <v>0</v>
      </c>
    </row>
    <row r="10" spans="1:4">
      <c r="A10" s="168" t="s">
        <v>102</v>
      </c>
      <c r="B10" s="169" t="s">
        <v>630</v>
      </c>
      <c r="C10" s="170" t="s">
        <v>631</v>
      </c>
      <c r="D10" s="170">
        <v>0</v>
      </c>
    </row>
    <row r="11" spans="1:4">
      <c r="A11" s="168" t="s">
        <v>102</v>
      </c>
      <c r="B11" s="169" t="s">
        <v>632</v>
      </c>
      <c r="C11" s="170" t="s">
        <v>633</v>
      </c>
      <c r="D11" s="170">
        <v>0</v>
      </c>
    </row>
    <row r="12" spans="1:4">
      <c r="A12" s="168" t="s">
        <v>102</v>
      </c>
      <c r="B12" s="169" t="s">
        <v>634</v>
      </c>
      <c r="C12" s="170" t="s">
        <v>635</v>
      </c>
      <c r="D12" s="170">
        <v>0</v>
      </c>
    </row>
    <row r="13" spans="1:4">
      <c r="A13" s="168" t="s">
        <v>102</v>
      </c>
      <c r="B13" s="169" t="s">
        <v>636</v>
      </c>
      <c r="C13" s="170" t="s">
        <v>637</v>
      </c>
      <c r="D13" s="170">
        <v>0</v>
      </c>
    </row>
    <row r="15" spans="1:4">
      <c r="A15" s="168" t="s">
        <v>126</v>
      </c>
      <c r="B15" s="169" t="s">
        <v>628</v>
      </c>
      <c r="C15" s="170" t="s">
        <v>629</v>
      </c>
      <c r="D15" s="170">
        <v>0</v>
      </c>
    </row>
    <row r="16" spans="1:4">
      <c r="A16" s="168" t="s">
        <v>126</v>
      </c>
      <c r="B16" s="169" t="s">
        <v>630</v>
      </c>
      <c r="C16" s="170" t="s">
        <v>631</v>
      </c>
      <c r="D16" s="170">
        <v>0</v>
      </c>
    </row>
    <row r="17" spans="1:7">
      <c r="A17" s="168" t="s">
        <v>126</v>
      </c>
      <c r="B17" s="169" t="s">
        <v>632</v>
      </c>
      <c r="C17" s="170" t="s">
        <v>633</v>
      </c>
      <c r="D17" s="170">
        <v>0</v>
      </c>
    </row>
    <row r="18" spans="1:7">
      <c r="A18" s="168" t="s">
        <v>126</v>
      </c>
      <c r="B18" s="169" t="s">
        <v>634</v>
      </c>
      <c r="C18" s="170" t="s">
        <v>635</v>
      </c>
      <c r="D18" s="170">
        <v>0</v>
      </c>
    </row>
    <row r="19" spans="1:7">
      <c r="A19" s="168" t="s">
        <v>126</v>
      </c>
      <c r="B19" s="169" t="s">
        <v>636</v>
      </c>
      <c r="C19" s="170" t="s">
        <v>637</v>
      </c>
      <c r="D19" s="170">
        <v>0</v>
      </c>
    </row>
    <row r="21" spans="1:7">
      <c r="A21" s="168" t="s">
        <v>104</v>
      </c>
      <c r="B21" s="169" t="s">
        <v>628</v>
      </c>
      <c r="C21" s="170" t="s">
        <v>629</v>
      </c>
      <c r="D21" s="170">
        <v>0</v>
      </c>
    </row>
    <row r="22" spans="1:7">
      <c r="A22" s="168" t="s">
        <v>104</v>
      </c>
      <c r="B22" s="169" t="s">
        <v>630</v>
      </c>
      <c r="C22" s="170" t="s">
        <v>631</v>
      </c>
      <c r="D22" s="170">
        <v>0</v>
      </c>
    </row>
    <row r="23" spans="1:7">
      <c r="A23" s="168" t="s">
        <v>104</v>
      </c>
      <c r="B23" s="169" t="s">
        <v>632</v>
      </c>
      <c r="C23" s="170" t="s">
        <v>633</v>
      </c>
      <c r="D23" s="170">
        <v>0</v>
      </c>
    </row>
    <row r="24" spans="1:7">
      <c r="A24" s="168" t="s">
        <v>104</v>
      </c>
      <c r="B24" s="169" t="s">
        <v>634</v>
      </c>
      <c r="C24" s="170" t="s">
        <v>635</v>
      </c>
      <c r="D24" s="170">
        <v>0</v>
      </c>
    </row>
    <row r="25" spans="1:7">
      <c r="A25" s="168" t="s">
        <v>104</v>
      </c>
      <c r="B25" s="169" t="s">
        <v>636</v>
      </c>
      <c r="C25" s="170" t="s">
        <v>637</v>
      </c>
      <c r="D25" s="170">
        <v>0</v>
      </c>
    </row>
    <row r="27" spans="1:7">
      <c r="A27" s="168" t="s">
        <v>128</v>
      </c>
      <c r="B27" s="169" t="s">
        <v>628</v>
      </c>
      <c r="C27" s="170" t="s">
        <v>629</v>
      </c>
      <c r="D27" s="170">
        <v>0</v>
      </c>
    </row>
    <row r="28" spans="1:7">
      <c r="A28" s="168" t="s">
        <v>128</v>
      </c>
      <c r="B28" s="169" t="s">
        <v>630</v>
      </c>
      <c r="C28" s="170" t="s">
        <v>631</v>
      </c>
      <c r="D28" s="170">
        <v>0</v>
      </c>
    </row>
    <row r="29" spans="1:7">
      <c r="A29" s="168" t="s">
        <v>128</v>
      </c>
      <c r="B29" s="169" t="s">
        <v>632</v>
      </c>
      <c r="C29" s="170" t="s">
        <v>633</v>
      </c>
      <c r="D29" s="170">
        <v>0</v>
      </c>
    </row>
    <row r="30" spans="1:7">
      <c r="A30" s="168" t="s">
        <v>128</v>
      </c>
      <c r="B30" s="169" t="s">
        <v>634</v>
      </c>
      <c r="C30" s="170" t="s">
        <v>635</v>
      </c>
      <c r="D30" s="170">
        <v>0</v>
      </c>
    </row>
    <row r="31" spans="1:7">
      <c r="A31" s="168" t="s">
        <v>128</v>
      </c>
      <c r="B31" s="169" t="s">
        <v>636</v>
      </c>
      <c r="C31" s="170" t="s">
        <v>637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628</v>
      </c>
      <c r="C33" s="171" t="s">
        <v>629</v>
      </c>
      <c r="D33" s="171">
        <v>0</v>
      </c>
      <c r="G33" s="170"/>
      <c r="H33" s="171"/>
    </row>
    <row r="34" spans="1:8">
      <c r="A34" s="168" t="s">
        <v>116</v>
      </c>
      <c r="B34" s="169" t="s">
        <v>630</v>
      </c>
      <c r="C34" s="171" t="s">
        <v>631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632</v>
      </c>
      <c r="C35" s="171" t="s">
        <v>633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634</v>
      </c>
      <c r="C36" s="171" t="s">
        <v>635</v>
      </c>
      <c r="D36" s="171">
        <v>0</v>
      </c>
      <c r="G36" s="170"/>
      <c r="H36" s="171"/>
    </row>
    <row r="37" spans="1:8">
      <c r="A37" s="168" t="s">
        <v>116</v>
      </c>
      <c r="B37" s="169" t="s">
        <v>636</v>
      </c>
      <c r="C37" s="171" t="s">
        <v>637</v>
      </c>
      <c r="D37" s="171">
        <v>0</v>
      </c>
      <c r="G37" s="170"/>
      <c r="H37" s="171"/>
    </row>
    <row r="39" spans="1:8">
      <c r="A39" s="168" t="s">
        <v>110</v>
      </c>
      <c r="B39" s="169" t="s">
        <v>628</v>
      </c>
      <c r="C39" s="170" t="s">
        <v>629</v>
      </c>
      <c r="D39" s="170">
        <v>0</v>
      </c>
    </row>
    <row r="40" spans="1:8">
      <c r="A40" s="168" t="s">
        <v>110</v>
      </c>
      <c r="B40" s="169" t="s">
        <v>630</v>
      </c>
      <c r="C40" s="170" t="s">
        <v>631</v>
      </c>
      <c r="D40" s="170">
        <v>0</v>
      </c>
    </row>
    <row r="41" spans="1:8">
      <c r="A41" s="168" t="s">
        <v>110</v>
      </c>
      <c r="B41" s="169" t="s">
        <v>632</v>
      </c>
      <c r="C41" s="170" t="s">
        <v>633</v>
      </c>
      <c r="D41" s="170">
        <v>0</v>
      </c>
    </row>
    <row r="42" spans="1:8">
      <c r="A42" s="168" t="s">
        <v>110</v>
      </c>
      <c r="B42" s="169" t="s">
        <v>634</v>
      </c>
      <c r="C42" s="170" t="s">
        <v>635</v>
      </c>
      <c r="D42" s="170">
        <v>0</v>
      </c>
    </row>
    <row r="43" spans="1:8">
      <c r="A43" s="168" t="s">
        <v>110</v>
      </c>
      <c r="B43" s="169" t="s">
        <v>636</v>
      </c>
      <c r="C43" s="170" t="s">
        <v>637</v>
      </c>
      <c r="D43" s="170">
        <v>0</v>
      </c>
    </row>
    <row r="45" spans="1:8">
      <c r="A45" s="168" t="s">
        <v>118</v>
      </c>
      <c r="B45" s="169" t="s">
        <v>628</v>
      </c>
      <c r="C45" s="170" t="s">
        <v>629</v>
      </c>
      <c r="D45" s="170">
        <v>0</v>
      </c>
    </row>
    <row r="46" spans="1:8">
      <c r="A46" s="168" t="s">
        <v>118</v>
      </c>
      <c r="B46" s="169" t="s">
        <v>630</v>
      </c>
      <c r="C46" s="170" t="s">
        <v>631</v>
      </c>
      <c r="D46" s="170">
        <v>0</v>
      </c>
    </row>
    <row r="47" spans="1:8">
      <c r="A47" s="168" t="s">
        <v>118</v>
      </c>
      <c r="B47" s="169" t="s">
        <v>632</v>
      </c>
      <c r="C47" s="170" t="s">
        <v>633</v>
      </c>
      <c r="D47" s="170">
        <v>0</v>
      </c>
    </row>
    <row r="48" spans="1:8">
      <c r="A48" s="168" t="s">
        <v>118</v>
      </c>
      <c r="B48" s="169" t="s">
        <v>634</v>
      </c>
      <c r="C48" s="170" t="s">
        <v>635</v>
      </c>
      <c r="D48" s="170">
        <v>0</v>
      </c>
    </row>
    <row r="49" spans="1:4">
      <c r="A49" s="168" t="s">
        <v>118</v>
      </c>
      <c r="B49" s="169" t="s">
        <v>636</v>
      </c>
      <c r="C49" s="170" t="s">
        <v>637</v>
      </c>
      <c r="D49" s="170">
        <v>0</v>
      </c>
    </row>
    <row r="51" spans="1:4">
      <c r="A51" s="168" t="s">
        <v>120</v>
      </c>
      <c r="B51" s="169" t="s">
        <v>628</v>
      </c>
      <c r="C51" s="170" t="s">
        <v>629</v>
      </c>
      <c r="D51" s="170">
        <v>0</v>
      </c>
    </row>
    <row r="52" spans="1:4">
      <c r="A52" s="168" t="s">
        <v>120</v>
      </c>
      <c r="B52" s="169" t="s">
        <v>630</v>
      </c>
      <c r="C52" s="170" t="s">
        <v>631</v>
      </c>
      <c r="D52" s="170">
        <v>0</v>
      </c>
    </row>
    <row r="53" spans="1:4">
      <c r="A53" s="168" t="s">
        <v>120</v>
      </c>
      <c r="B53" s="169" t="s">
        <v>632</v>
      </c>
      <c r="C53" s="170" t="s">
        <v>633</v>
      </c>
      <c r="D53" s="170">
        <v>0</v>
      </c>
    </row>
    <row r="54" spans="1:4">
      <c r="A54" s="168" t="s">
        <v>120</v>
      </c>
      <c r="B54" s="169" t="s">
        <v>634</v>
      </c>
      <c r="C54" s="170" t="s">
        <v>635</v>
      </c>
      <c r="D54" s="170">
        <v>0</v>
      </c>
    </row>
    <row r="55" spans="1:4">
      <c r="A55" s="168" t="s">
        <v>120</v>
      </c>
      <c r="B55" s="169" t="s">
        <v>636</v>
      </c>
      <c r="C55" s="170" t="s">
        <v>637</v>
      </c>
      <c r="D55" s="170">
        <v>0</v>
      </c>
    </row>
    <row r="57" spans="1:4">
      <c r="A57" s="168" t="s">
        <v>122</v>
      </c>
      <c r="B57" s="169" t="s">
        <v>628</v>
      </c>
      <c r="C57" s="170" t="s">
        <v>629</v>
      </c>
      <c r="D57" s="170">
        <v>0</v>
      </c>
    </row>
    <row r="58" spans="1:4">
      <c r="A58" s="168" t="s">
        <v>122</v>
      </c>
      <c r="B58" s="169" t="s">
        <v>630</v>
      </c>
      <c r="C58" s="170" t="s">
        <v>631</v>
      </c>
      <c r="D58" s="170">
        <v>0</v>
      </c>
    </row>
    <row r="59" spans="1:4">
      <c r="A59" s="168" t="s">
        <v>122</v>
      </c>
      <c r="B59" s="169" t="s">
        <v>632</v>
      </c>
      <c r="C59" s="170" t="s">
        <v>633</v>
      </c>
      <c r="D59" s="170">
        <v>0</v>
      </c>
    </row>
    <row r="60" spans="1:4">
      <c r="A60" s="168" t="s">
        <v>122</v>
      </c>
      <c r="B60" s="169" t="s">
        <v>634</v>
      </c>
      <c r="C60" s="170" t="s">
        <v>635</v>
      </c>
      <c r="D60" s="170">
        <v>0</v>
      </c>
    </row>
    <row r="61" spans="1:4">
      <c r="A61" s="168" t="s">
        <v>122</v>
      </c>
      <c r="B61" s="169" t="s">
        <v>636</v>
      </c>
      <c r="C61" s="170" t="s">
        <v>637</v>
      </c>
      <c r="D61" s="170">
        <v>0</v>
      </c>
    </row>
    <row r="63" spans="1:4">
      <c r="A63" s="168" t="s">
        <v>124</v>
      </c>
      <c r="B63" s="169" t="s">
        <v>628</v>
      </c>
      <c r="C63" s="170" t="s">
        <v>629</v>
      </c>
      <c r="D63" s="170">
        <v>0</v>
      </c>
    </row>
    <row r="64" spans="1:4">
      <c r="A64" s="168" t="s">
        <v>124</v>
      </c>
      <c r="B64" s="169" t="s">
        <v>630</v>
      </c>
      <c r="C64" s="170" t="s">
        <v>631</v>
      </c>
      <c r="D64" s="170">
        <v>0</v>
      </c>
    </row>
    <row r="65" spans="1:4">
      <c r="A65" s="168" t="s">
        <v>124</v>
      </c>
      <c r="B65" s="169" t="s">
        <v>632</v>
      </c>
      <c r="C65" s="170" t="s">
        <v>633</v>
      </c>
      <c r="D65" s="170">
        <v>0</v>
      </c>
    </row>
    <row r="66" spans="1:4">
      <c r="A66" s="168" t="s">
        <v>124</v>
      </c>
      <c r="B66" s="169" t="s">
        <v>634</v>
      </c>
      <c r="C66" s="170" t="s">
        <v>635</v>
      </c>
      <c r="D66" s="170">
        <v>0</v>
      </c>
    </row>
    <row r="67" spans="1:4">
      <c r="A67" s="168" t="s">
        <v>124</v>
      </c>
      <c r="B67" s="169" t="s">
        <v>636</v>
      </c>
      <c r="C67" s="170" t="s">
        <v>637</v>
      </c>
      <c r="D67" s="170">
        <v>0</v>
      </c>
    </row>
    <row r="69" spans="1:4">
      <c r="A69" s="168" t="s">
        <v>96</v>
      </c>
      <c r="B69" s="169" t="s">
        <v>628</v>
      </c>
      <c r="C69" s="170" t="s">
        <v>629</v>
      </c>
      <c r="D69" s="170">
        <v>0</v>
      </c>
    </row>
    <row r="70" spans="1:4">
      <c r="A70" s="168" t="s">
        <v>96</v>
      </c>
      <c r="B70" s="169" t="s">
        <v>630</v>
      </c>
      <c r="C70" s="170" t="s">
        <v>631</v>
      </c>
      <c r="D70" s="170">
        <v>0</v>
      </c>
    </row>
    <row r="71" spans="1:4">
      <c r="A71" s="168" t="s">
        <v>96</v>
      </c>
      <c r="B71" s="169" t="s">
        <v>632</v>
      </c>
      <c r="C71" s="170" t="s">
        <v>633</v>
      </c>
      <c r="D71" s="170">
        <v>0</v>
      </c>
    </row>
    <row r="72" spans="1:4">
      <c r="A72" s="168" t="s">
        <v>96</v>
      </c>
      <c r="B72" s="169" t="s">
        <v>634</v>
      </c>
      <c r="C72" s="170" t="s">
        <v>635</v>
      </c>
      <c r="D72" s="170">
        <v>0</v>
      </c>
    </row>
    <row r="73" spans="1:4">
      <c r="A73" s="168" t="s">
        <v>96</v>
      </c>
      <c r="B73" s="169" t="s">
        <v>636</v>
      </c>
      <c r="C73" s="170" t="s">
        <v>637</v>
      </c>
      <c r="D73" s="170">
        <v>0</v>
      </c>
    </row>
    <row r="75" spans="1:4">
      <c r="A75" s="168" t="s">
        <v>100</v>
      </c>
      <c r="B75" s="169" t="s">
        <v>628</v>
      </c>
      <c r="C75" s="170" t="s">
        <v>629</v>
      </c>
      <c r="D75" s="170">
        <v>0</v>
      </c>
    </row>
    <row r="76" spans="1:4">
      <c r="A76" s="168" t="s">
        <v>100</v>
      </c>
      <c r="B76" s="169" t="s">
        <v>630</v>
      </c>
      <c r="C76" s="170" t="s">
        <v>631</v>
      </c>
      <c r="D76" s="170">
        <v>0</v>
      </c>
    </row>
    <row r="77" spans="1:4">
      <c r="A77" s="168" t="s">
        <v>100</v>
      </c>
      <c r="B77" s="169" t="s">
        <v>632</v>
      </c>
      <c r="C77" s="170" t="s">
        <v>633</v>
      </c>
      <c r="D77" s="170">
        <v>0</v>
      </c>
    </row>
    <row r="78" spans="1:4">
      <c r="A78" s="168" t="s">
        <v>100</v>
      </c>
      <c r="B78" s="169" t="s">
        <v>634</v>
      </c>
      <c r="C78" s="170" t="s">
        <v>635</v>
      </c>
      <c r="D78" s="170">
        <v>0</v>
      </c>
    </row>
    <row r="79" spans="1:4">
      <c r="A79" s="168" t="s">
        <v>100</v>
      </c>
      <c r="B79" s="169" t="s">
        <v>636</v>
      </c>
      <c r="C79" s="170" t="s">
        <v>637</v>
      </c>
      <c r="D79" s="170">
        <v>0</v>
      </c>
    </row>
    <row r="81" spans="1:4">
      <c r="A81" s="168" t="s">
        <v>106</v>
      </c>
      <c r="B81" s="169" t="s">
        <v>628</v>
      </c>
      <c r="C81" s="170" t="s">
        <v>629</v>
      </c>
      <c r="D81" s="170">
        <v>0</v>
      </c>
    </row>
    <row r="82" spans="1:4">
      <c r="A82" s="168" t="s">
        <v>106</v>
      </c>
      <c r="B82" s="169" t="s">
        <v>630</v>
      </c>
      <c r="C82" s="170" t="s">
        <v>631</v>
      </c>
      <c r="D82" s="170">
        <v>0</v>
      </c>
    </row>
    <row r="83" spans="1:4">
      <c r="A83" s="168" t="s">
        <v>106</v>
      </c>
      <c r="B83" s="169" t="s">
        <v>632</v>
      </c>
      <c r="C83" s="170" t="s">
        <v>633</v>
      </c>
      <c r="D83" s="170">
        <v>0</v>
      </c>
    </row>
    <row r="84" spans="1:4">
      <c r="A84" s="168" t="s">
        <v>106</v>
      </c>
      <c r="B84" s="169" t="s">
        <v>634</v>
      </c>
      <c r="C84" s="170" t="s">
        <v>635</v>
      </c>
      <c r="D84" s="170">
        <v>0</v>
      </c>
    </row>
    <row r="85" spans="1:4">
      <c r="A85" s="168" t="s">
        <v>106</v>
      </c>
      <c r="B85" s="169" t="s">
        <v>636</v>
      </c>
      <c r="C85" s="170" t="s">
        <v>637</v>
      </c>
      <c r="D85" s="170">
        <v>0</v>
      </c>
    </row>
    <row r="87" spans="1:4">
      <c r="A87" s="168" t="s">
        <v>112</v>
      </c>
      <c r="B87" s="169" t="s">
        <v>628</v>
      </c>
      <c r="C87" s="170" t="s">
        <v>629</v>
      </c>
      <c r="D87" s="170">
        <v>0</v>
      </c>
    </row>
    <row r="88" spans="1:4">
      <c r="A88" s="168" t="s">
        <v>112</v>
      </c>
      <c r="B88" s="169" t="s">
        <v>630</v>
      </c>
      <c r="C88" s="170" t="s">
        <v>631</v>
      </c>
      <c r="D88" s="170">
        <v>0</v>
      </c>
    </row>
    <row r="89" spans="1:4">
      <c r="A89" s="168" t="s">
        <v>112</v>
      </c>
      <c r="B89" s="169" t="s">
        <v>632</v>
      </c>
      <c r="C89" s="170" t="s">
        <v>633</v>
      </c>
      <c r="D89" s="170">
        <v>0</v>
      </c>
    </row>
    <row r="90" spans="1:4">
      <c r="A90" s="168" t="s">
        <v>112</v>
      </c>
      <c r="B90" s="169" t="s">
        <v>634</v>
      </c>
      <c r="C90" s="170" t="s">
        <v>635</v>
      </c>
      <c r="D90" s="170">
        <v>0</v>
      </c>
    </row>
    <row r="91" spans="1:4">
      <c r="A91" s="168" t="s">
        <v>112</v>
      </c>
      <c r="B91" s="169" t="s">
        <v>636</v>
      </c>
      <c r="C91" s="170" t="s">
        <v>637</v>
      </c>
      <c r="D91" s="170">
        <v>0</v>
      </c>
    </row>
    <row r="93" spans="1:4">
      <c r="A93" s="168" t="s">
        <v>114</v>
      </c>
      <c r="B93" s="169" t="s">
        <v>628</v>
      </c>
      <c r="C93" s="170" t="s">
        <v>629</v>
      </c>
      <c r="D93" s="170">
        <v>0</v>
      </c>
    </row>
    <row r="94" spans="1:4">
      <c r="A94" s="168" t="s">
        <v>114</v>
      </c>
      <c r="B94" s="169" t="s">
        <v>630</v>
      </c>
      <c r="C94" s="170" t="s">
        <v>631</v>
      </c>
      <c r="D94" s="170">
        <v>0</v>
      </c>
    </row>
    <row r="95" spans="1:4">
      <c r="A95" s="168" t="s">
        <v>114</v>
      </c>
      <c r="B95" s="169" t="s">
        <v>632</v>
      </c>
      <c r="C95" s="170" t="s">
        <v>633</v>
      </c>
      <c r="D95" s="170">
        <v>0</v>
      </c>
    </row>
    <row r="96" spans="1:4">
      <c r="A96" s="168" t="s">
        <v>114</v>
      </c>
      <c r="B96" s="169" t="s">
        <v>634</v>
      </c>
      <c r="C96" s="170" t="s">
        <v>635</v>
      </c>
      <c r="D96" s="170">
        <v>0</v>
      </c>
    </row>
    <row r="97" spans="1:4">
      <c r="A97" s="168" t="s">
        <v>114</v>
      </c>
      <c r="B97" s="169" t="s">
        <v>636</v>
      </c>
      <c r="C97" s="170" t="s">
        <v>637</v>
      </c>
      <c r="D97" s="170">
        <v>0</v>
      </c>
    </row>
    <row r="99" spans="1:4">
      <c r="A99" s="168" t="s">
        <v>108</v>
      </c>
      <c r="B99" s="169" t="s">
        <v>628</v>
      </c>
      <c r="C99" s="170" t="s">
        <v>629</v>
      </c>
      <c r="D99" s="170">
        <v>0</v>
      </c>
    </row>
    <row r="100" spans="1:4">
      <c r="A100" s="168" t="s">
        <v>108</v>
      </c>
      <c r="B100" s="169" t="s">
        <v>630</v>
      </c>
      <c r="C100" s="170" t="s">
        <v>631</v>
      </c>
      <c r="D100" s="170">
        <v>0</v>
      </c>
    </row>
    <row r="101" spans="1:4">
      <c r="A101" s="168" t="s">
        <v>108</v>
      </c>
      <c r="B101" s="169" t="s">
        <v>632</v>
      </c>
      <c r="C101" s="170" t="s">
        <v>633</v>
      </c>
      <c r="D101" s="170">
        <v>0</v>
      </c>
    </row>
    <row r="102" spans="1:4">
      <c r="A102" s="168" t="s">
        <v>108</v>
      </c>
      <c r="B102" s="169" t="s">
        <v>634</v>
      </c>
      <c r="C102" s="170" t="s">
        <v>635</v>
      </c>
      <c r="D102" s="170">
        <v>0</v>
      </c>
    </row>
    <row r="103" spans="1:4">
      <c r="A103" s="168" t="s">
        <v>108</v>
      </c>
      <c r="B103" s="169" t="s">
        <v>636</v>
      </c>
      <c r="C103" s="170" t="s">
        <v>637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638</v>
      </c>
      <c r="E2" s="256" t="s">
        <v>639</v>
      </c>
    </row>
    <row r="4" spans="1:7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s="203" t="s">
        <v>98</v>
      </c>
      <c r="B6" s="203" t="s">
        <v>648</v>
      </c>
      <c r="C6" s="203" t="s">
        <v>649</v>
      </c>
      <c r="D6" s="203" t="s">
        <v>172</v>
      </c>
      <c r="E6" s="203" t="s">
        <v>650</v>
      </c>
      <c r="F6" s="240">
        <v>0</v>
      </c>
      <c r="G6" s="241" t="s">
        <v>173</v>
      </c>
    </row>
    <row r="7" spans="1:7">
      <c r="A7" s="203" t="s">
        <v>98</v>
      </c>
      <c r="B7" s="203" t="s">
        <v>651</v>
      </c>
      <c r="C7" s="203" t="s">
        <v>652</v>
      </c>
      <c r="D7" s="203" t="s">
        <v>172</v>
      </c>
      <c r="E7" s="203" t="s">
        <v>650</v>
      </c>
      <c r="F7" s="240">
        <v>0</v>
      </c>
      <c r="G7" s="241" t="s">
        <v>173</v>
      </c>
    </row>
    <row r="8" spans="1:7">
      <c r="A8" s="203" t="s">
        <v>98</v>
      </c>
      <c r="B8" s="203" t="s">
        <v>653</v>
      </c>
      <c r="C8" s="203" t="s">
        <v>654</v>
      </c>
      <c r="D8" s="203" t="s">
        <v>172</v>
      </c>
      <c r="E8" s="203" t="s">
        <v>650</v>
      </c>
      <c r="F8" s="240">
        <v>0</v>
      </c>
      <c r="G8" s="241" t="s">
        <v>173</v>
      </c>
    </row>
    <row r="9" spans="1:7">
      <c r="A9" s="203" t="s">
        <v>98</v>
      </c>
      <c r="B9" s="203" t="s">
        <v>655</v>
      </c>
      <c r="C9" s="203" t="s">
        <v>656</v>
      </c>
      <c r="D9" s="203" t="s">
        <v>172</v>
      </c>
      <c r="E9" s="203" t="s">
        <v>650</v>
      </c>
      <c r="F9" s="240">
        <v>0</v>
      </c>
      <c r="G9" s="241" t="s">
        <v>173</v>
      </c>
    </row>
    <row r="10" spans="1:7">
      <c r="A10" s="203" t="s">
        <v>98</v>
      </c>
      <c r="B10" s="203" t="s">
        <v>657</v>
      </c>
      <c r="C10" s="203" t="s">
        <v>658</v>
      </c>
      <c r="D10" s="203" t="s">
        <v>172</v>
      </c>
      <c r="E10" s="203" t="s">
        <v>650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659</v>
      </c>
      <c r="C11" s="203" t="s">
        <v>660</v>
      </c>
      <c r="D11" s="203" t="s">
        <v>172</v>
      </c>
      <c r="E11" s="203" t="s">
        <v>650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661</v>
      </c>
      <c r="C12" s="203" t="s">
        <v>662</v>
      </c>
      <c r="D12" s="203" t="s">
        <v>172</v>
      </c>
      <c r="E12" s="203" t="s">
        <v>650</v>
      </c>
      <c r="F12" s="240">
        <v>0</v>
      </c>
      <c r="G12" s="241" t="s">
        <v>173</v>
      </c>
    </row>
    <row r="13" spans="1:7">
      <c r="A13" s="203" t="s">
        <v>98</v>
      </c>
      <c r="B13" s="203" t="s">
        <v>349</v>
      </c>
      <c r="C13" s="203" t="s">
        <v>350</v>
      </c>
      <c r="D13" s="203" t="s">
        <v>172</v>
      </c>
      <c r="E13" s="203" t="s">
        <v>650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663</v>
      </c>
      <c r="C14" s="203" t="s">
        <v>664</v>
      </c>
      <c r="D14" s="203" t="s">
        <v>172</v>
      </c>
      <c r="E14" s="203" t="s">
        <v>650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665</v>
      </c>
      <c r="C15" s="203" t="s">
        <v>666</v>
      </c>
      <c r="D15" s="203" t="s">
        <v>172</v>
      </c>
      <c r="E15" s="203" t="s">
        <v>650</v>
      </c>
      <c r="F15" s="240">
        <v>0</v>
      </c>
      <c r="G15" s="241" t="s">
        <v>173</v>
      </c>
    </row>
    <row r="16" spans="1:7">
      <c r="A16" s="203" t="s">
        <v>98</v>
      </c>
      <c r="B16" s="203" t="s">
        <v>667</v>
      </c>
      <c r="C16" s="203" t="s">
        <v>668</v>
      </c>
      <c r="D16" s="203" t="s">
        <v>172</v>
      </c>
      <c r="E16" s="203" t="s">
        <v>650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669</v>
      </c>
      <c r="C17" s="203" t="s">
        <v>670</v>
      </c>
      <c r="D17" s="203" t="s">
        <v>172</v>
      </c>
      <c r="E17" s="203" t="s">
        <v>650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671</v>
      </c>
      <c r="C18" s="203" t="s">
        <v>672</v>
      </c>
      <c r="D18" s="203" t="s">
        <v>172</v>
      </c>
      <c r="E18" s="203" t="s">
        <v>650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673</v>
      </c>
      <c r="C19" s="203" t="s">
        <v>674</v>
      </c>
      <c r="D19" s="203" t="s">
        <v>172</v>
      </c>
      <c r="E19" s="203" t="s">
        <v>650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675</v>
      </c>
      <c r="C20" s="203" t="s">
        <v>676</v>
      </c>
      <c r="D20" s="203" t="s">
        <v>172</v>
      </c>
      <c r="E20" s="203" t="s">
        <v>650</v>
      </c>
      <c r="F20" s="241" t="s">
        <v>173</v>
      </c>
      <c r="G20" s="240">
        <v>0</v>
      </c>
    </row>
    <row r="21" spans="1:7">
      <c r="A21" s="203" t="s">
        <v>98</v>
      </c>
      <c r="B21" s="203" t="s">
        <v>677</v>
      </c>
      <c r="C21" s="203" t="s">
        <v>678</v>
      </c>
      <c r="D21" s="203" t="s">
        <v>172</v>
      </c>
      <c r="E21" s="203" t="s">
        <v>650</v>
      </c>
      <c r="F21" s="240">
        <v>0</v>
      </c>
      <c r="G21" s="241" t="s">
        <v>173</v>
      </c>
    </row>
    <row r="22" spans="1:7">
      <c r="A22" s="203" t="s">
        <v>98</v>
      </c>
      <c r="B22" s="203" t="s">
        <v>679</v>
      </c>
      <c r="C22" s="203" t="s">
        <v>680</v>
      </c>
      <c r="D22" s="203" t="s">
        <v>172</v>
      </c>
      <c r="E22" s="203" t="s">
        <v>650</v>
      </c>
      <c r="F22" s="240">
        <v>0</v>
      </c>
      <c r="G22" s="241" t="s">
        <v>173</v>
      </c>
    </row>
    <row r="23" spans="1:7">
      <c r="A23" s="203" t="s">
        <v>98</v>
      </c>
      <c r="B23" s="203" t="s">
        <v>681</v>
      </c>
      <c r="C23" s="203" t="s">
        <v>682</v>
      </c>
      <c r="D23" s="203" t="s">
        <v>172</v>
      </c>
      <c r="E23" s="203" t="s">
        <v>650</v>
      </c>
      <c r="F23" s="240">
        <v>0</v>
      </c>
      <c r="G23" s="241" t="s">
        <v>173</v>
      </c>
    </row>
    <row r="24" spans="1:7">
      <c r="A24" s="203" t="s">
        <v>98</v>
      </c>
      <c r="B24" s="203" t="s">
        <v>683</v>
      </c>
      <c r="C24" s="203" t="s">
        <v>684</v>
      </c>
      <c r="D24" s="203" t="s">
        <v>172</v>
      </c>
      <c r="E24" s="203" t="s">
        <v>650</v>
      </c>
      <c r="F24" s="240">
        <v>0</v>
      </c>
      <c r="G24" s="241" t="s">
        <v>173</v>
      </c>
    </row>
    <row r="25" spans="1:7">
      <c r="A25" s="203" t="s">
        <v>98</v>
      </c>
      <c r="B25" s="203" t="s">
        <v>685</v>
      </c>
      <c r="C25" s="203" t="s">
        <v>686</v>
      </c>
      <c r="D25" s="203" t="s">
        <v>172</v>
      </c>
      <c r="E25" s="203" t="s">
        <v>650</v>
      </c>
      <c r="F25" s="240">
        <v>0</v>
      </c>
      <c r="G25" s="241" t="s">
        <v>173</v>
      </c>
    </row>
    <row r="26" spans="1:7">
      <c r="A26" s="203" t="s">
        <v>98</v>
      </c>
      <c r="B26" s="203" t="s">
        <v>687</v>
      </c>
      <c r="C26" s="203" t="s">
        <v>688</v>
      </c>
      <c r="D26" s="203" t="s">
        <v>172</v>
      </c>
      <c r="E26" s="203" t="s">
        <v>650</v>
      </c>
      <c r="F26" s="240">
        <v>0</v>
      </c>
      <c r="G26" s="241" t="s">
        <v>173</v>
      </c>
    </row>
    <row r="27" spans="1:7">
      <c r="A27" s="203" t="s">
        <v>98</v>
      </c>
      <c r="B27" s="203" t="s">
        <v>689</v>
      </c>
      <c r="C27" s="203" t="s">
        <v>690</v>
      </c>
      <c r="D27" s="203" t="s">
        <v>172</v>
      </c>
      <c r="E27" s="203" t="s">
        <v>650</v>
      </c>
      <c r="F27" s="240">
        <v>0</v>
      </c>
      <c r="G27" s="241" t="s">
        <v>173</v>
      </c>
    </row>
    <row r="28" spans="1:7">
      <c r="A28" s="203" t="s">
        <v>98</v>
      </c>
      <c r="B28" s="203" t="s">
        <v>691</v>
      </c>
      <c r="C28" s="203" t="s">
        <v>692</v>
      </c>
      <c r="D28" s="203" t="s">
        <v>172</v>
      </c>
      <c r="E28" s="203" t="s">
        <v>650</v>
      </c>
      <c r="F28" s="240">
        <v>0</v>
      </c>
      <c r="G28" s="241" t="s">
        <v>173</v>
      </c>
    </row>
    <row r="29" spans="1:7">
      <c r="A29" s="203" t="s">
        <v>102</v>
      </c>
      <c r="B29" s="203" t="s">
        <v>648</v>
      </c>
      <c r="C29" s="203" t="s">
        <v>649</v>
      </c>
      <c r="D29" s="203" t="s">
        <v>172</v>
      </c>
      <c r="E29" s="203" t="s">
        <v>650</v>
      </c>
      <c r="F29" s="240">
        <v>0</v>
      </c>
      <c r="G29" s="241" t="s">
        <v>173</v>
      </c>
    </row>
    <row r="30" spans="1:7">
      <c r="A30" s="203" t="s">
        <v>102</v>
      </c>
      <c r="B30" s="203" t="s">
        <v>651</v>
      </c>
      <c r="C30" s="203" t="s">
        <v>652</v>
      </c>
      <c r="D30" s="203" t="s">
        <v>172</v>
      </c>
      <c r="E30" s="203" t="s">
        <v>650</v>
      </c>
      <c r="F30" s="240">
        <v>0</v>
      </c>
      <c r="G30" s="241" t="s">
        <v>173</v>
      </c>
    </row>
    <row r="31" spans="1:7">
      <c r="A31" s="203" t="s">
        <v>102</v>
      </c>
      <c r="B31" s="203" t="s">
        <v>653</v>
      </c>
      <c r="C31" s="203" t="s">
        <v>654</v>
      </c>
      <c r="D31" s="203" t="s">
        <v>172</v>
      </c>
      <c r="E31" s="203" t="s">
        <v>650</v>
      </c>
      <c r="F31" s="240">
        <v>0</v>
      </c>
      <c r="G31" s="241" t="s">
        <v>173</v>
      </c>
    </row>
    <row r="32" spans="1:7">
      <c r="A32" s="203" t="s">
        <v>102</v>
      </c>
      <c r="B32" s="203" t="s">
        <v>655</v>
      </c>
      <c r="C32" s="203" t="s">
        <v>656</v>
      </c>
      <c r="D32" s="203" t="s">
        <v>172</v>
      </c>
      <c r="E32" s="203" t="s">
        <v>650</v>
      </c>
      <c r="F32" s="240">
        <v>0</v>
      </c>
      <c r="G32" s="241" t="s">
        <v>173</v>
      </c>
    </row>
    <row r="33" spans="1:7">
      <c r="A33" s="203" t="s">
        <v>102</v>
      </c>
      <c r="B33" s="203" t="s">
        <v>657</v>
      </c>
      <c r="C33" s="203" t="s">
        <v>658</v>
      </c>
      <c r="D33" s="203" t="s">
        <v>172</v>
      </c>
      <c r="E33" s="203" t="s">
        <v>650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659</v>
      </c>
      <c r="C34" s="203" t="s">
        <v>660</v>
      </c>
      <c r="D34" s="203" t="s">
        <v>172</v>
      </c>
      <c r="E34" s="203" t="s">
        <v>650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661</v>
      </c>
      <c r="C35" s="203" t="s">
        <v>662</v>
      </c>
      <c r="D35" s="203" t="s">
        <v>172</v>
      </c>
      <c r="E35" s="203" t="s">
        <v>650</v>
      </c>
      <c r="F35" s="240">
        <v>0</v>
      </c>
      <c r="G35" s="241" t="s">
        <v>173</v>
      </c>
    </row>
    <row r="36" spans="1:7">
      <c r="A36" s="203" t="s">
        <v>102</v>
      </c>
      <c r="B36" s="203" t="s">
        <v>349</v>
      </c>
      <c r="C36" s="203" t="s">
        <v>350</v>
      </c>
      <c r="D36" s="203" t="s">
        <v>172</v>
      </c>
      <c r="E36" s="203" t="s">
        <v>650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663</v>
      </c>
      <c r="C37" s="203" t="s">
        <v>664</v>
      </c>
      <c r="D37" s="203" t="s">
        <v>172</v>
      </c>
      <c r="E37" s="203" t="s">
        <v>650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665</v>
      </c>
      <c r="C38" s="203" t="s">
        <v>666</v>
      </c>
      <c r="D38" s="203" t="s">
        <v>172</v>
      </c>
      <c r="E38" s="203" t="s">
        <v>650</v>
      </c>
      <c r="F38" s="240">
        <v>0</v>
      </c>
      <c r="G38" s="241" t="s">
        <v>173</v>
      </c>
    </row>
    <row r="39" spans="1:7">
      <c r="A39" s="203" t="s">
        <v>102</v>
      </c>
      <c r="B39" s="203" t="s">
        <v>667</v>
      </c>
      <c r="C39" s="203" t="s">
        <v>668</v>
      </c>
      <c r="D39" s="203" t="s">
        <v>172</v>
      </c>
      <c r="E39" s="203" t="s">
        <v>650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669</v>
      </c>
      <c r="C40" s="203" t="s">
        <v>670</v>
      </c>
      <c r="D40" s="203" t="s">
        <v>172</v>
      </c>
      <c r="E40" s="203" t="s">
        <v>650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671</v>
      </c>
      <c r="C41" s="203" t="s">
        <v>672</v>
      </c>
      <c r="D41" s="203" t="s">
        <v>172</v>
      </c>
      <c r="E41" s="203" t="s">
        <v>650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673</v>
      </c>
      <c r="C42" s="203" t="s">
        <v>674</v>
      </c>
      <c r="D42" s="203" t="s">
        <v>172</v>
      </c>
      <c r="E42" s="203" t="s">
        <v>650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675</v>
      </c>
      <c r="C43" s="203" t="s">
        <v>676</v>
      </c>
      <c r="D43" s="203" t="s">
        <v>172</v>
      </c>
      <c r="E43" s="203" t="s">
        <v>650</v>
      </c>
      <c r="F43" s="241" t="s">
        <v>173</v>
      </c>
      <c r="G43" s="240">
        <v>0</v>
      </c>
    </row>
    <row r="44" spans="1:7">
      <c r="A44" s="203" t="s">
        <v>102</v>
      </c>
      <c r="B44" s="203" t="s">
        <v>677</v>
      </c>
      <c r="C44" s="203" t="s">
        <v>678</v>
      </c>
      <c r="D44" s="203" t="s">
        <v>172</v>
      </c>
      <c r="E44" s="203" t="s">
        <v>650</v>
      </c>
      <c r="F44" s="240">
        <v>0</v>
      </c>
      <c r="G44" s="241" t="s">
        <v>173</v>
      </c>
    </row>
    <row r="45" spans="1:7">
      <c r="A45" s="203" t="s">
        <v>102</v>
      </c>
      <c r="B45" s="203" t="s">
        <v>679</v>
      </c>
      <c r="C45" s="203" t="s">
        <v>680</v>
      </c>
      <c r="D45" s="203" t="s">
        <v>172</v>
      </c>
      <c r="E45" s="203" t="s">
        <v>650</v>
      </c>
      <c r="F45" s="240">
        <v>0</v>
      </c>
      <c r="G45" s="241" t="s">
        <v>173</v>
      </c>
    </row>
    <row r="46" spans="1:7">
      <c r="A46" s="203" t="s">
        <v>102</v>
      </c>
      <c r="B46" s="203" t="s">
        <v>681</v>
      </c>
      <c r="C46" s="203" t="s">
        <v>682</v>
      </c>
      <c r="D46" s="203" t="s">
        <v>172</v>
      </c>
      <c r="E46" s="203" t="s">
        <v>650</v>
      </c>
      <c r="F46" s="240">
        <v>0</v>
      </c>
      <c r="G46" s="241" t="s">
        <v>173</v>
      </c>
    </row>
    <row r="47" spans="1:7">
      <c r="A47" s="203" t="s">
        <v>102</v>
      </c>
      <c r="B47" s="203" t="s">
        <v>683</v>
      </c>
      <c r="C47" s="203" t="s">
        <v>684</v>
      </c>
      <c r="D47" s="203" t="s">
        <v>172</v>
      </c>
      <c r="E47" s="203" t="s">
        <v>650</v>
      </c>
      <c r="F47" s="240">
        <v>0</v>
      </c>
      <c r="G47" s="241" t="s">
        <v>173</v>
      </c>
    </row>
    <row r="48" spans="1:7">
      <c r="A48" s="203" t="s">
        <v>102</v>
      </c>
      <c r="B48" s="203" t="s">
        <v>685</v>
      </c>
      <c r="C48" s="203" t="s">
        <v>686</v>
      </c>
      <c r="D48" s="203" t="s">
        <v>172</v>
      </c>
      <c r="E48" s="203" t="s">
        <v>650</v>
      </c>
      <c r="F48" s="240">
        <v>0</v>
      </c>
      <c r="G48" s="241" t="s">
        <v>173</v>
      </c>
    </row>
    <row r="49" spans="1:7">
      <c r="A49" s="203" t="s">
        <v>102</v>
      </c>
      <c r="B49" s="203" t="s">
        <v>687</v>
      </c>
      <c r="C49" s="203" t="s">
        <v>688</v>
      </c>
      <c r="D49" s="203" t="s">
        <v>172</v>
      </c>
      <c r="E49" s="203" t="s">
        <v>650</v>
      </c>
      <c r="F49" s="240">
        <v>0</v>
      </c>
      <c r="G49" s="241" t="s">
        <v>173</v>
      </c>
    </row>
    <row r="50" spans="1:7">
      <c r="A50" s="203" t="s">
        <v>102</v>
      </c>
      <c r="B50" s="203" t="s">
        <v>689</v>
      </c>
      <c r="C50" s="203" t="s">
        <v>690</v>
      </c>
      <c r="D50" s="203" t="s">
        <v>172</v>
      </c>
      <c r="E50" s="203" t="s">
        <v>650</v>
      </c>
      <c r="F50" s="240">
        <v>0</v>
      </c>
      <c r="G50" s="241" t="s">
        <v>173</v>
      </c>
    </row>
    <row r="51" spans="1:7">
      <c r="A51" s="203" t="s">
        <v>102</v>
      </c>
      <c r="B51" s="203" t="s">
        <v>691</v>
      </c>
      <c r="C51" s="203" t="s">
        <v>692</v>
      </c>
      <c r="D51" s="203" t="s">
        <v>172</v>
      </c>
      <c r="E51" s="203" t="s">
        <v>650</v>
      </c>
      <c r="F51" s="240">
        <v>0</v>
      </c>
      <c r="G51" s="241" t="s">
        <v>173</v>
      </c>
    </row>
    <row r="52" spans="1:7">
      <c r="A52" s="203" t="s">
        <v>126</v>
      </c>
      <c r="B52" s="203" t="s">
        <v>648</v>
      </c>
      <c r="C52" s="203" t="s">
        <v>649</v>
      </c>
      <c r="D52" s="203" t="s">
        <v>172</v>
      </c>
      <c r="E52" s="203" t="s">
        <v>650</v>
      </c>
      <c r="F52" s="240">
        <v>0</v>
      </c>
      <c r="G52" s="241" t="s">
        <v>173</v>
      </c>
    </row>
    <row r="53" spans="1:7">
      <c r="A53" s="203" t="s">
        <v>126</v>
      </c>
      <c r="B53" s="203" t="s">
        <v>651</v>
      </c>
      <c r="C53" s="203" t="s">
        <v>652</v>
      </c>
      <c r="D53" s="203" t="s">
        <v>172</v>
      </c>
      <c r="E53" s="203" t="s">
        <v>650</v>
      </c>
      <c r="F53" s="240">
        <v>0</v>
      </c>
      <c r="G53" s="241" t="s">
        <v>173</v>
      </c>
    </row>
    <row r="54" spans="1:7">
      <c r="A54" s="203" t="s">
        <v>126</v>
      </c>
      <c r="B54" s="203" t="s">
        <v>653</v>
      </c>
      <c r="C54" s="203" t="s">
        <v>654</v>
      </c>
      <c r="D54" s="203" t="s">
        <v>172</v>
      </c>
      <c r="E54" s="203" t="s">
        <v>650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655</v>
      </c>
      <c r="C55" s="203" t="s">
        <v>656</v>
      </c>
      <c r="D55" s="203" t="s">
        <v>172</v>
      </c>
      <c r="E55" s="203" t="s">
        <v>650</v>
      </c>
      <c r="F55" s="240">
        <v>0</v>
      </c>
      <c r="G55" s="241" t="s">
        <v>173</v>
      </c>
    </row>
    <row r="56" spans="1:7">
      <c r="A56" s="203" t="s">
        <v>126</v>
      </c>
      <c r="B56" s="203" t="s">
        <v>657</v>
      </c>
      <c r="C56" s="203" t="s">
        <v>658</v>
      </c>
      <c r="D56" s="203" t="s">
        <v>172</v>
      </c>
      <c r="E56" s="203" t="s">
        <v>650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659</v>
      </c>
      <c r="C57" s="203" t="s">
        <v>660</v>
      </c>
      <c r="D57" s="203" t="s">
        <v>172</v>
      </c>
      <c r="E57" s="203" t="s">
        <v>650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661</v>
      </c>
      <c r="C58" s="203" t="s">
        <v>662</v>
      </c>
      <c r="D58" s="203" t="s">
        <v>172</v>
      </c>
      <c r="E58" s="203" t="s">
        <v>650</v>
      </c>
      <c r="F58" s="240">
        <v>0</v>
      </c>
      <c r="G58" s="241" t="s">
        <v>173</v>
      </c>
    </row>
    <row r="59" spans="1:7">
      <c r="A59" s="203" t="s">
        <v>126</v>
      </c>
      <c r="B59" s="203" t="s">
        <v>349</v>
      </c>
      <c r="C59" s="203" t="s">
        <v>350</v>
      </c>
      <c r="D59" s="203" t="s">
        <v>172</v>
      </c>
      <c r="E59" s="203" t="s">
        <v>650</v>
      </c>
      <c r="F59" s="240">
        <v>0</v>
      </c>
      <c r="G59" s="241" t="s">
        <v>173</v>
      </c>
    </row>
    <row r="60" spans="1:7">
      <c r="A60" s="203" t="s">
        <v>126</v>
      </c>
      <c r="B60" s="203" t="s">
        <v>663</v>
      </c>
      <c r="C60" s="203" t="s">
        <v>664</v>
      </c>
      <c r="D60" s="203" t="s">
        <v>172</v>
      </c>
      <c r="E60" s="203" t="s">
        <v>650</v>
      </c>
      <c r="F60" s="240">
        <v>0</v>
      </c>
      <c r="G60" s="241" t="s">
        <v>173</v>
      </c>
    </row>
    <row r="61" spans="1:7">
      <c r="A61" s="203" t="s">
        <v>126</v>
      </c>
      <c r="B61" s="203" t="s">
        <v>665</v>
      </c>
      <c r="C61" s="203" t="s">
        <v>666</v>
      </c>
      <c r="D61" s="203" t="s">
        <v>172</v>
      </c>
      <c r="E61" s="203" t="s">
        <v>650</v>
      </c>
      <c r="F61" s="240">
        <v>0</v>
      </c>
      <c r="G61" s="241" t="s">
        <v>173</v>
      </c>
    </row>
    <row r="62" spans="1:7">
      <c r="A62" s="203" t="s">
        <v>126</v>
      </c>
      <c r="B62" s="203" t="s">
        <v>667</v>
      </c>
      <c r="C62" s="203" t="s">
        <v>668</v>
      </c>
      <c r="D62" s="203" t="s">
        <v>172</v>
      </c>
      <c r="E62" s="203" t="s">
        <v>650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669</v>
      </c>
      <c r="C63" s="203" t="s">
        <v>670</v>
      </c>
      <c r="D63" s="203" t="s">
        <v>172</v>
      </c>
      <c r="E63" s="203" t="s">
        <v>650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671</v>
      </c>
      <c r="C64" s="203" t="s">
        <v>672</v>
      </c>
      <c r="D64" s="203" t="s">
        <v>172</v>
      </c>
      <c r="E64" s="203" t="s">
        <v>650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673</v>
      </c>
      <c r="C65" s="203" t="s">
        <v>674</v>
      </c>
      <c r="D65" s="203" t="s">
        <v>172</v>
      </c>
      <c r="E65" s="203" t="s">
        <v>650</v>
      </c>
      <c r="F65" s="241" t="s">
        <v>173</v>
      </c>
      <c r="G65" s="240">
        <v>0</v>
      </c>
    </row>
    <row r="66" spans="1:7">
      <c r="A66" s="203" t="s">
        <v>126</v>
      </c>
      <c r="B66" s="203" t="s">
        <v>675</v>
      </c>
      <c r="C66" s="203" t="s">
        <v>676</v>
      </c>
      <c r="D66" s="203" t="s">
        <v>172</v>
      </c>
      <c r="E66" s="203" t="s">
        <v>650</v>
      </c>
      <c r="F66" s="241" t="s">
        <v>173</v>
      </c>
      <c r="G66" s="240">
        <v>0</v>
      </c>
    </row>
    <row r="67" spans="1:7">
      <c r="A67" s="203" t="s">
        <v>126</v>
      </c>
      <c r="B67" s="203" t="s">
        <v>677</v>
      </c>
      <c r="C67" s="203" t="s">
        <v>678</v>
      </c>
      <c r="D67" s="203" t="s">
        <v>172</v>
      </c>
      <c r="E67" s="203" t="s">
        <v>650</v>
      </c>
      <c r="F67" s="240">
        <v>0</v>
      </c>
      <c r="G67" s="241" t="s">
        <v>173</v>
      </c>
    </row>
    <row r="68" spans="1:7">
      <c r="A68" s="203" t="s">
        <v>126</v>
      </c>
      <c r="B68" s="203" t="s">
        <v>679</v>
      </c>
      <c r="C68" s="203" t="s">
        <v>680</v>
      </c>
      <c r="D68" s="203" t="s">
        <v>172</v>
      </c>
      <c r="E68" s="203" t="s">
        <v>650</v>
      </c>
      <c r="F68" s="240">
        <v>0</v>
      </c>
      <c r="G68" s="241" t="s">
        <v>173</v>
      </c>
    </row>
    <row r="69" spans="1:7">
      <c r="A69" s="203" t="s">
        <v>126</v>
      </c>
      <c r="B69" s="203" t="s">
        <v>681</v>
      </c>
      <c r="C69" s="203" t="s">
        <v>682</v>
      </c>
      <c r="D69" s="203" t="s">
        <v>172</v>
      </c>
      <c r="E69" s="203" t="s">
        <v>650</v>
      </c>
      <c r="F69" s="240">
        <v>0</v>
      </c>
      <c r="G69" s="241" t="s">
        <v>173</v>
      </c>
    </row>
    <row r="70" spans="1:7">
      <c r="A70" s="203" t="s">
        <v>126</v>
      </c>
      <c r="B70" s="203" t="s">
        <v>683</v>
      </c>
      <c r="C70" s="203" t="s">
        <v>684</v>
      </c>
      <c r="D70" s="203" t="s">
        <v>172</v>
      </c>
      <c r="E70" s="203" t="s">
        <v>650</v>
      </c>
      <c r="F70" s="240">
        <v>0</v>
      </c>
      <c r="G70" s="241" t="s">
        <v>173</v>
      </c>
    </row>
    <row r="71" spans="1:7">
      <c r="A71" s="203" t="s">
        <v>126</v>
      </c>
      <c r="B71" s="203" t="s">
        <v>685</v>
      </c>
      <c r="C71" s="203" t="s">
        <v>686</v>
      </c>
      <c r="D71" s="203" t="s">
        <v>172</v>
      </c>
      <c r="E71" s="203" t="s">
        <v>650</v>
      </c>
      <c r="F71" s="240">
        <v>0</v>
      </c>
      <c r="G71" s="241" t="s">
        <v>173</v>
      </c>
    </row>
    <row r="72" spans="1:7">
      <c r="A72" s="203" t="s">
        <v>126</v>
      </c>
      <c r="B72" s="203" t="s">
        <v>687</v>
      </c>
      <c r="C72" s="203" t="s">
        <v>688</v>
      </c>
      <c r="D72" s="203" t="s">
        <v>172</v>
      </c>
      <c r="E72" s="203" t="s">
        <v>650</v>
      </c>
      <c r="F72" s="240">
        <v>0</v>
      </c>
      <c r="G72" s="241" t="s">
        <v>173</v>
      </c>
    </row>
    <row r="73" spans="1:7">
      <c r="A73" s="203" t="s">
        <v>126</v>
      </c>
      <c r="B73" s="203" t="s">
        <v>689</v>
      </c>
      <c r="C73" s="203" t="s">
        <v>690</v>
      </c>
      <c r="D73" s="203" t="s">
        <v>172</v>
      </c>
      <c r="E73" s="203" t="s">
        <v>650</v>
      </c>
      <c r="F73" s="240">
        <v>0</v>
      </c>
      <c r="G73" s="241" t="s">
        <v>173</v>
      </c>
    </row>
    <row r="74" spans="1:7">
      <c r="A74" s="203" t="s">
        <v>126</v>
      </c>
      <c r="B74" s="203" t="s">
        <v>691</v>
      </c>
      <c r="C74" s="203" t="s">
        <v>692</v>
      </c>
      <c r="D74" s="203" t="s">
        <v>172</v>
      </c>
      <c r="E74" s="203" t="s">
        <v>650</v>
      </c>
      <c r="F74" s="240">
        <v>0</v>
      </c>
      <c r="G74" s="241" t="s">
        <v>173</v>
      </c>
    </row>
    <row r="75" spans="1:7">
      <c r="A75" s="203" t="s">
        <v>104</v>
      </c>
      <c r="B75" s="203" t="s">
        <v>648</v>
      </c>
      <c r="C75" s="203" t="s">
        <v>649</v>
      </c>
      <c r="D75" s="203" t="s">
        <v>172</v>
      </c>
      <c r="E75" s="203" t="s">
        <v>650</v>
      </c>
      <c r="F75" s="240">
        <v>0</v>
      </c>
      <c r="G75" s="241" t="s">
        <v>173</v>
      </c>
    </row>
    <row r="76" spans="1:7">
      <c r="A76" s="203" t="s">
        <v>104</v>
      </c>
      <c r="B76" s="203" t="s">
        <v>651</v>
      </c>
      <c r="C76" s="203" t="s">
        <v>652</v>
      </c>
      <c r="D76" s="203" t="s">
        <v>172</v>
      </c>
      <c r="E76" s="203" t="s">
        <v>650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653</v>
      </c>
      <c r="C77" s="203" t="s">
        <v>654</v>
      </c>
      <c r="D77" s="203" t="s">
        <v>172</v>
      </c>
      <c r="E77" s="203" t="s">
        <v>650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655</v>
      </c>
      <c r="C78" s="203" t="s">
        <v>656</v>
      </c>
      <c r="D78" s="203" t="s">
        <v>172</v>
      </c>
      <c r="E78" s="203" t="s">
        <v>650</v>
      </c>
      <c r="F78" s="240">
        <v>0</v>
      </c>
      <c r="G78" s="241" t="s">
        <v>173</v>
      </c>
    </row>
    <row r="79" spans="1:7">
      <c r="A79" s="203" t="s">
        <v>104</v>
      </c>
      <c r="B79" s="203" t="s">
        <v>657</v>
      </c>
      <c r="C79" s="203" t="s">
        <v>658</v>
      </c>
      <c r="D79" s="203" t="s">
        <v>172</v>
      </c>
      <c r="E79" s="203" t="s">
        <v>650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659</v>
      </c>
      <c r="C80" s="203" t="s">
        <v>660</v>
      </c>
      <c r="D80" s="203" t="s">
        <v>172</v>
      </c>
      <c r="E80" s="203" t="s">
        <v>650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661</v>
      </c>
      <c r="C81" s="203" t="s">
        <v>662</v>
      </c>
      <c r="D81" s="203" t="s">
        <v>172</v>
      </c>
      <c r="E81" s="203" t="s">
        <v>650</v>
      </c>
      <c r="F81" s="240">
        <v>0</v>
      </c>
      <c r="G81" s="241" t="s">
        <v>173</v>
      </c>
    </row>
    <row r="82" spans="1:7">
      <c r="A82" s="203" t="s">
        <v>104</v>
      </c>
      <c r="B82" s="203" t="s">
        <v>349</v>
      </c>
      <c r="C82" s="203" t="s">
        <v>350</v>
      </c>
      <c r="D82" s="203" t="s">
        <v>172</v>
      </c>
      <c r="E82" s="203" t="s">
        <v>650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663</v>
      </c>
      <c r="C83" s="203" t="s">
        <v>664</v>
      </c>
      <c r="D83" s="203" t="s">
        <v>172</v>
      </c>
      <c r="E83" s="203" t="s">
        <v>650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665</v>
      </c>
      <c r="C84" s="203" t="s">
        <v>666</v>
      </c>
      <c r="D84" s="203" t="s">
        <v>172</v>
      </c>
      <c r="E84" s="203" t="s">
        <v>650</v>
      </c>
      <c r="F84" s="240">
        <v>0</v>
      </c>
      <c r="G84" s="241" t="s">
        <v>173</v>
      </c>
    </row>
    <row r="85" spans="1:7">
      <c r="A85" s="203" t="s">
        <v>104</v>
      </c>
      <c r="B85" s="203" t="s">
        <v>667</v>
      </c>
      <c r="C85" s="203" t="s">
        <v>668</v>
      </c>
      <c r="D85" s="203" t="s">
        <v>172</v>
      </c>
      <c r="E85" s="203" t="s">
        <v>650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669</v>
      </c>
      <c r="C86" s="203" t="s">
        <v>670</v>
      </c>
      <c r="D86" s="203" t="s">
        <v>172</v>
      </c>
      <c r="E86" s="203" t="s">
        <v>650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671</v>
      </c>
      <c r="C87" s="203" t="s">
        <v>672</v>
      </c>
      <c r="D87" s="203" t="s">
        <v>172</v>
      </c>
      <c r="E87" s="203" t="s">
        <v>650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673</v>
      </c>
      <c r="C88" s="203" t="s">
        <v>674</v>
      </c>
      <c r="D88" s="203" t="s">
        <v>172</v>
      </c>
      <c r="E88" s="203" t="s">
        <v>650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675</v>
      </c>
      <c r="C89" s="203" t="s">
        <v>676</v>
      </c>
      <c r="D89" s="203" t="s">
        <v>172</v>
      </c>
      <c r="E89" s="203" t="s">
        <v>650</v>
      </c>
      <c r="F89" s="241" t="s">
        <v>173</v>
      </c>
      <c r="G89" s="240">
        <v>0</v>
      </c>
    </row>
    <row r="90" spans="1:7">
      <c r="A90" s="203" t="s">
        <v>104</v>
      </c>
      <c r="B90" s="203" t="s">
        <v>677</v>
      </c>
      <c r="C90" s="203" t="s">
        <v>678</v>
      </c>
      <c r="D90" s="203" t="s">
        <v>172</v>
      </c>
      <c r="E90" s="203" t="s">
        <v>650</v>
      </c>
      <c r="F90" s="240">
        <v>0</v>
      </c>
      <c r="G90" s="241" t="s">
        <v>173</v>
      </c>
    </row>
    <row r="91" spans="1:7">
      <c r="A91" s="203" t="s">
        <v>104</v>
      </c>
      <c r="B91" s="203" t="s">
        <v>679</v>
      </c>
      <c r="C91" s="203" t="s">
        <v>680</v>
      </c>
      <c r="D91" s="203" t="s">
        <v>172</v>
      </c>
      <c r="E91" s="203" t="s">
        <v>650</v>
      </c>
      <c r="F91" s="240">
        <v>0</v>
      </c>
      <c r="G91" s="241" t="s">
        <v>173</v>
      </c>
    </row>
    <row r="92" spans="1:7">
      <c r="A92" s="203" t="s">
        <v>104</v>
      </c>
      <c r="B92" s="203" t="s">
        <v>681</v>
      </c>
      <c r="C92" s="203" t="s">
        <v>682</v>
      </c>
      <c r="D92" s="203" t="s">
        <v>172</v>
      </c>
      <c r="E92" s="203" t="s">
        <v>650</v>
      </c>
      <c r="F92" s="240">
        <v>0</v>
      </c>
      <c r="G92" s="241" t="s">
        <v>173</v>
      </c>
    </row>
    <row r="93" spans="1:7">
      <c r="A93" s="203" t="s">
        <v>104</v>
      </c>
      <c r="B93" s="203" t="s">
        <v>683</v>
      </c>
      <c r="C93" s="203" t="s">
        <v>684</v>
      </c>
      <c r="D93" s="203" t="s">
        <v>172</v>
      </c>
      <c r="E93" s="203" t="s">
        <v>650</v>
      </c>
      <c r="F93" s="240">
        <v>0</v>
      </c>
      <c r="G93" s="241" t="s">
        <v>173</v>
      </c>
    </row>
    <row r="94" spans="1:7">
      <c r="A94" s="203" t="s">
        <v>104</v>
      </c>
      <c r="B94" s="203" t="s">
        <v>685</v>
      </c>
      <c r="C94" s="203" t="s">
        <v>686</v>
      </c>
      <c r="D94" s="203" t="s">
        <v>172</v>
      </c>
      <c r="E94" s="203" t="s">
        <v>650</v>
      </c>
      <c r="F94" s="240">
        <v>0</v>
      </c>
      <c r="G94" s="241" t="s">
        <v>173</v>
      </c>
    </row>
    <row r="95" spans="1:7">
      <c r="A95" s="203" t="s">
        <v>104</v>
      </c>
      <c r="B95" s="203" t="s">
        <v>687</v>
      </c>
      <c r="C95" s="203" t="s">
        <v>688</v>
      </c>
      <c r="D95" s="203" t="s">
        <v>172</v>
      </c>
      <c r="E95" s="203" t="s">
        <v>650</v>
      </c>
      <c r="F95" s="240">
        <v>0</v>
      </c>
      <c r="G95" s="241" t="s">
        <v>173</v>
      </c>
    </row>
    <row r="96" spans="1:7">
      <c r="A96" s="203" t="s">
        <v>104</v>
      </c>
      <c r="B96" s="203" t="s">
        <v>689</v>
      </c>
      <c r="C96" s="203" t="s">
        <v>690</v>
      </c>
      <c r="D96" s="203" t="s">
        <v>172</v>
      </c>
      <c r="E96" s="203" t="s">
        <v>650</v>
      </c>
      <c r="F96" s="240">
        <v>0</v>
      </c>
      <c r="G96" s="241" t="s">
        <v>173</v>
      </c>
    </row>
    <row r="97" spans="1:7">
      <c r="A97" s="203" t="s">
        <v>104</v>
      </c>
      <c r="B97" s="203" t="s">
        <v>691</v>
      </c>
      <c r="C97" s="203" t="s">
        <v>692</v>
      </c>
      <c r="D97" s="203" t="s">
        <v>172</v>
      </c>
      <c r="E97" s="203" t="s">
        <v>650</v>
      </c>
      <c r="F97" s="240">
        <v>0</v>
      </c>
      <c r="G97" s="241" t="s">
        <v>173</v>
      </c>
    </row>
    <row r="98" spans="1:7">
      <c r="A98" s="203" t="s">
        <v>128</v>
      </c>
      <c r="B98" s="203" t="s">
        <v>648</v>
      </c>
      <c r="C98" s="203" t="s">
        <v>649</v>
      </c>
      <c r="D98" s="203" t="s">
        <v>172</v>
      </c>
      <c r="E98" s="203" t="s">
        <v>650</v>
      </c>
      <c r="F98" s="240">
        <v>0</v>
      </c>
      <c r="G98" s="241" t="s">
        <v>173</v>
      </c>
    </row>
    <row r="99" spans="1:7">
      <c r="A99" s="203" t="s">
        <v>128</v>
      </c>
      <c r="B99" s="203" t="s">
        <v>651</v>
      </c>
      <c r="C99" s="203" t="s">
        <v>652</v>
      </c>
      <c r="D99" s="203" t="s">
        <v>172</v>
      </c>
      <c r="E99" s="203" t="s">
        <v>650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653</v>
      </c>
      <c r="C100" s="203" t="s">
        <v>654</v>
      </c>
      <c r="D100" s="203" t="s">
        <v>172</v>
      </c>
      <c r="E100" s="203" t="s">
        <v>650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655</v>
      </c>
      <c r="C101" s="203" t="s">
        <v>656</v>
      </c>
      <c r="D101" s="203" t="s">
        <v>172</v>
      </c>
      <c r="E101" s="203" t="s">
        <v>650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657</v>
      </c>
      <c r="C102" s="203" t="s">
        <v>658</v>
      </c>
      <c r="D102" s="203" t="s">
        <v>172</v>
      </c>
      <c r="E102" s="203" t="s">
        <v>650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659</v>
      </c>
      <c r="C103" s="203" t="s">
        <v>660</v>
      </c>
      <c r="D103" s="203" t="s">
        <v>172</v>
      </c>
      <c r="E103" s="203" t="s">
        <v>650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661</v>
      </c>
      <c r="C104" s="203" t="s">
        <v>662</v>
      </c>
      <c r="D104" s="203" t="s">
        <v>172</v>
      </c>
      <c r="E104" s="203" t="s">
        <v>650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349</v>
      </c>
      <c r="C105" s="203" t="s">
        <v>350</v>
      </c>
      <c r="D105" s="203" t="s">
        <v>172</v>
      </c>
      <c r="E105" s="203" t="s">
        <v>650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663</v>
      </c>
      <c r="C106" s="203" t="s">
        <v>664</v>
      </c>
      <c r="D106" s="203" t="s">
        <v>172</v>
      </c>
      <c r="E106" s="203" t="s">
        <v>650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665</v>
      </c>
      <c r="C107" s="203" t="s">
        <v>666</v>
      </c>
      <c r="D107" s="203" t="s">
        <v>172</v>
      </c>
      <c r="E107" s="203" t="s">
        <v>650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667</v>
      </c>
      <c r="C108" s="203" t="s">
        <v>668</v>
      </c>
      <c r="D108" s="203" t="s">
        <v>172</v>
      </c>
      <c r="E108" s="203" t="s">
        <v>650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669</v>
      </c>
      <c r="C109" s="203" t="s">
        <v>670</v>
      </c>
      <c r="D109" s="203" t="s">
        <v>172</v>
      </c>
      <c r="E109" s="203" t="s">
        <v>650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671</v>
      </c>
      <c r="C110" s="203" t="s">
        <v>672</v>
      </c>
      <c r="D110" s="203" t="s">
        <v>172</v>
      </c>
      <c r="E110" s="203" t="s">
        <v>650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673</v>
      </c>
      <c r="C111" s="203" t="s">
        <v>674</v>
      </c>
      <c r="D111" s="203" t="s">
        <v>172</v>
      </c>
      <c r="E111" s="203" t="s">
        <v>650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675</v>
      </c>
      <c r="C112" s="203" t="s">
        <v>676</v>
      </c>
      <c r="D112" s="203" t="s">
        <v>172</v>
      </c>
      <c r="E112" s="203" t="s">
        <v>650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677</v>
      </c>
      <c r="C113" s="203" t="s">
        <v>678</v>
      </c>
      <c r="D113" s="203" t="s">
        <v>172</v>
      </c>
      <c r="E113" s="203" t="s">
        <v>650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679</v>
      </c>
      <c r="C114" s="203" t="s">
        <v>680</v>
      </c>
      <c r="D114" s="203" t="s">
        <v>172</v>
      </c>
      <c r="E114" s="203" t="s">
        <v>650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681</v>
      </c>
      <c r="C115" s="203" t="s">
        <v>682</v>
      </c>
      <c r="D115" s="203" t="s">
        <v>172</v>
      </c>
      <c r="E115" s="203" t="s">
        <v>650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683</v>
      </c>
      <c r="C116" s="203" t="s">
        <v>684</v>
      </c>
      <c r="D116" s="203" t="s">
        <v>172</v>
      </c>
      <c r="E116" s="203" t="s">
        <v>650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685</v>
      </c>
      <c r="C117" s="203" t="s">
        <v>686</v>
      </c>
      <c r="D117" s="203" t="s">
        <v>172</v>
      </c>
      <c r="E117" s="203" t="s">
        <v>650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687</v>
      </c>
      <c r="C118" s="203" t="s">
        <v>688</v>
      </c>
      <c r="D118" s="203" t="s">
        <v>172</v>
      </c>
      <c r="E118" s="203" t="s">
        <v>650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689</v>
      </c>
      <c r="C119" s="203" t="s">
        <v>690</v>
      </c>
      <c r="D119" s="203" t="s">
        <v>172</v>
      </c>
      <c r="E119" s="203" t="s">
        <v>650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691</v>
      </c>
      <c r="C120" s="203" t="s">
        <v>692</v>
      </c>
      <c r="D120" s="203" t="s">
        <v>172</v>
      </c>
      <c r="E120" s="203" t="s">
        <v>650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648</v>
      </c>
      <c r="C121" s="203" t="s">
        <v>649</v>
      </c>
      <c r="D121" s="203" t="s">
        <v>172</v>
      </c>
      <c r="E121" s="203" t="s">
        <v>650</v>
      </c>
      <c r="F121" s="218">
        <f xml:space="preserve"> F144 + F167</f>
        <v>0</v>
      </c>
      <c r="G121" s="242" t="s">
        <v>173</v>
      </c>
      <c r="H121" s="206" t="s">
        <v>693</v>
      </c>
    </row>
    <row r="122" spans="1:8">
      <c r="A122" s="203" t="s">
        <v>116</v>
      </c>
      <c r="B122" s="203" t="s">
        <v>651</v>
      </c>
      <c r="C122" s="203" t="s">
        <v>652</v>
      </c>
      <c r="D122" s="203" t="s">
        <v>172</v>
      </c>
      <c r="E122" s="203" t="s">
        <v>650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693</v>
      </c>
    </row>
    <row r="123" spans="1:8">
      <c r="A123" s="203" t="s">
        <v>116</v>
      </c>
      <c r="B123" s="203" t="s">
        <v>653</v>
      </c>
      <c r="C123" s="203" t="s">
        <v>654</v>
      </c>
      <c r="D123" s="203" t="s">
        <v>172</v>
      </c>
      <c r="E123" s="203" t="s">
        <v>650</v>
      </c>
      <c r="F123" s="218">
        <f t="shared" si="0"/>
        <v>0.12164603086880101</v>
      </c>
      <c r="G123" s="242" t="s">
        <v>173</v>
      </c>
      <c r="H123" s="206" t="s">
        <v>693</v>
      </c>
    </row>
    <row r="124" spans="1:8">
      <c r="A124" s="203" t="s">
        <v>116</v>
      </c>
      <c r="B124" s="203" t="s">
        <v>655</v>
      </c>
      <c r="C124" s="203" t="s">
        <v>656</v>
      </c>
      <c r="D124" s="203" t="s">
        <v>172</v>
      </c>
      <c r="E124" s="203" t="s">
        <v>650</v>
      </c>
      <c r="F124" s="218">
        <f t="shared" si="0"/>
        <v>0</v>
      </c>
      <c r="G124" s="242" t="s">
        <v>173</v>
      </c>
      <c r="H124" s="206" t="s">
        <v>693</v>
      </c>
    </row>
    <row r="125" spans="1:8">
      <c r="A125" s="203" t="s">
        <v>116</v>
      </c>
      <c r="B125" s="203" t="s">
        <v>657</v>
      </c>
      <c r="C125" s="203" t="s">
        <v>658</v>
      </c>
      <c r="D125" s="203" t="s">
        <v>172</v>
      </c>
      <c r="E125" s="203" t="s">
        <v>650</v>
      </c>
      <c r="F125" s="218">
        <f t="shared" si="0"/>
        <v>9.0950930728791199</v>
      </c>
      <c r="G125" s="242" t="s">
        <v>173</v>
      </c>
      <c r="H125" s="206" t="s">
        <v>693</v>
      </c>
    </row>
    <row r="126" spans="1:8">
      <c r="A126" s="203" t="s">
        <v>116</v>
      </c>
      <c r="B126" s="203" t="s">
        <v>659</v>
      </c>
      <c r="C126" s="203" t="s">
        <v>660</v>
      </c>
      <c r="D126" s="203" t="s">
        <v>172</v>
      </c>
      <c r="E126" s="203" t="s">
        <v>650</v>
      </c>
      <c r="F126" s="218">
        <f t="shared" si="0"/>
        <v>3.7660701275871999</v>
      </c>
      <c r="G126" s="242" t="s">
        <v>173</v>
      </c>
      <c r="H126" s="206" t="s">
        <v>693</v>
      </c>
    </row>
    <row r="127" spans="1:8">
      <c r="A127" s="203" t="s">
        <v>116</v>
      </c>
      <c r="B127" s="203" t="s">
        <v>661</v>
      </c>
      <c r="C127" s="203" t="s">
        <v>662</v>
      </c>
      <c r="D127" s="203" t="s">
        <v>172</v>
      </c>
      <c r="E127" s="203" t="s">
        <v>650</v>
      </c>
      <c r="F127" s="218">
        <f t="shared" si="0"/>
        <v>0</v>
      </c>
      <c r="G127" s="242" t="s">
        <v>173</v>
      </c>
      <c r="H127" s="206" t="s">
        <v>693</v>
      </c>
    </row>
    <row r="128" spans="1:8">
      <c r="A128" s="203" t="s">
        <v>116</v>
      </c>
      <c r="B128" s="203" t="s">
        <v>349</v>
      </c>
      <c r="C128" s="203" t="s">
        <v>350</v>
      </c>
      <c r="D128" s="203" t="s">
        <v>172</v>
      </c>
      <c r="E128" s="203" t="s">
        <v>650</v>
      </c>
      <c r="F128" s="218">
        <f t="shared" si="0"/>
        <v>1.6920824416286577</v>
      </c>
      <c r="G128" s="242" t="s">
        <v>173</v>
      </c>
      <c r="H128" s="206" t="s">
        <v>693</v>
      </c>
    </row>
    <row r="129" spans="1:8">
      <c r="A129" s="203" t="s">
        <v>116</v>
      </c>
      <c r="B129" s="203" t="s">
        <v>663</v>
      </c>
      <c r="C129" s="203" t="s">
        <v>664</v>
      </c>
      <c r="D129" s="203" t="s">
        <v>172</v>
      </c>
      <c r="E129" s="203" t="s">
        <v>650</v>
      </c>
      <c r="F129" s="218">
        <f t="shared" si="0"/>
        <v>0.43253918201125202</v>
      </c>
      <c r="G129" s="242" t="s">
        <v>173</v>
      </c>
      <c r="H129" s="206" t="s">
        <v>693</v>
      </c>
    </row>
    <row r="130" spans="1:8">
      <c r="A130" s="203" t="s">
        <v>116</v>
      </c>
      <c r="B130" s="203" t="s">
        <v>665</v>
      </c>
      <c r="C130" s="203" t="s">
        <v>666</v>
      </c>
      <c r="D130" s="203" t="s">
        <v>172</v>
      </c>
      <c r="E130" s="203" t="s">
        <v>650</v>
      </c>
      <c r="F130" s="218">
        <f t="shared" si="0"/>
        <v>0</v>
      </c>
      <c r="G130" s="242" t="s">
        <v>173</v>
      </c>
      <c r="H130" s="206" t="s">
        <v>693</v>
      </c>
    </row>
    <row r="131" spans="1:8">
      <c r="A131" s="203" t="s">
        <v>116</v>
      </c>
      <c r="B131" s="203" t="s">
        <v>667</v>
      </c>
      <c r="C131" s="203" t="s">
        <v>668</v>
      </c>
      <c r="D131" s="203" t="s">
        <v>172</v>
      </c>
      <c r="E131" s="203" t="s">
        <v>650</v>
      </c>
      <c r="F131" s="242" t="s">
        <v>173</v>
      </c>
      <c r="G131" s="218">
        <f xml:space="preserve"> G154 + G177</f>
        <v>1.0286892182568019</v>
      </c>
      <c r="H131" s="206" t="s">
        <v>693</v>
      </c>
    </row>
    <row r="132" spans="1:8">
      <c r="A132" s="203" t="s">
        <v>116</v>
      </c>
      <c r="B132" s="203" t="s">
        <v>669</v>
      </c>
      <c r="C132" s="203" t="s">
        <v>670</v>
      </c>
      <c r="D132" s="203" t="s">
        <v>172</v>
      </c>
      <c r="E132" s="203" t="s">
        <v>650</v>
      </c>
      <c r="F132" s="242" t="s">
        <v>173</v>
      </c>
      <c r="G132" s="218">
        <f t="shared" si="0"/>
        <v>10.477492490501941</v>
      </c>
      <c r="H132" s="206" t="s">
        <v>693</v>
      </c>
    </row>
    <row r="133" spans="1:8">
      <c r="A133" s="203" t="s">
        <v>116</v>
      </c>
      <c r="B133" s="203" t="s">
        <v>671</v>
      </c>
      <c r="C133" s="203" t="s">
        <v>672</v>
      </c>
      <c r="D133" s="203" t="s">
        <v>172</v>
      </c>
      <c r="E133" s="203" t="s">
        <v>650</v>
      </c>
      <c r="F133" s="242" t="s">
        <v>173</v>
      </c>
      <c r="G133" s="218">
        <f t="shared" si="0"/>
        <v>12.59607121855</v>
      </c>
      <c r="H133" s="206" t="s">
        <v>693</v>
      </c>
    </row>
    <row r="134" spans="1:8">
      <c r="A134" s="203" t="s">
        <v>116</v>
      </c>
      <c r="B134" s="203" t="s">
        <v>673</v>
      </c>
      <c r="C134" s="203" t="s">
        <v>674</v>
      </c>
      <c r="D134" s="203" t="s">
        <v>172</v>
      </c>
      <c r="E134" s="203" t="s">
        <v>650</v>
      </c>
      <c r="F134" s="242" t="s">
        <v>173</v>
      </c>
      <c r="G134" s="218">
        <f t="shared" si="0"/>
        <v>0.61125596682779804</v>
      </c>
      <c r="H134" s="206" t="s">
        <v>693</v>
      </c>
    </row>
    <row r="135" spans="1:8">
      <c r="A135" s="203" t="s">
        <v>116</v>
      </c>
      <c r="B135" s="203" t="s">
        <v>675</v>
      </c>
      <c r="C135" s="203" t="s">
        <v>676</v>
      </c>
      <c r="D135" s="203" t="s">
        <v>172</v>
      </c>
      <c r="E135" s="203" t="s">
        <v>650</v>
      </c>
      <c r="F135" s="242" t="s">
        <v>173</v>
      </c>
      <c r="G135" s="218">
        <f t="shared" si="0"/>
        <v>0</v>
      </c>
      <c r="H135" s="206" t="s">
        <v>693</v>
      </c>
    </row>
    <row r="136" spans="1:8">
      <c r="A136" s="203" t="s">
        <v>116</v>
      </c>
      <c r="B136" s="203" t="s">
        <v>677</v>
      </c>
      <c r="C136" s="203" t="s">
        <v>678</v>
      </c>
      <c r="D136" s="203" t="s">
        <v>172</v>
      </c>
      <c r="E136" s="203" t="s">
        <v>650</v>
      </c>
      <c r="F136" s="218">
        <f t="shared" ref="F136:F138" si="1" xml:space="preserve"> F159 + F182</f>
        <v>0</v>
      </c>
      <c r="G136" s="242" t="s">
        <v>173</v>
      </c>
      <c r="H136" s="206" t="s">
        <v>693</v>
      </c>
    </row>
    <row r="137" spans="1:8">
      <c r="A137" s="203" t="s">
        <v>116</v>
      </c>
      <c r="B137" s="203" t="s">
        <v>679</v>
      </c>
      <c r="C137" s="203" t="s">
        <v>680</v>
      </c>
      <c r="D137" s="203" t="s">
        <v>172</v>
      </c>
      <c r="E137" s="203" t="s">
        <v>650</v>
      </c>
      <c r="F137" s="218">
        <f t="shared" si="1"/>
        <v>0</v>
      </c>
      <c r="G137" s="242" t="s">
        <v>173</v>
      </c>
      <c r="H137" s="206" t="s">
        <v>693</v>
      </c>
    </row>
    <row r="138" spans="1:8">
      <c r="A138" s="203" t="s">
        <v>116</v>
      </c>
      <c r="B138" s="203" t="s">
        <v>681</v>
      </c>
      <c r="C138" s="203" t="s">
        <v>682</v>
      </c>
      <c r="D138" s="203" t="s">
        <v>172</v>
      </c>
      <c r="E138" s="203" t="s">
        <v>650</v>
      </c>
      <c r="F138" s="218">
        <f t="shared" si="1"/>
        <v>0</v>
      </c>
      <c r="G138" s="242" t="s">
        <v>173</v>
      </c>
      <c r="H138" s="206" t="s">
        <v>693</v>
      </c>
    </row>
    <row r="139" spans="1:8">
      <c r="A139" s="203" t="s">
        <v>116</v>
      </c>
      <c r="B139" s="203" t="s">
        <v>683</v>
      </c>
      <c r="C139" s="203" t="s">
        <v>684</v>
      </c>
      <c r="D139" s="203" t="s">
        <v>172</v>
      </c>
      <c r="E139" s="203" t="s">
        <v>650</v>
      </c>
      <c r="F139" s="218">
        <v>0</v>
      </c>
      <c r="G139" s="242" t="s">
        <v>173</v>
      </c>
      <c r="H139" s="206" t="s">
        <v>694</v>
      </c>
    </row>
    <row r="140" spans="1:8">
      <c r="A140" s="203" t="s">
        <v>116</v>
      </c>
      <c r="B140" s="203" t="s">
        <v>685</v>
      </c>
      <c r="C140" s="203" t="s">
        <v>686</v>
      </c>
      <c r="D140" s="203" t="s">
        <v>172</v>
      </c>
      <c r="E140" s="203" t="s">
        <v>650</v>
      </c>
      <c r="F140" s="218">
        <v>10.537000000000001</v>
      </c>
      <c r="G140" s="242" t="s">
        <v>173</v>
      </c>
      <c r="H140" s="206" t="s">
        <v>694</v>
      </c>
    </row>
    <row r="141" spans="1:8">
      <c r="A141" s="203" t="s">
        <v>116</v>
      </c>
      <c r="B141" s="203" t="s">
        <v>687</v>
      </c>
      <c r="C141" s="203" t="s">
        <v>688</v>
      </c>
      <c r="D141" s="203" t="s">
        <v>172</v>
      </c>
      <c r="E141" s="203" t="s">
        <v>650</v>
      </c>
      <c r="F141" s="218">
        <v>11.236000000000001</v>
      </c>
      <c r="G141" s="242" t="s">
        <v>173</v>
      </c>
      <c r="H141" s="206" t="s">
        <v>694</v>
      </c>
    </row>
    <row r="142" spans="1:8">
      <c r="A142" s="203" t="s">
        <v>116</v>
      </c>
      <c r="B142" s="203" t="s">
        <v>689</v>
      </c>
      <c r="C142" s="203" t="s">
        <v>690</v>
      </c>
      <c r="D142" s="203" t="s">
        <v>172</v>
      </c>
      <c r="E142" s="203" t="s">
        <v>650</v>
      </c>
      <c r="F142" s="218">
        <v>0</v>
      </c>
      <c r="G142" s="242" t="s">
        <v>173</v>
      </c>
      <c r="H142" s="206" t="s">
        <v>694</v>
      </c>
    </row>
    <row r="143" spans="1:8">
      <c r="A143" s="203" t="s">
        <v>116</v>
      </c>
      <c r="B143" s="203" t="s">
        <v>691</v>
      </c>
      <c r="C143" s="203" t="s">
        <v>692</v>
      </c>
      <c r="D143" s="203" t="s">
        <v>172</v>
      </c>
      <c r="E143" s="203" t="s">
        <v>650</v>
      </c>
      <c r="F143" s="218">
        <v>0</v>
      </c>
      <c r="G143" s="242" t="s">
        <v>173</v>
      </c>
      <c r="H143" s="206" t="s">
        <v>694</v>
      </c>
    </row>
    <row r="144" spans="1:8">
      <c r="A144" s="203" t="s">
        <v>695</v>
      </c>
      <c r="B144" s="203" t="s">
        <v>648</v>
      </c>
      <c r="C144" s="203" t="s">
        <v>649</v>
      </c>
      <c r="D144" s="203" t="s">
        <v>172</v>
      </c>
      <c r="E144" s="203" t="s">
        <v>650</v>
      </c>
      <c r="F144" s="240">
        <v>0</v>
      </c>
      <c r="G144" s="241" t="s">
        <v>173</v>
      </c>
    </row>
    <row r="145" spans="1:7">
      <c r="A145" s="203" t="s">
        <v>695</v>
      </c>
      <c r="B145" s="203" t="s">
        <v>651</v>
      </c>
      <c r="C145" s="203" t="s">
        <v>652</v>
      </c>
      <c r="D145" s="203" t="s">
        <v>172</v>
      </c>
      <c r="E145" s="203" t="s">
        <v>650</v>
      </c>
      <c r="F145" s="240">
        <v>-0.47625568689200298</v>
      </c>
      <c r="G145" s="241" t="s">
        <v>173</v>
      </c>
    </row>
    <row r="146" spans="1:7">
      <c r="A146" s="203" t="s">
        <v>695</v>
      </c>
      <c r="B146" s="203" t="s">
        <v>653</v>
      </c>
      <c r="C146" s="203" t="s">
        <v>654</v>
      </c>
      <c r="D146" s="203" t="s">
        <v>172</v>
      </c>
      <c r="E146" s="203" t="s">
        <v>650</v>
      </c>
      <c r="F146" s="240">
        <v>0.12164603086880101</v>
      </c>
      <c r="G146" s="241" t="s">
        <v>173</v>
      </c>
    </row>
    <row r="147" spans="1:7">
      <c r="A147" s="203" t="s">
        <v>695</v>
      </c>
      <c r="B147" s="203" t="s">
        <v>655</v>
      </c>
      <c r="C147" s="203" t="s">
        <v>656</v>
      </c>
      <c r="D147" s="203" t="s">
        <v>172</v>
      </c>
      <c r="E147" s="203" t="s">
        <v>650</v>
      </c>
      <c r="F147" s="240">
        <v>0</v>
      </c>
      <c r="G147" s="241" t="s">
        <v>173</v>
      </c>
    </row>
    <row r="148" spans="1:7">
      <c r="A148" s="203" t="s">
        <v>695</v>
      </c>
      <c r="B148" s="203" t="s">
        <v>657</v>
      </c>
      <c r="C148" s="203" t="s">
        <v>658</v>
      </c>
      <c r="D148" s="203" t="s">
        <v>172</v>
      </c>
      <c r="E148" s="203" t="s">
        <v>650</v>
      </c>
      <c r="F148" s="240">
        <v>8.0111205656111792</v>
      </c>
      <c r="G148" s="241" t="s">
        <v>173</v>
      </c>
    </row>
    <row r="149" spans="1:7">
      <c r="A149" s="203" t="s">
        <v>695</v>
      </c>
      <c r="B149" s="203" t="s">
        <v>659</v>
      </c>
      <c r="C149" s="203" t="s">
        <v>660</v>
      </c>
      <c r="D149" s="203" t="s">
        <v>172</v>
      </c>
      <c r="E149" s="203" t="s">
        <v>650</v>
      </c>
      <c r="F149" s="240">
        <v>3.7660701275871999</v>
      </c>
      <c r="G149" s="241" t="s">
        <v>173</v>
      </c>
    </row>
    <row r="150" spans="1:7">
      <c r="A150" s="203" t="s">
        <v>695</v>
      </c>
      <c r="B150" s="203" t="s">
        <v>661</v>
      </c>
      <c r="C150" s="203" t="s">
        <v>662</v>
      </c>
      <c r="D150" s="203" t="s">
        <v>172</v>
      </c>
      <c r="E150" s="203" t="s">
        <v>650</v>
      </c>
      <c r="F150" s="240">
        <v>0</v>
      </c>
      <c r="G150" s="241" t="s">
        <v>173</v>
      </c>
    </row>
    <row r="151" spans="1:7">
      <c r="A151" s="203" t="s">
        <v>695</v>
      </c>
      <c r="B151" s="203" t="s">
        <v>349</v>
      </c>
      <c r="C151" s="203" t="s">
        <v>350</v>
      </c>
      <c r="D151" s="203" t="s">
        <v>172</v>
      </c>
      <c r="E151" s="203" t="s">
        <v>650</v>
      </c>
      <c r="F151" s="240">
        <v>1.6570764151333499</v>
      </c>
      <c r="G151" s="241" t="s">
        <v>173</v>
      </c>
    </row>
    <row r="152" spans="1:7">
      <c r="A152" s="203" t="s">
        <v>695</v>
      </c>
      <c r="B152" s="203" t="s">
        <v>663</v>
      </c>
      <c r="C152" s="203" t="s">
        <v>664</v>
      </c>
      <c r="D152" s="203" t="s">
        <v>172</v>
      </c>
      <c r="E152" s="203" t="s">
        <v>650</v>
      </c>
      <c r="F152" s="240">
        <v>0.43253918201125202</v>
      </c>
      <c r="G152" s="241" t="s">
        <v>173</v>
      </c>
    </row>
    <row r="153" spans="1:7">
      <c r="A153" s="203" t="s">
        <v>695</v>
      </c>
      <c r="B153" s="203" t="s">
        <v>665</v>
      </c>
      <c r="C153" s="203" t="s">
        <v>666</v>
      </c>
      <c r="D153" s="203" t="s">
        <v>172</v>
      </c>
      <c r="E153" s="203" t="s">
        <v>650</v>
      </c>
      <c r="F153" s="240">
        <v>0</v>
      </c>
      <c r="G153" s="241" t="s">
        <v>173</v>
      </c>
    </row>
    <row r="154" spans="1:7">
      <c r="A154" s="203" t="s">
        <v>695</v>
      </c>
      <c r="B154" s="203" t="s">
        <v>667</v>
      </c>
      <c r="C154" s="203" t="s">
        <v>668</v>
      </c>
      <c r="D154" s="203" t="s">
        <v>172</v>
      </c>
      <c r="E154" s="203" t="s">
        <v>650</v>
      </c>
      <c r="F154" s="241" t="s">
        <v>173</v>
      </c>
      <c r="G154" s="240">
        <v>0.92305197429984798</v>
      </c>
    </row>
    <row r="155" spans="1:7">
      <c r="A155" s="203" t="s">
        <v>695</v>
      </c>
      <c r="B155" s="203" t="s">
        <v>669</v>
      </c>
      <c r="C155" s="203" t="s">
        <v>670</v>
      </c>
      <c r="D155" s="203" t="s">
        <v>172</v>
      </c>
      <c r="E155" s="203" t="s">
        <v>650</v>
      </c>
      <c r="F155" s="241" t="s">
        <v>173</v>
      </c>
      <c r="G155" s="240">
        <v>9.3994612454280606</v>
      </c>
    </row>
    <row r="156" spans="1:7">
      <c r="A156" s="203" t="s">
        <v>695</v>
      </c>
      <c r="B156" s="203" t="s">
        <v>671</v>
      </c>
      <c r="C156" s="203" t="s">
        <v>672</v>
      </c>
      <c r="D156" s="203" t="s">
        <v>172</v>
      </c>
      <c r="E156" s="203" t="s">
        <v>650</v>
      </c>
      <c r="F156" s="241" t="s">
        <v>173</v>
      </c>
      <c r="G156" s="240">
        <v>12.59607121855</v>
      </c>
    </row>
    <row r="157" spans="1:7">
      <c r="A157" s="203" t="s">
        <v>695</v>
      </c>
      <c r="B157" s="203" t="s">
        <v>673</v>
      </c>
      <c r="C157" s="203" t="s">
        <v>674</v>
      </c>
      <c r="D157" s="203" t="s">
        <v>172</v>
      </c>
      <c r="E157" s="203" t="s">
        <v>650</v>
      </c>
      <c r="F157" s="241" t="s">
        <v>173</v>
      </c>
      <c r="G157" s="240">
        <v>0.61125596682779804</v>
      </c>
    </row>
    <row r="158" spans="1:7">
      <c r="A158" s="203" t="s">
        <v>695</v>
      </c>
      <c r="B158" s="203" t="s">
        <v>675</v>
      </c>
      <c r="C158" s="203" t="s">
        <v>676</v>
      </c>
      <c r="D158" s="203" t="s">
        <v>172</v>
      </c>
      <c r="E158" s="203" t="s">
        <v>650</v>
      </c>
      <c r="F158" s="241" t="s">
        <v>173</v>
      </c>
      <c r="G158" s="240">
        <v>0</v>
      </c>
    </row>
    <row r="159" spans="1:7">
      <c r="A159" s="203" t="s">
        <v>695</v>
      </c>
      <c r="B159" s="203" t="s">
        <v>677</v>
      </c>
      <c r="C159" s="203" t="s">
        <v>678</v>
      </c>
      <c r="D159" s="203" t="s">
        <v>172</v>
      </c>
      <c r="E159" s="203" t="s">
        <v>650</v>
      </c>
      <c r="F159" s="240">
        <v>0</v>
      </c>
      <c r="G159" s="241" t="s">
        <v>173</v>
      </c>
    </row>
    <row r="160" spans="1:7">
      <c r="A160" s="203" t="s">
        <v>695</v>
      </c>
      <c r="B160" s="203" t="s">
        <v>679</v>
      </c>
      <c r="C160" s="203" t="s">
        <v>680</v>
      </c>
      <c r="D160" s="203" t="s">
        <v>172</v>
      </c>
      <c r="E160" s="203" t="s">
        <v>650</v>
      </c>
      <c r="F160" s="240">
        <v>0</v>
      </c>
      <c r="G160" s="241" t="s">
        <v>173</v>
      </c>
    </row>
    <row r="161" spans="1:7">
      <c r="A161" s="203" t="s">
        <v>695</v>
      </c>
      <c r="B161" s="203" t="s">
        <v>681</v>
      </c>
      <c r="C161" s="203" t="s">
        <v>682</v>
      </c>
      <c r="D161" s="203" t="s">
        <v>172</v>
      </c>
      <c r="E161" s="203" t="s">
        <v>650</v>
      </c>
      <c r="F161" s="240">
        <v>0</v>
      </c>
      <c r="G161" s="241" t="s">
        <v>173</v>
      </c>
    </row>
    <row r="162" spans="1:7">
      <c r="A162" s="203" t="s">
        <v>695</v>
      </c>
      <c r="B162" s="203" t="s">
        <v>683</v>
      </c>
      <c r="C162" s="203" t="s">
        <v>684</v>
      </c>
      <c r="D162" s="203" t="s">
        <v>172</v>
      </c>
      <c r="E162" s="203" t="s">
        <v>650</v>
      </c>
      <c r="F162" s="240">
        <v>0</v>
      </c>
      <c r="G162" s="241" t="s">
        <v>173</v>
      </c>
    </row>
    <row r="163" spans="1:7">
      <c r="A163" s="203" t="s">
        <v>695</v>
      </c>
      <c r="B163" s="203" t="s">
        <v>685</v>
      </c>
      <c r="C163" s="203" t="s">
        <v>686</v>
      </c>
      <c r="D163" s="203" t="s">
        <v>172</v>
      </c>
      <c r="E163" s="203" t="s">
        <v>650</v>
      </c>
      <c r="F163" s="240">
        <v>0</v>
      </c>
      <c r="G163" s="241" t="s">
        <v>173</v>
      </c>
    </row>
    <row r="164" spans="1:7">
      <c r="A164" s="203" t="s">
        <v>695</v>
      </c>
      <c r="B164" s="203" t="s">
        <v>687</v>
      </c>
      <c r="C164" s="203" t="s">
        <v>688</v>
      </c>
      <c r="D164" s="203" t="s">
        <v>172</v>
      </c>
      <c r="E164" s="203" t="s">
        <v>650</v>
      </c>
      <c r="F164" s="240">
        <v>0</v>
      </c>
      <c r="G164" s="241" t="s">
        <v>173</v>
      </c>
    </row>
    <row r="165" spans="1:7">
      <c r="A165" s="203" t="s">
        <v>695</v>
      </c>
      <c r="B165" s="203" t="s">
        <v>689</v>
      </c>
      <c r="C165" s="203" t="s">
        <v>690</v>
      </c>
      <c r="D165" s="203" t="s">
        <v>172</v>
      </c>
      <c r="E165" s="203" t="s">
        <v>650</v>
      </c>
      <c r="F165" s="240">
        <v>0</v>
      </c>
      <c r="G165" s="241" t="s">
        <v>173</v>
      </c>
    </row>
    <row r="166" spans="1:7">
      <c r="A166" s="203" t="s">
        <v>695</v>
      </c>
      <c r="B166" s="203" t="s">
        <v>691</v>
      </c>
      <c r="C166" s="203" t="s">
        <v>692</v>
      </c>
      <c r="D166" s="203" t="s">
        <v>172</v>
      </c>
      <c r="E166" s="203" t="s">
        <v>650</v>
      </c>
      <c r="F166" s="240">
        <v>0</v>
      </c>
      <c r="G166" s="241" t="s">
        <v>173</v>
      </c>
    </row>
    <row r="167" spans="1:7">
      <c r="A167" s="203" t="s">
        <v>696</v>
      </c>
      <c r="B167" s="203" t="s">
        <v>648</v>
      </c>
      <c r="C167" s="203" t="s">
        <v>649</v>
      </c>
      <c r="D167" s="203" t="s">
        <v>172</v>
      </c>
      <c r="E167" s="203" t="s">
        <v>650</v>
      </c>
      <c r="F167" s="240">
        <v>0</v>
      </c>
      <c r="G167" s="241" t="s">
        <v>173</v>
      </c>
    </row>
    <row r="168" spans="1:7">
      <c r="A168" s="203" t="s">
        <v>696</v>
      </c>
      <c r="B168" s="203" t="s">
        <v>651</v>
      </c>
      <c r="C168" s="203" t="s">
        <v>652</v>
      </c>
      <c r="D168" s="203" t="s">
        <v>172</v>
      </c>
      <c r="E168" s="203" t="s">
        <v>650</v>
      </c>
      <c r="F168" s="240">
        <v>0</v>
      </c>
      <c r="G168" s="241" t="s">
        <v>173</v>
      </c>
    </row>
    <row r="169" spans="1:7">
      <c r="A169" s="203" t="s">
        <v>696</v>
      </c>
      <c r="B169" s="203" t="s">
        <v>653</v>
      </c>
      <c r="C169" s="203" t="s">
        <v>654</v>
      </c>
      <c r="D169" s="203" t="s">
        <v>172</v>
      </c>
      <c r="E169" s="203" t="s">
        <v>650</v>
      </c>
      <c r="F169" s="240">
        <v>0</v>
      </c>
      <c r="G169" s="241" t="s">
        <v>173</v>
      </c>
    </row>
    <row r="170" spans="1:7">
      <c r="A170" s="203" t="s">
        <v>696</v>
      </c>
      <c r="B170" s="203" t="s">
        <v>655</v>
      </c>
      <c r="C170" s="203" t="s">
        <v>656</v>
      </c>
      <c r="D170" s="203" t="s">
        <v>172</v>
      </c>
      <c r="E170" s="203" t="s">
        <v>650</v>
      </c>
      <c r="F170" s="240">
        <v>0</v>
      </c>
      <c r="G170" s="241" t="s">
        <v>173</v>
      </c>
    </row>
    <row r="171" spans="1:7">
      <c r="A171" s="203" t="s">
        <v>696</v>
      </c>
      <c r="B171" s="203" t="s">
        <v>657</v>
      </c>
      <c r="C171" s="203" t="s">
        <v>658</v>
      </c>
      <c r="D171" s="203" t="s">
        <v>172</v>
      </c>
      <c r="E171" s="203" t="s">
        <v>650</v>
      </c>
      <c r="F171" s="240">
        <v>1.08397250726794</v>
      </c>
      <c r="G171" s="241" t="s">
        <v>173</v>
      </c>
    </row>
    <row r="172" spans="1:7">
      <c r="A172" s="203" t="s">
        <v>696</v>
      </c>
      <c r="B172" s="203" t="s">
        <v>659</v>
      </c>
      <c r="C172" s="203" t="s">
        <v>660</v>
      </c>
      <c r="D172" s="203" t="s">
        <v>172</v>
      </c>
      <c r="E172" s="203" t="s">
        <v>650</v>
      </c>
      <c r="F172" s="240">
        <v>0</v>
      </c>
      <c r="G172" s="241" t="s">
        <v>173</v>
      </c>
    </row>
    <row r="173" spans="1:7">
      <c r="A173" s="203" t="s">
        <v>696</v>
      </c>
      <c r="B173" s="203" t="s">
        <v>661</v>
      </c>
      <c r="C173" s="203" t="s">
        <v>662</v>
      </c>
      <c r="D173" s="203" t="s">
        <v>172</v>
      </c>
      <c r="E173" s="203" t="s">
        <v>650</v>
      </c>
      <c r="F173" s="240">
        <v>0</v>
      </c>
      <c r="G173" s="241" t="s">
        <v>173</v>
      </c>
    </row>
    <row r="174" spans="1:7">
      <c r="A174" s="203" t="s">
        <v>696</v>
      </c>
      <c r="B174" s="203" t="s">
        <v>349</v>
      </c>
      <c r="C174" s="203" t="s">
        <v>350</v>
      </c>
      <c r="D174" s="203" t="s">
        <v>172</v>
      </c>
      <c r="E174" s="203" t="s">
        <v>650</v>
      </c>
      <c r="F174" s="240">
        <v>3.5006026495307797E-2</v>
      </c>
      <c r="G174" s="241" t="s">
        <v>173</v>
      </c>
    </row>
    <row r="175" spans="1:7">
      <c r="A175" s="203" t="s">
        <v>696</v>
      </c>
      <c r="B175" s="203" t="s">
        <v>663</v>
      </c>
      <c r="C175" s="203" t="s">
        <v>664</v>
      </c>
      <c r="D175" s="203" t="s">
        <v>172</v>
      </c>
      <c r="E175" s="203" t="s">
        <v>650</v>
      </c>
      <c r="F175" s="240">
        <v>0</v>
      </c>
      <c r="G175" s="241" t="s">
        <v>173</v>
      </c>
    </row>
    <row r="176" spans="1:7">
      <c r="A176" s="203" t="s">
        <v>696</v>
      </c>
      <c r="B176" s="203" t="s">
        <v>665</v>
      </c>
      <c r="C176" s="203" t="s">
        <v>666</v>
      </c>
      <c r="D176" s="203" t="s">
        <v>172</v>
      </c>
      <c r="E176" s="203" t="s">
        <v>650</v>
      </c>
      <c r="F176" s="240">
        <v>0</v>
      </c>
      <c r="G176" s="241" t="s">
        <v>173</v>
      </c>
    </row>
    <row r="177" spans="1:7">
      <c r="A177" s="203" t="s">
        <v>696</v>
      </c>
      <c r="B177" s="203" t="s">
        <v>667</v>
      </c>
      <c r="C177" s="203" t="s">
        <v>668</v>
      </c>
      <c r="D177" s="203" t="s">
        <v>172</v>
      </c>
      <c r="E177" s="203" t="s">
        <v>650</v>
      </c>
      <c r="F177" s="241" t="s">
        <v>173</v>
      </c>
      <c r="G177" s="240">
        <v>0.10563724395695399</v>
      </c>
    </row>
    <row r="178" spans="1:7">
      <c r="A178" s="203" t="s">
        <v>696</v>
      </c>
      <c r="B178" s="203" t="s">
        <v>669</v>
      </c>
      <c r="C178" s="203" t="s">
        <v>670</v>
      </c>
      <c r="D178" s="203" t="s">
        <v>172</v>
      </c>
      <c r="E178" s="203" t="s">
        <v>650</v>
      </c>
      <c r="F178" s="241" t="s">
        <v>173</v>
      </c>
      <c r="G178" s="240">
        <v>1.07803124507388</v>
      </c>
    </row>
    <row r="179" spans="1:7">
      <c r="A179" s="203" t="s">
        <v>696</v>
      </c>
      <c r="B179" s="203" t="s">
        <v>671</v>
      </c>
      <c r="C179" s="203" t="s">
        <v>672</v>
      </c>
      <c r="D179" s="203" t="s">
        <v>172</v>
      </c>
      <c r="E179" s="203" t="s">
        <v>650</v>
      </c>
      <c r="F179" s="241" t="s">
        <v>173</v>
      </c>
      <c r="G179" s="240">
        <v>0</v>
      </c>
    </row>
    <row r="180" spans="1:7">
      <c r="A180" s="203" t="s">
        <v>696</v>
      </c>
      <c r="B180" s="203" t="s">
        <v>673</v>
      </c>
      <c r="C180" s="203" t="s">
        <v>674</v>
      </c>
      <c r="D180" s="203" t="s">
        <v>172</v>
      </c>
      <c r="E180" s="203" t="s">
        <v>650</v>
      </c>
      <c r="F180" s="241" t="s">
        <v>173</v>
      </c>
      <c r="G180" s="240">
        <v>0</v>
      </c>
    </row>
    <row r="181" spans="1:7">
      <c r="A181" s="203" t="s">
        <v>696</v>
      </c>
      <c r="B181" s="203" t="s">
        <v>675</v>
      </c>
      <c r="C181" s="203" t="s">
        <v>676</v>
      </c>
      <c r="D181" s="203" t="s">
        <v>172</v>
      </c>
      <c r="E181" s="203" t="s">
        <v>650</v>
      </c>
      <c r="F181" s="241" t="s">
        <v>173</v>
      </c>
      <c r="G181" s="240">
        <v>0</v>
      </c>
    </row>
    <row r="182" spans="1:7">
      <c r="A182" s="203" t="s">
        <v>696</v>
      </c>
      <c r="B182" s="203" t="s">
        <v>677</v>
      </c>
      <c r="C182" s="203" t="s">
        <v>678</v>
      </c>
      <c r="D182" s="203" t="s">
        <v>172</v>
      </c>
      <c r="E182" s="203" t="s">
        <v>650</v>
      </c>
      <c r="F182" s="240">
        <v>0</v>
      </c>
      <c r="G182" s="241" t="s">
        <v>173</v>
      </c>
    </row>
    <row r="183" spans="1:7">
      <c r="A183" s="203" t="s">
        <v>696</v>
      </c>
      <c r="B183" s="203" t="s">
        <v>679</v>
      </c>
      <c r="C183" s="203" t="s">
        <v>680</v>
      </c>
      <c r="D183" s="203" t="s">
        <v>172</v>
      </c>
      <c r="E183" s="203" t="s">
        <v>650</v>
      </c>
      <c r="F183" s="240">
        <v>0</v>
      </c>
      <c r="G183" s="241" t="s">
        <v>173</v>
      </c>
    </row>
    <row r="184" spans="1:7">
      <c r="A184" s="203" t="s">
        <v>696</v>
      </c>
      <c r="B184" s="203" t="s">
        <v>681</v>
      </c>
      <c r="C184" s="203" t="s">
        <v>682</v>
      </c>
      <c r="D184" s="203" t="s">
        <v>172</v>
      </c>
      <c r="E184" s="203" t="s">
        <v>650</v>
      </c>
      <c r="F184" s="240">
        <v>0</v>
      </c>
      <c r="G184" s="241" t="s">
        <v>173</v>
      </c>
    </row>
    <row r="185" spans="1:7">
      <c r="A185" s="203" t="s">
        <v>696</v>
      </c>
      <c r="B185" s="203" t="s">
        <v>683</v>
      </c>
      <c r="C185" s="203" t="s">
        <v>684</v>
      </c>
      <c r="D185" s="203" t="s">
        <v>172</v>
      </c>
      <c r="E185" s="203" t="s">
        <v>650</v>
      </c>
      <c r="F185" s="240">
        <v>0</v>
      </c>
      <c r="G185" s="241" t="s">
        <v>173</v>
      </c>
    </row>
    <row r="186" spans="1:7">
      <c r="A186" s="203" t="s">
        <v>696</v>
      </c>
      <c r="B186" s="203" t="s">
        <v>685</v>
      </c>
      <c r="C186" s="203" t="s">
        <v>686</v>
      </c>
      <c r="D186" s="203" t="s">
        <v>172</v>
      </c>
      <c r="E186" s="203" t="s">
        <v>650</v>
      </c>
      <c r="F186" s="240">
        <v>0</v>
      </c>
      <c r="G186" s="241" t="s">
        <v>173</v>
      </c>
    </row>
    <row r="187" spans="1:7">
      <c r="A187" s="203" t="s">
        <v>696</v>
      </c>
      <c r="B187" s="203" t="s">
        <v>687</v>
      </c>
      <c r="C187" s="203" t="s">
        <v>688</v>
      </c>
      <c r="D187" s="203" t="s">
        <v>172</v>
      </c>
      <c r="E187" s="203" t="s">
        <v>650</v>
      </c>
      <c r="F187" s="240">
        <v>0</v>
      </c>
      <c r="G187" s="241" t="s">
        <v>173</v>
      </c>
    </row>
    <row r="188" spans="1:7">
      <c r="A188" s="203" t="s">
        <v>696</v>
      </c>
      <c r="B188" s="203" t="s">
        <v>689</v>
      </c>
      <c r="C188" s="203" t="s">
        <v>690</v>
      </c>
      <c r="D188" s="203" t="s">
        <v>172</v>
      </c>
      <c r="E188" s="203" t="s">
        <v>650</v>
      </c>
      <c r="F188" s="240">
        <v>0</v>
      </c>
      <c r="G188" s="241" t="s">
        <v>173</v>
      </c>
    </row>
    <row r="189" spans="1:7">
      <c r="A189" s="203" t="s">
        <v>696</v>
      </c>
      <c r="B189" s="203" t="s">
        <v>691</v>
      </c>
      <c r="C189" s="203" t="s">
        <v>692</v>
      </c>
      <c r="D189" s="203" t="s">
        <v>172</v>
      </c>
      <c r="E189" s="203" t="s">
        <v>650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648</v>
      </c>
      <c r="C190" s="203" t="s">
        <v>649</v>
      </c>
      <c r="D190" s="203" t="s">
        <v>172</v>
      </c>
      <c r="E190" s="203" t="s">
        <v>650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651</v>
      </c>
      <c r="C191" s="203" t="s">
        <v>652</v>
      </c>
      <c r="D191" s="203" t="s">
        <v>172</v>
      </c>
      <c r="E191" s="203" t="s">
        <v>650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653</v>
      </c>
      <c r="C192" s="203" t="s">
        <v>654</v>
      </c>
      <c r="D192" s="203" t="s">
        <v>172</v>
      </c>
      <c r="E192" s="203" t="s">
        <v>650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655</v>
      </c>
      <c r="C193" s="203" t="s">
        <v>656</v>
      </c>
      <c r="D193" s="203" t="s">
        <v>172</v>
      </c>
      <c r="E193" s="203" t="s">
        <v>650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657</v>
      </c>
      <c r="C194" s="203" t="s">
        <v>658</v>
      </c>
      <c r="D194" s="203" t="s">
        <v>172</v>
      </c>
      <c r="E194" s="203" t="s">
        <v>650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659</v>
      </c>
      <c r="C195" s="203" t="s">
        <v>660</v>
      </c>
      <c r="D195" s="203" t="s">
        <v>172</v>
      </c>
      <c r="E195" s="203" t="s">
        <v>650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661</v>
      </c>
      <c r="C196" s="203" t="s">
        <v>662</v>
      </c>
      <c r="D196" s="203" t="s">
        <v>172</v>
      </c>
      <c r="E196" s="203" t="s">
        <v>650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349</v>
      </c>
      <c r="C197" s="203" t="s">
        <v>350</v>
      </c>
      <c r="D197" s="203" t="s">
        <v>172</v>
      </c>
      <c r="E197" s="203" t="s">
        <v>650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663</v>
      </c>
      <c r="C198" s="203" t="s">
        <v>664</v>
      </c>
      <c r="D198" s="203" t="s">
        <v>172</v>
      </c>
      <c r="E198" s="203" t="s">
        <v>650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665</v>
      </c>
      <c r="C199" s="203" t="s">
        <v>666</v>
      </c>
      <c r="D199" s="203" t="s">
        <v>172</v>
      </c>
      <c r="E199" s="203" t="s">
        <v>650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667</v>
      </c>
      <c r="C200" s="203" t="s">
        <v>668</v>
      </c>
      <c r="D200" s="203" t="s">
        <v>172</v>
      </c>
      <c r="E200" s="203" t="s">
        <v>650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669</v>
      </c>
      <c r="C201" s="203" t="s">
        <v>670</v>
      </c>
      <c r="D201" s="203" t="s">
        <v>172</v>
      </c>
      <c r="E201" s="203" t="s">
        <v>650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671</v>
      </c>
      <c r="C202" s="203" t="s">
        <v>672</v>
      </c>
      <c r="D202" s="203" t="s">
        <v>172</v>
      </c>
      <c r="E202" s="203" t="s">
        <v>650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673</v>
      </c>
      <c r="C203" s="203" t="s">
        <v>674</v>
      </c>
      <c r="D203" s="203" t="s">
        <v>172</v>
      </c>
      <c r="E203" s="203" t="s">
        <v>650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675</v>
      </c>
      <c r="C204" s="203" t="s">
        <v>676</v>
      </c>
      <c r="D204" s="203" t="s">
        <v>172</v>
      </c>
      <c r="E204" s="203" t="s">
        <v>650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677</v>
      </c>
      <c r="C205" s="203" t="s">
        <v>678</v>
      </c>
      <c r="D205" s="203" t="s">
        <v>172</v>
      </c>
      <c r="E205" s="203" t="s">
        <v>650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679</v>
      </c>
      <c r="C206" s="203" t="s">
        <v>680</v>
      </c>
      <c r="D206" s="203" t="s">
        <v>172</v>
      </c>
      <c r="E206" s="203" t="s">
        <v>650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681</v>
      </c>
      <c r="C207" s="203" t="s">
        <v>682</v>
      </c>
      <c r="D207" s="203" t="s">
        <v>172</v>
      </c>
      <c r="E207" s="203" t="s">
        <v>650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683</v>
      </c>
      <c r="C208" s="203" t="s">
        <v>684</v>
      </c>
      <c r="D208" s="203" t="s">
        <v>172</v>
      </c>
      <c r="E208" s="203" t="s">
        <v>650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685</v>
      </c>
      <c r="C209" s="203" t="s">
        <v>686</v>
      </c>
      <c r="D209" s="203" t="s">
        <v>172</v>
      </c>
      <c r="E209" s="203" t="s">
        <v>650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687</v>
      </c>
      <c r="C210" s="203" t="s">
        <v>688</v>
      </c>
      <c r="D210" s="203" t="s">
        <v>172</v>
      </c>
      <c r="E210" s="203" t="s">
        <v>650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689</v>
      </c>
      <c r="C211" s="203" t="s">
        <v>690</v>
      </c>
      <c r="D211" s="203" t="s">
        <v>172</v>
      </c>
      <c r="E211" s="203" t="s">
        <v>650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691</v>
      </c>
      <c r="C212" s="203" t="s">
        <v>692</v>
      </c>
      <c r="D212" s="203" t="s">
        <v>172</v>
      </c>
      <c r="E212" s="203" t="s">
        <v>650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648</v>
      </c>
      <c r="C213" s="203" t="s">
        <v>649</v>
      </c>
      <c r="D213" s="203" t="s">
        <v>172</v>
      </c>
      <c r="E213" s="203" t="s">
        <v>650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651</v>
      </c>
      <c r="C214" s="203" t="s">
        <v>652</v>
      </c>
      <c r="D214" s="203" t="s">
        <v>172</v>
      </c>
      <c r="E214" s="203" t="s">
        <v>650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653</v>
      </c>
      <c r="C215" s="203" t="s">
        <v>654</v>
      </c>
      <c r="D215" s="203" t="s">
        <v>172</v>
      </c>
      <c r="E215" s="203" t="s">
        <v>650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655</v>
      </c>
      <c r="C216" s="203" t="s">
        <v>656</v>
      </c>
      <c r="D216" s="203" t="s">
        <v>172</v>
      </c>
      <c r="E216" s="203" t="s">
        <v>650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657</v>
      </c>
      <c r="C217" s="203" t="s">
        <v>658</v>
      </c>
      <c r="D217" s="203" t="s">
        <v>172</v>
      </c>
      <c r="E217" s="203" t="s">
        <v>650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659</v>
      </c>
      <c r="C218" s="203" t="s">
        <v>660</v>
      </c>
      <c r="D218" s="203" t="s">
        <v>172</v>
      </c>
      <c r="E218" s="203" t="s">
        <v>650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661</v>
      </c>
      <c r="C219" s="203" t="s">
        <v>662</v>
      </c>
      <c r="D219" s="203" t="s">
        <v>172</v>
      </c>
      <c r="E219" s="203" t="s">
        <v>650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349</v>
      </c>
      <c r="C220" s="203" t="s">
        <v>350</v>
      </c>
      <c r="D220" s="203" t="s">
        <v>172</v>
      </c>
      <c r="E220" s="203" t="s">
        <v>650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663</v>
      </c>
      <c r="C221" s="203" t="s">
        <v>664</v>
      </c>
      <c r="D221" s="203" t="s">
        <v>172</v>
      </c>
      <c r="E221" s="203" t="s">
        <v>650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665</v>
      </c>
      <c r="C222" s="203" t="s">
        <v>666</v>
      </c>
      <c r="D222" s="203" t="s">
        <v>172</v>
      </c>
      <c r="E222" s="203" t="s">
        <v>650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667</v>
      </c>
      <c r="C223" s="203" t="s">
        <v>668</v>
      </c>
      <c r="D223" s="203" t="s">
        <v>172</v>
      </c>
      <c r="E223" s="203" t="s">
        <v>650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669</v>
      </c>
      <c r="C224" s="203" t="s">
        <v>670</v>
      </c>
      <c r="D224" s="203" t="s">
        <v>172</v>
      </c>
      <c r="E224" s="203" t="s">
        <v>650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671</v>
      </c>
      <c r="C225" s="203" t="s">
        <v>672</v>
      </c>
      <c r="D225" s="203" t="s">
        <v>172</v>
      </c>
      <c r="E225" s="203" t="s">
        <v>650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673</v>
      </c>
      <c r="C226" s="203" t="s">
        <v>674</v>
      </c>
      <c r="D226" s="203" t="s">
        <v>172</v>
      </c>
      <c r="E226" s="203" t="s">
        <v>650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675</v>
      </c>
      <c r="C227" s="203" t="s">
        <v>676</v>
      </c>
      <c r="D227" s="203" t="s">
        <v>172</v>
      </c>
      <c r="E227" s="203" t="s">
        <v>650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677</v>
      </c>
      <c r="C228" s="203" t="s">
        <v>678</v>
      </c>
      <c r="D228" s="203" t="s">
        <v>172</v>
      </c>
      <c r="E228" s="203" t="s">
        <v>650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679</v>
      </c>
      <c r="C229" s="203" t="s">
        <v>680</v>
      </c>
      <c r="D229" s="203" t="s">
        <v>172</v>
      </c>
      <c r="E229" s="203" t="s">
        <v>650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681</v>
      </c>
      <c r="C230" s="203" t="s">
        <v>682</v>
      </c>
      <c r="D230" s="203" t="s">
        <v>172</v>
      </c>
      <c r="E230" s="203" t="s">
        <v>650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683</v>
      </c>
      <c r="C231" s="203" t="s">
        <v>684</v>
      </c>
      <c r="D231" s="203" t="s">
        <v>172</v>
      </c>
      <c r="E231" s="203" t="s">
        <v>650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685</v>
      </c>
      <c r="C232" s="203" t="s">
        <v>686</v>
      </c>
      <c r="D232" s="203" t="s">
        <v>172</v>
      </c>
      <c r="E232" s="203" t="s">
        <v>650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687</v>
      </c>
      <c r="C233" s="203" t="s">
        <v>688</v>
      </c>
      <c r="D233" s="203" t="s">
        <v>172</v>
      </c>
      <c r="E233" s="203" t="s">
        <v>650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689</v>
      </c>
      <c r="C234" s="203" t="s">
        <v>690</v>
      </c>
      <c r="D234" s="203" t="s">
        <v>172</v>
      </c>
      <c r="E234" s="203" t="s">
        <v>650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691</v>
      </c>
      <c r="C235" s="203" t="s">
        <v>692</v>
      </c>
      <c r="D235" s="203" t="s">
        <v>172</v>
      </c>
      <c r="E235" s="203" t="s">
        <v>650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648</v>
      </c>
      <c r="C236" s="203" t="s">
        <v>649</v>
      </c>
      <c r="D236" s="203" t="s">
        <v>172</v>
      </c>
      <c r="E236" s="203" t="s">
        <v>650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651</v>
      </c>
      <c r="C237" s="203" t="s">
        <v>652</v>
      </c>
      <c r="D237" s="203" t="s">
        <v>172</v>
      </c>
      <c r="E237" s="203" t="s">
        <v>650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653</v>
      </c>
      <c r="C238" s="203" t="s">
        <v>654</v>
      </c>
      <c r="D238" s="203" t="s">
        <v>172</v>
      </c>
      <c r="E238" s="203" t="s">
        <v>650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655</v>
      </c>
      <c r="C239" s="203" t="s">
        <v>656</v>
      </c>
      <c r="D239" s="203" t="s">
        <v>172</v>
      </c>
      <c r="E239" s="203" t="s">
        <v>650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657</v>
      </c>
      <c r="C240" s="203" t="s">
        <v>658</v>
      </c>
      <c r="D240" s="203" t="s">
        <v>172</v>
      </c>
      <c r="E240" s="203" t="s">
        <v>650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659</v>
      </c>
      <c r="C241" s="203" t="s">
        <v>660</v>
      </c>
      <c r="D241" s="203" t="s">
        <v>172</v>
      </c>
      <c r="E241" s="203" t="s">
        <v>650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661</v>
      </c>
      <c r="C242" s="203" t="s">
        <v>662</v>
      </c>
      <c r="D242" s="203" t="s">
        <v>172</v>
      </c>
      <c r="E242" s="203" t="s">
        <v>650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349</v>
      </c>
      <c r="C243" s="203" t="s">
        <v>350</v>
      </c>
      <c r="D243" s="203" t="s">
        <v>172</v>
      </c>
      <c r="E243" s="203" t="s">
        <v>650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663</v>
      </c>
      <c r="C244" s="203" t="s">
        <v>664</v>
      </c>
      <c r="D244" s="203" t="s">
        <v>172</v>
      </c>
      <c r="E244" s="203" t="s">
        <v>650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665</v>
      </c>
      <c r="C245" s="203" t="s">
        <v>666</v>
      </c>
      <c r="D245" s="203" t="s">
        <v>172</v>
      </c>
      <c r="E245" s="203" t="s">
        <v>650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667</v>
      </c>
      <c r="C246" s="203" t="s">
        <v>668</v>
      </c>
      <c r="D246" s="203" t="s">
        <v>172</v>
      </c>
      <c r="E246" s="203" t="s">
        <v>650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669</v>
      </c>
      <c r="C247" s="203" t="s">
        <v>670</v>
      </c>
      <c r="D247" s="203" t="s">
        <v>172</v>
      </c>
      <c r="E247" s="203" t="s">
        <v>650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671</v>
      </c>
      <c r="C248" s="203" t="s">
        <v>672</v>
      </c>
      <c r="D248" s="203" t="s">
        <v>172</v>
      </c>
      <c r="E248" s="203" t="s">
        <v>650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673</v>
      </c>
      <c r="C249" s="203" t="s">
        <v>674</v>
      </c>
      <c r="D249" s="203" t="s">
        <v>172</v>
      </c>
      <c r="E249" s="203" t="s">
        <v>650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675</v>
      </c>
      <c r="C250" s="203" t="s">
        <v>676</v>
      </c>
      <c r="D250" s="203" t="s">
        <v>172</v>
      </c>
      <c r="E250" s="203" t="s">
        <v>650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677</v>
      </c>
      <c r="C251" s="203" t="s">
        <v>678</v>
      </c>
      <c r="D251" s="203" t="s">
        <v>172</v>
      </c>
      <c r="E251" s="203" t="s">
        <v>650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679</v>
      </c>
      <c r="C252" s="203" t="s">
        <v>680</v>
      </c>
      <c r="D252" s="203" t="s">
        <v>172</v>
      </c>
      <c r="E252" s="203" t="s">
        <v>650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681</v>
      </c>
      <c r="C253" s="203" t="s">
        <v>682</v>
      </c>
      <c r="D253" s="203" t="s">
        <v>172</v>
      </c>
      <c r="E253" s="203" t="s">
        <v>650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683</v>
      </c>
      <c r="C254" s="203" t="s">
        <v>684</v>
      </c>
      <c r="D254" s="203" t="s">
        <v>172</v>
      </c>
      <c r="E254" s="203" t="s">
        <v>650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685</v>
      </c>
      <c r="C255" s="203" t="s">
        <v>686</v>
      </c>
      <c r="D255" s="203" t="s">
        <v>172</v>
      </c>
      <c r="E255" s="203" t="s">
        <v>650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687</v>
      </c>
      <c r="C256" s="203" t="s">
        <v>688</v>
      </c>
      <c r="D256" s="203" t="s">
        <v>172</v>
      </c>
      <c r="E256" s="203" t="s">
        <v>650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689</v>
      </c>
      <c r="C257" s="203" t="s">
        <v>690</v>
      </c>
      <c r="D257" s="203" t="s">
        <v>172</v>
      </c>
      <c r="E257" s="203" t="s">
        <v>650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691</v>
      </c>
      <c r="C258" s="203" t="s">
        <v>692</v>
      </c>
      <c r="D258" s="203" t="s">
        <v>172</v>
      </c>
      <c r="E258" s="203" t="s">
        <v>650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648</v>
      </c>
      <c r="C259" s="203" t="s">
        <v>649</v>
      </c>
      <c r="D259" s="203" t="s">
        <v>172</v>
      </c>
      <c r="E259" s="203" t="s">
        <v>650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651</v>
      </c>
      <c r="C260" s="203" t="s">
        <v>652</v>
      </c>
      <c r="D260" s="203" t="s">
        <v>172</v>
      </c>
      <c r="E260" s="203" t="s">
        <v>650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653</v>
      </c>
      <c r="C261" s="203" t="s">
        <v>654</v>
      </c>
      <c r="D261" s="203" t="s">
        <v>172</v>
      </c>
      <c r="E261" s="203" t="s">
        <v>650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655</v>
      </c>
      <c r="C262" s="203" t="s">
        <v>656</v>
      </c>
      <c r="D262" s="203" t="s">
        <v>172</v>
      </c>
      <c r="E262" s="203" t="s">
        <v>650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657</v>
      </c>
      <c r="C263" s="203" t="s">
        <v>658</v>
      </c>
      <c r="D263" s="203" t="s">
        <v>172</v>
      </c>
      <c r="E263" s="203" t="s">
        <v>650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659</v>
      </c>
      <c r="C264" s="203" t="s">
        <v>660</v>
      </c>
      <c r="D264" s="203" t="s">
        <v>172</v>
      </c>
      <c r="E264" s="203" t="s">
        <v>650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661</v>
      </c>
      <c r="C265" s="203" t="s">
        <v>662</v>
      </c>
      <c r="D265" s="203" t="s">
        <v>172</v>
      </c>
      <c r="E265" s="203" t="s">
        <v>650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349</v>
      </c>
      <c r="C266" s="203" t="s">
        <v>350</v>
      </c>
      <c r="D266" s="203" t="s">
        <v>172</v>
      </c>
      <c r="E266" s="203" t="s">
        <v>650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663</v>
      </c>
      <c r="C267" s="203" t="s">
        <v>664</v>
      </c>
      <c r="D267" s="203" t="s">
        <v>172</v>
      </c>
      <c r="E267" s="203" t="s">
        <v>650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665</v>
      </c>
      <c r="C268" s="203" t="s">
        <v>666</v>
      </c>
      <c r="D268" s="203" t="s">
        <v>172</v>
      </c>
      <c r="E268" s="203" t="s">
        <v>650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667</v>
      </c>
      <c r="C269" s="203" t="s">
        <v>668</v>
      </c>
      <c r="D269" s="203" t="s">
        <v>172</v>
      </c>
      <c r="E269" s="203" t="s">
        <v>650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669</v>
      </c>
      <c r="C270" s="203" t="s">
        <v>670</v>
      </c>
      <c r="D270" s="203" t="s">
        <v>172</v>
      </c>
      <c r="E270" s="203" t="s">
        <v>650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671</v>
      </c>
      <c r="C271" s="203" t="s">
        <v>672</v>
      </c>
      <c r="D271" s="203" t="s">
        <v>172</v>
      </c>
      <c r="E271" s="203" t="s">
        <v>650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673</v>
      </c>
      <c r="C272" s="203" t="s">
        <v>674</v>
      </c>
      <c r="D272" s="203" t="s">
        <v>172</v>
      </c>
      <c r="E272" s="203" t="s">
        <v>650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675</v>
      </c>
      <c r="C273" s="203" t="s">
        <v>676</v>
      </c>
      <c r="D273" s="203" t="s">
        <v>172</v>
      </c>
      <c r="E273" s="203" t="s">
        <v>650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677</v>
      </c>
      <c r="C274" s="203" t="s">
        <v>678</v>
      </c>
      <c r="D274" s="203" t="s">
        <v>172</v>
      </c>
      <c r="E274" s="203" t="s">
        <v>650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679</v>
      </c>
      <c r="C275" s="203" t="s">
        <v>680</v>
      </c>
      <c r="D275" s="203" t="s">
        <v>172</v>
      </c>
      <c r="E275" s="203" t="s">
        <v>650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681</v>
      </c>
      <c r="C276" s="203" t="s">
        <v>682</v>
      </c>
      <c r="D276" s="203" t="s">
        <v>172</v>
      </c>
      <c r="E276" s="203" t="s">
        <v>650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683</v>
      </c>
      <c r="C277" s="203" t="s">
        <v>684</v>
      </c>
      <c r="D277" s="203" t="s">
        <v>172</v>
      </c>
      <c r="E277" s="203" t="s">
        <v>650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685</v>
      </c>
      <c r="C278" s="203" t="s">
        <v>686</v>
      </c>
      <c r="D278" s="203" t="s">
        <v>172</v>
      </c>
      <c r="E278" s="203" t="s">
        <v>650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687</v>
      </c>
      <c r="C279" s="203" t="s">
        <v>688</v>
      </c>
      <c r="D279" s="203" t="s">
        <v>172</v>
      </c>
      <c r="E279" s="203" t="s">
        <v>650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689</v>
      </c>
      <c r="C280" s="203" t="s">
        <v>690</v>
      </c>
      <c r="D280" s="203" t="s">
        <v>172</v>
      </c>
      <c r="E280" s="203" t="s">
        <v>650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691</v>
      </c>
      <c r="C281" s="203" t="s">
        <v>692</v>
      </c>
      <c r="D281" s="203" t="s">
        <v>172</v>
      </c>
      <c r="E281" s="203" t="s">
        <v>650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648</v>
      </c>
      <c r="C282" s="203" t="s">
        <v>649</v>
      </c>
      <c r="D282" s="203" t="s">
        <v>172</v>
      </c>
      <c r="E282" s="203" t="s">
        <v>650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651</v>
      </c>
      <c r="C283" s="203" t="s">
        <v>652</v>
      </c>
      <c r="D283" s="203" t="s">
        <v>172</v>
      </c>
      <c r="E283" s="203" t="s">
        <v>650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653</v>
      </c>
      <c r="C284" s="203" t="s">
        <v>654</v>
      </c>
      <c r="D284" s="203" t="s">
        <v>172</v>
      </c>
      <c r="E284" s="203" t="s">
        <v>650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655</v>
      </c>
      <c r="C285" s="203" t="s">
        <v>656</v>
      </c>
      <c r="D285" s="203" t="s">
        <v>172</v>
      </c>
      <c r="E285" s="203" t="s">
        <v>650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657</v>
      </c>
      <c r="C286" s="203" t="s">
        <v>658</v>
      </c>
      <c r="D286" s="203" t="s">
        <v>172</v>
      </c>
      <c r="E286" s="203" t="s">
        <v>650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659</v>
      </c>
      <c r="C287" s="203" t="s">
        <v>660</v>
      </c>
      <c r="D287" s="203" t="s">
        <v>172</v>
      </c>
      <c r="E287" s="203" t="s">
        <v>650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661</v>
      </c>
      <c r="C288" s="203" t="s">
        <v>662</v>
      </c>
      <c r="D288" s="203" t="s">
        <v>172</v>
      </c>
      <c r="E288" s="203" t="s">
        <v>650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349</v>
      </c>
      <c r="C289" s="203" t="s">
        <v>350</v>
      </c>
      <c r="D289" s="203" t="s">
        <v>172</v>
      </c>
      <c r="E289" s="203" t="s">
        <v>650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663</v>
      </c>
      <c r="C290" s="203" t="s">
        <v>664</v>
      </c>
      <c r="D290" s="203" t="s">
        <v>172</v>
      </c>
      <c r="E290" s="203" t="s">
        <v>650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665</v>
      </c>
      <c r="C291" s="203" t="s">
        <v>666</v>
      </c>
      <c r="D291" s="203" t="s">
        <v>172</v>
      </c>
      <c r="E291" s="203" t="s">
        <v>650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667</v>
      </c>
      <c r="C292" s="203" t="s">
        <v>668</v>
      </c>
      <c r="D292" s="203" t="s">
        <v>172</v>
      </c>
      <c r="E292" s="203" t="s">
        <v>650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669</v>
      </c>
      <c r="C293" s="203" t="s">
        <v>670</v>
      </c>
      <c r="D293" s="203" t="s">
        <v>172</v>
      </c>
      <c r="E293" s="203" t="s">
        <v>650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671</v>
      </c>
      <c r="C294" s="203" t="s">
        <v>672</v>
      </c>
      <c r="D294" s="203" t="s">
        <v>172</v>
      </c>
      <c r="E294" s="203" t="s">
        <v>650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673</v>
      </c>
      <c r="C295" s="203" t="s">
        <v>674</v>
      </c>
      <c r="D295" s="203" t="s">
        <v>172</v>
      </c>
      <c r="E295" s="203" t="s">
        <v>650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675</v>
      </c>
      <c r="C296" s="203" t="s">
        <v>676</v>
      </c>
      <c r="D296" s="203" t="s">
        <v>172</v>
      </c>
      <c r="E296" s="203" t="s">
        <v>650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677</v>
      </c>
      <c r="C297" s="203" t="s">
        <v>678</v>
      </c>
      <c r="D297" s="203" t="s">
        <v>172</v>
      </c>
      <c r="E297" s="203" t="s">
        <v>650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679</v>
      </c>
      <c r="C298" s="203" t="s">
        <v>680</v>
      </c>
      <c r="D298" s="203" t="s">
        <v>172</v>
      </c>
      <c r="E298" s="203" t="s">
        <v>650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681</v>
      </c>
      <c r="C299" s="203" t="s">
        <v>682</v>
      </c>
      <c r="D299" s="203" t="s">
        <v>172</v>
      </c>
      <c r="E299" s="203" t="s">
        <v>650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683</v>
      </c>
      <c r="C300" s="203" t="s">
        <v>684</v>
      </c>
      <c r="D300" s="203" t="s">
        <v>172</v>
      </c>
      <c r="E300" s="203" t="s">
        <v>650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685</v>
      </c>
      <c r="C301" s="203" t="s">
        <v>686</v>
      </c>
      <c r="D301" s="203" t="s">
        <v>172</v>
      </c>
      <c r="E301" s="203" t="s">
        <v>650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687</v>
      </c>
      <c r="C302" s="203" t="s">
        <v>688</v>
      </c>
      <c r="D302" s="203" t="s">
        <v>172</v>
      </c>
      <c r="E302" s="203" t="s">
        <v>650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689</v>
      </c>
      <c r="C303" s="203" t="s">
        <v>690</v>
      </c>
      <c r="D303" s="203" t="s">
        <v>172</v>
      </c>
      <c r="E303" s="203" t="s">
        <v>650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691</v>
      </c>
      <c r="C304" s="203" t="s">
        <v>692</v>
      </c>
      <c r="D304" s="203" t="s">
        <v>172</v>
      </c>
      <c r="E304" s="203" t="s">
        <v>650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648</v>
      </c>
      <c r="C305" s="203" t="s">
        <v>649</v>
      </c>
      <c r="D305" s="203" t="s">
        <v>172</v>
      </c>
      <c r="E305" s="203" t="s">
        <v>650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651</v>
      </c>
      <c r="C306" s="203" t="s">
        <v>652</v>
      </c>
      <c r="D306" s="203" t="s">
        <v>172</v>
      </c>
      <c r="E306" s="203" t="s">
        <v>650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653</v>
      </c>
      <c r="C307" s="203" t="s">
        <v>654</v>
      </c>
      <c r="D307" s="203" t="s">
        <v>172</v>
      </c>
      <c r="E307" s="203" t="s">
        <v>650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655</v>
      </c>
      <c r="C308" s="203" t="s">
        <v>656</v>
      </c>
      <c r="D308" s="203" t="s">
        <v>172</v>
      </c>
      <c r="E308" s="203" t="s">
        <v>650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657</v>
      </c>
      <c r="C309" s="203" t="s">
        <v>658</v>
      </c>
      <c r="D309" s="203" t="s">
        <v>172</v>
      </c>
      <c r="E309" s="203" t="s">
        <v>650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659</v>
      </c>
      <c r="C310" s="203" t="s">
        <v>660</v>
      </c>
      <c r="D310" s="203" t="s">
        <v>172</v>
      </c>
      <c r="E310" s="203" t="s">
        <v>650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661</v>
      </c>
      <c r="C311" s="203" t="s">
        <v>662</v>
      </c>
      <c r="D311" s="203" t="s">
        <v>172</v>
      </c>
      <c r="E311" s="203" t="s">
        <v>650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349</v>
      </c>
      <c r="C312" s="203" t="s">
        <v>350</v>
      </c>
      <c r="D312" s="203" t="s">
        <v>172</v>
      </c>
      <c r="E312" s="203" t="s">
        <v>650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663</v>
      </c>
      <c r="C313" s="203" t="s">
        <v>664</v>
      </c>
      <c r="D313" s="203" t="s">
        <v>172</v>
      </c>
      <c r="E313" s="203" t="s">
        <v>650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665</v>
      </c>
      <c r="C314" s="203" t="s">
        <v>666</v>
      </c>
      <c r="D314" s="203" t="s">
        <v>172</v>
      </c>
      <c r="E314" s="203" t="s">
        <v>650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667</v>
      </c>
      <c r="C315" s="203" t="s">
        <v>668</v>
      </c>
      <c r="D315" s="203" t="s">
        <v>172</v>
      </c>
      <c r="E315" s="203" t="s">
        <v>650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669</v>
      </c>
      <c r="C316" s="203" t="s">
        <v>670</v>
      </c>
      <c r="D316" s="203" t="s">
        <v>172</v>
      </c>
      <c r="E316" s="203" t="s">
        <v>650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671</v>
      </c>
      <c r="C317" s="203" t="s">
        <v>672</v>
      </c>
      <c r="D317" s="203" t="s">
        <v>172</v>
      </c>
      <c r="E317" s="203" t="s">
        <v>650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673</v>
      </c>
      <c r="C318" s="203" t="s">
        <v>674</v>
      </c>
      <c r="D318" s="203" t="s">
        <v>172</v>
      </c>
      <c r="E318" s="203" t="s">
        <v>650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675</v>
      </c>
      <c r="C319" s="203" t="s">
        <v>676</v>
      </c>
      <c r="D319" s="203" t="s">
        <v>172</v>
      </c>
      <c r="E319" s="203" t="s">
        <v>650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677</v>
      </c>
      <c r="C320" s="203" t="s">
        <v>678</v>
      </c>
      <c r="D320" s="203" t="s">
        <v>172</v>
      </c>
      <c r="E320" s="203" t="s">
        <v>650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679</v>
      </c>
      <c r="C321" s="203" t="s">
        <v>680</v>
      </c>
      <c r="D321" s="203" t="s">
        <v>172</v>
      </c>
      <c r="E321" s="203" t="s">
        <v>650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681</v>
      </c>
      <c r="C322" s="203" t="s">
        <v>682</v>
      </c>
      <c r="D322" s="203" t="s">
        <v>172</v>
      </c>
      <c r="E322" s="203" t="s">
        <v>650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683</v>
      </c>
      <c r="C323" s="203" t="s">
        <v>684</v>
      </c>
      <c r="D323" s="203" t="s">
        <v>172</v>
      </c>
      <c r="E323" s="203" t="s">
        <v>650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685</v>
      </c>
      <c r="C324" s="203" t="s">
        <v>686</v>
      </c>
      <c r="D324" s="203" t="s">
        <v>172</v>
      </c>
      <c r="E324" s="203" t="s">
        <v>650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687</v>
      </c>
      <c r="C325" s="203" t="s">
        <v>688</v>
      </c>
      <c r="D325" s="203" t="s">
        <v>172</v>
      </c>
      <c r="E325" s="203" t="s">
        <v>650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689</v>
      </c>
      <c r="C326" s="203" t="s">
        <v>690</v>
      </c>
      <c r="D326" s="203" t="s">
        <v>172</v>
      </c>
      <c r="E326" s="203" t="s">
        <v>650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691</v>
      </c>
      <c r="C327" s="203" t="s">
        <v>692</v>
      </c>
      <c r="D327" s="203" t="s">
        <v>172</v>
      </c>
      <c r="E327" s="203" t="s">
        <v>650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648</v>
      </c>
      <c r="C328" s="203" t="s">
        <v>649</v>
      </c>
      <c r="D328" s="203" t="s">
        <v>172</v>
      </c>
      <c r="E328" s="203" t="s">
        <v>650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651</v>
      </c>
      <c r="C329" s="203" t="s">
        <v>652</v>
      </c>
      <c r="D329" s="203" t="s">
        <v>172</v>
      </c>
      <c r="E329" s="203" t="s">
        <v>650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653</v>
      </c>
      <c r="C330" s="203" t="s">
        <v>654</v>
      </c>
      <c r="D330" s="203" t="s">
        <v>172</v>
      </c>
      <c r="E330" s="203" t="s">
        <v>650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655</v>
      </c>
      <c r="C331" s="203" t="s">
        <v>656</v>
      </c>
      <c r="D331" s="203" t="s">
        <v>172</v>
      </c>
      <c r="E331" s="203" t="s">
        <v>650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657</v>
      </c>
      <c r="C332" s="203" t="s">
        <v>658</v>
      </c>
      <c r="D332" s="203" t="s">
        <v>172</v>
      </c>
      <c r="E332" s="203" t="s">
        <v>650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659</v>
      </c>
      <c r="C333" s="203" t="s">
        <v>660</v>
      </c>
      <c r="D333" s="203" t="s">
        <v>172</v>
      </c>
      <c r="E333" s="203" t="s">
        <v>650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661</v>
      </c>
      <c r="C334" s="203" t="s">
        <v>662</v>
      </c>
      <c r="D334" s="203" t="s">
        <v>172</v>
      </c>
      <c r="E334" s="203" t="s">
        <v>650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349</v>
      </c>
      <c r="C335" s="203" t="s">
        <v>350</v>
      </c>
      <c r="D335" s="203" t="s">
        <v>172</v>
      </c>
      <c r="E335" s="203" t="s">
        <v>650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663</v>
      </c>
      <c r="C336" s="203" t="s">
        <v>664</v>
      </c>
      <c r="D336" s="203" t="s">
        <v>172</v>
      </c>
      <c r="E336" s="203" t="s">
        <v>650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665</v>
      </c>
      <c r="C337" s="203" t="s">
        <v>666</v>
      </c>
      <c r="D337" s="203" t="s">
        <v>172</v>
      </c>
      <c r="E337" s="203" t="s">
        <v>650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667</v>
      </c>
      <c r="C338" s="203" t="s">
        <v>668</v>
      </c>
      <c r="D338" s="203" t="s">
        <v>172</v>
      </c>
      <c r="E338" s="203" t="s">
        <v>650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669</v>
      </c>
      <c r="C339" s="203" t="s">
        <v>670</v>
      </c>
      <c r="D339" s="203" t="s">
        <v>172</v>
      </c>
      <c r="E339" s="203" t="s">
        <v>650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671</v>
      </c>
      <c r="C340" s="203" t="s">
        <v>672</v>
      </c>
      <c r="D340" s="203" t="s">
        <v>172</v>
      </c>
      <c r="E340" s="203" t="s">
        <v>650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673</v>
      </c>
      <c r="C341" s="203" t="s">
        <v>674</v>
      </c>
      <c r="D341" s="203" t="s">
        <v>172</v>
      </c>
      <c r="E341" s="203" t="s">
        <v>650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675</v>
      </c>
      <c r="C342" s="203" t="s">
        <v>676</v>
      </c>
      <c r="D342" s="203" t="s">
        <v>172</v>
      </c>
      <c r="E342" s="203" t="s">
        <v>650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677</v>
      </c>
      <c r="C343" s="203" t="s">
        <v>678</v>
      </c>
      <c r="D343" s="203" t="s">
        <v>172</v>
      </c>
      <c r="E343" s="203" t="s">
        <v>650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679</v>
      </c>
      <c r="C344" s="203" t="s">
        <v>680</v>
      </c>
      <c r="D344" s="203" t="s">
        <v>172</v>
      </c>
      <c r="E344" s="203" t="s">
        <v>650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681</v>
      </c>
      <c r="C345" s="203" t="s">
        <v>682</v>
      </c>
      <c r="D345" s="203" t="s">
        <v>172</v>
      </c>
      <c r="E345" s="203" t="s">
        <v>650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683</v>
      </c>
      <c r="C346" s="203" t="s">
        <v>684</v>
      </c>
      <c r="D346" s="203" t="s">
        <v>172</v>
      </c>
      <c r="E346" s="203" t="s">
        <v>650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685</v>
      </c>
      <c r="C347" s="203" t="s">
        <v>686</v>
      </c>
      <c r="D347" s="203" t="s">
        <v>172</v>
      </c>
      <c r="E347" s="203" t="s">
        <v>650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687</v>
      </c>
      <c r="C348" s="203" t="s">
        <v>688</v>
      </c>
      <c r="D348" s="203" t="s">
        <v>172</v>
      </c>
      <c r="E348" s="203" t="s">
        <v>650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689</v>
      </c>
      <c r="C349" s="203" t="s">
        <v>690</v>
      </c>
      <c r="D349" s="203" t="s">
        <v>172</v>
      </c>
      <c r="E349" s="203" t="s">
        <v>650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691</v>
      </c>
      <c r="C350" s="203" t="s">
        <v>692</v>
      </c>
      <c r="D350" s="203" t="s">
        <v>172</v>
      </c>
      <c r="E350" s="203" t="s">
        <v>650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648</v>
      </c>
      <c r="C351" s="203" t="s">
        <v>649</v>
      </c>
      <c r="D351" s="203" t="s">
        <v>172</v>
      </c>
      <c r="E351" s="203" t="s">
        <v>650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651</v>
      </c>
      <c r="C352" s="203" t="s">
        <v>652</v>
      </c>
      <c r="D352" s="203" t="s">
        <v>172</v>
      </c>
      <c r="E352" s="203" t="s">
        <v>650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653</v>
      </c>
      <c r="C353" s="203" t="s">
        <v>654</v>
      </c>
      <c r="D353" s="203" t="s">
        <v>172</v>
      </c>
      <c r="E353" s="203" t="s">
        <v>650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655</v>
      </c>
      <c r="C354" s="203" t="s">
        <v>656</v>
      </c>
      <c r="D354" s="203" t="s">
        <v>172</v>
      </c>
      <c r="E354" s="203" t="s">
        <v>650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657</v>
      </c>
      <c r="C355" s="203" t="s">
        <v>658</v>
      </c>
      <c r="D355" s="203" t="s">
        <v>172</v>
      </c>
      <c r="E355" s="203" t="s">
        <v>650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659</v>
      </c>
      <c r="C356" s="203" t="s">
        <v>660</v>
      </c>
      <c r="D356" s="203" t="s">
        <v>172</v>
      </c>
      <c r="E356" s="203" t="s">
        <v>650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661</v>
      </c>
      <c r="C357" s="203" t="s">
        <v>662</v>
      </c>
      <c r="D357" s="203" t="s">
        <v>172</v>
      </c>
      <c r="E357" s="203" t="s">
        <v>650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349</v>
      </c>
      <c r="C358" s="203" t="s">
        <v>350</v>
      </c>
      <c r="D358" s="203" t="s">
        <v>172</v>
      </c>
      <c r="E358" s="203" t="s">
        <v>650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663</v>
      </c>
      <c r="C359" s="203" t="s">
        <v>664</v>
      </c>
      <c r="D359" s="203" t="s">
        <v>172</v>
      </c>
      <c r="E359" s="203" t="s">
        <v>650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665</v>
      </c>
      <c r="C360" s="203" t="s">
        <v>666</v>
      </c>
      <c r="D360" s="203" t="s">
        <v>172</v>
      </c>
      <c r="E360" s="203" t="s">
        <v>650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667</v>
      </c>
      <c r="C361" s="203" t="s">
        <v>668</v>
      </c>
      <c r="D361" s="203" t="s">
        <v>172</v>
      </c>
      <c r="E361" s="203" t="s">
        <v>650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669</v>
      </c>
      <c r="C362" s="203" t="s">
        <v>670</v>
      </c>
      <c r="D362" s="203" t="s">
        <v>172</v>
      </c>
      <c r="E362" s="203" t="s">
        <v>650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671</v>
      </c>
      <c r="C363" s="203" t="s">
        <v>672</v>
      </c>
      <c r="D363" s="203" t="s">
        <v>172</v>
      </c>
      <c r="E363" s="203" t="s">
        <v>650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673</v>
      </c>
      <c r="C364" s="203" t="s">
        <v>674</v>
      </c>
      <c r="D364" s="203" t="s">
        <v>172</v>
      </c>
      <c r="E364" s="203" t="s">
        <v>650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675</v>
      </c>
      <c r="C365" s="203" t="s">
        <v>676</v>
      </c>
      <c r="D365" s="203" t="s">
        <v>172</v>
      </c>
      <c r="E365" s="203" t="s">
        <v>650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677</v>
      </c>
      <c r="C366" s="203" t="s">
        <v>678</v>
      </c>
      <c r="D366" s="203" t="s">
        <v>172</v>
      </c>
      <c r="E366" s="203" t="s">
        <v>650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679</v>
      </c>
      <c r="C367" s="203" t="s">
        <v>680</v>
      </c>
      <c r="D367" s="203" t="s">
        <v>172</v>
      </c>
      <c r="E367" s="203" t="s">
        <v>650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681</v>
      </c>
      <c r="C368" s="203" t="s">
        <v>682</v>
      </c>
      <c r="D368" s="203" t="s">
        <v>172</v>
      </c>
      <c r="E368" s="203" t="s">
        <v>650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683</v>
      </c>
      <c r="C369" s="203" t="s">
        <v>684</v>
      </c>
      <c r="D369" s="203" t="s">
        <v>172</v>
      </c>
      <c r="E369" s="203" t="s">
        <v>650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685</v>
      </c>
      <c r="C370" s="203" t="s">
        <v>686</v>
      </c>
      <c r="D370" s="203" t="s">
        <v>172</v>
      </c>
      <c r="E370" s="203" t="s">
        <v>650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687</v>
      </c>
      <c r="C371" s="203" t="s">
        <v>688</v>
      </c>
      <c r="D371" s="203" t="s">
        <v>172</v>
      </c>
      <c r="E371" s="203" t="s">
        <v>650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689</v>
      </c>
      <c r="C372" s="203" t="s">
        <v>690</v>
      </c>
      <c r="D372" s="203" t="s">
        <v>172</v>
      </c>
      <c r="E372" s="203" t="s">
        <v>650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691</v>
      </c>
      <c r="C373" s="203" t="s">
        <v>692</v>
      </c>
      <c r="D373" s="203" t="s">
        <v>172</v>
      </c>
      <c r="E373" s="203" t="s">
        <v>650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648</v>
      </c>
      <c r="C374" s="203" t="s">
        <v>649</v>
      </c>
      <c r="D374" s="203" t="s">
        <v>172</v>
      </c>
      <c r="E374" s="203" t="s">
        <v>650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651</v>
      </c>
      <c r="C375" s="203" t="s">
        <v>652</v>
      </c>
      <c r="D375" s="203" t="s">
        <v>172</v>
      </c>
      <c r="E375" s="203" t="s">
        <v>650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653</v>
      </c>
      <c r="C376" s="203" t="s">
        <v>654</v>
      </c>
      <c r="D376" s="203" t="s">
        <v>172</v>
      </c>
      <c r="E376" s="203" t="s">
        <v>650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655</v>
      </c>
      <c r="C377" s="203" t="s">
        <v>656</v>
      </c>
      <c r="D377" s="203" t="s">
        <v>172</v>
      </c>
      <c r="E377" s="203" t="s">
        <v>650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657</v>
      </c>
      <c r="C378" s="203" t="s">
        <v>658</v>
      </c>
      <c r="D378" s="203" t="s">
        <v>172</v>
      </c>
      <c r="E378" s="203" t="s">
        <v>650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659</v>
      </c>
      <c r="C379" s="203" t="s">
        <v>660</v>
      </c>
      <c r="D379" s="203" t="s">
        <v>172</v>
      </c>
      <c r="E379" s="203" t="s">
        <v>650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661</v>
      </c>
      <c r="C380" s="203" t="s">
        <v>662</v>
      </c>
      <c r="D380" s="203" t="s">
        <v>172</v>
      </c>
      <c r="E380" s="203" t="s">
        <v>650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349</v>
      </c>
      <c r="C381" s="203" t="s">
        <v>350</v>
      </c>
      <c r="D381" s="203" t="s">
        <v>172</v>
      </c>
      <c r="E381" s="203" t="s">
        <v>650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663</v>
      </c>
      <c r="C382" s="203" t="s">
        <v>664</v>
      </c>
      <c r="D382" s="203" t="s">
        <v>172</v>
      </c>
      <c r="E382" s="203" t="s">
        <v>650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665</v>
      </c>
      <c r="C383" s="203" t="s">
        <v>666</v>
      </c>
      <c r="D383" s="203" t="s">
        <v>172</v>
      </c>
      <c r="E383" s="203" t="s">
        <v>650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667</v>
      </c>
      <c r="C384" s="203" t="s">
        <v>668</v>
      </c>
      <c r="D384" s="203" t="s">
        <v>172</v>
      </c>
      <c r="E384" s="203" t="s">
        <v>650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669</v>
      </c>
      <c r="C385" s="203" t="s">
        <v>670</v>
      </c>
      <c r="D385" s="203" t="s">
        <v>172</v>
      </c>
      <c r="E385" s="203" t="s">
        <v>650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671</v>
      </c>
      <c r="C386" s="203" t="s">
        <v>672</v>
      </c>
      <c r="D386" s="203" t="s">
        <v>172</v>
      </c>
      <c r="E386" s="203" t="s">
        <v>650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673</v>
      </c>
      <c r="C387" s="203" t="s">
        <v>674</v>
      </c>
      <c r="D387" s="203" t="s">
        <v>172</v>
      </c>
      <c r="E387" s="203" t="s">
        <v>650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675</v>
      </c>
      <c r="C388" s="203" t="s">
        <v>676</v>
      </c>
      <c r="D388" s="203" t="s">
        <v>172</v>
      </c>
      <c r="E388" s="203" t="s">
        <v>650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677</v>
      </c>
      <c r="C389" s="203" t="s">
        <v>678</v>
      </c>
      <c r="D389" s="203" t="s">
        <v>172</v>
      </c>
      <c r="E389" s="203" t="s">
        <v>650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679</v>
      </c>
      <c r="C390" s="203" t="s">
        <v>680</v>
      </c>
      <c r="D390" s="203" t="s">
        <v>172</v>
      </c>
      <c r="E390" s="203" t="s">
        <v>650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681</v>
      </c>
      <c r="C391" s="203" t="s">
        <v>682</v>
      </c>
      <c r="D391" s="203" t="s">
        <v>172</v>
      </c>
      <c r="E391" s="203" t="s">
        <v>650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683</v>
      </c>
      <c r="C392" s="203" t="s">
        <v>684</v>
      </c>
      <c r="D392" s="203" t="s">
        <v>172</v>
      </c>
      <c r="E392" s="203" t="s">
        <v>650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685</v>
      </c>
      <c r="C393" s="203" t="s">
        <v>686</v>
      </c>
      <c r="D393" s="203" t="s">
        <v>172</v>
      </c>
      <c r="E393" s="203" t="s">
        <v>650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687</v>
      </c>
      <c r="C394" s="203" t="s">
        <v>688</v>
      </c>
      <c r="D394" s="203" t="s">
        <v>172</v>
      </c>
      <c r="E394" s="203" t="s">
        <v>650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689</v>
      </c>
      <c r="C395" s="203" t="s">
        <v>690</v>
      </c>
      <c r="D395" s="203" t="s">
        <v>172</v>
      </c>
      <c r="E395" s="203" t="s">
        <v>650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691</v>
      </c>
      <c r="C396" s="203" t="s">
        <v>692</v>
      </c>
      <c r="D396" s="203" t="s">
        <v>172</v>
      </c>
      <c r="E396" s="203" t="s">
        <v>650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648</v>
      </c>
      <c r="C397" s="203" t="s">
        <v>649</v>
      </c>
      <c r="D397" s="203" t="s">
        <v>172</v>
      </c>
      <c r="E397" s="203" t="s">
        <v>650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651</v>
      </c>
      <c r="C398" s="203" t="s">
        <v>652</v>
      </c>
      <c r="D398" s="203" t="s">
        <v>172</v>
      </c>
      <c r="E398" s="203" t="s">
        <v>650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653</v>
      </c>
      <c r="C399" s="203" t="s">
        <v>654</v>
      </c>
      <c r="D399" s="203" t="s">
        <v>172</v>
      </c>
      <c r="E399" s="203" t="s">
        <v>650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655</v>
      </c>
      <c r="C400" s="203" t="s">
        <v>656</v>
      </c>
      <c r="D400" s="203" t="s">
        <v>172</v>
      </c>
      <c r="E400" s="203" t="s">
        <v>650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657</v>
      </c>
      <c r="C401" s="203" t="s">
        <v>658</v>
      </c>
      <c r="D401" s="203" t="s">
        <v>172</v>
      </c>
      <c r="E401" s="203" t="s">
        <v>650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659</v>
      </c>
      <c r="C402" s="203" t="s">
        <v>660</v>
      </c>
      <c r="D402" s="203" t="s">
        <v>172</v>
      </c>
      <c r="E402" s="203" t="s">
        <v>650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661</v>
      </c>
      <c r="C403" s="203" t="s">
        <v>662</v>
      </c>
      <c r="D403" s="203" t="s">
        <v>172</v>
      </c>
      <c r="E403" s="203" t="s">
        <v>650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349</v>
      </c>
      <c r="C404" s="203" t="s">
        <v>350</v>
      </c>
      <c r="D404" s="203" t="s">
        <v>172</v>
      </c>
      <c r="E404" s="203" t="s">
        <v>650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663</v>
      </c>
      <c r="C405" s="203" t="s">
        <v>664</v>
      </c>
      <c r="D405" s="203" t="s">
        <v>172</v>
      </c>
      <c r="E405" s="203" t="s">
        <v>650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665</v>
      </c>
      <c r="C406" s="203" t="s">
        <v>666</v>
      </c>
      <c r="D406" s="203" t="s">
        <v>172</v>
      </c>
      <c r="E406" s="203" t="s">
        <v>650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667</v>
      </c>
      <c r="C407" s="203" t="s">
        <v>668</v>
      </c>
      <c r="D407" s="203" t="s">
        <v>172</v>
      </c>
      <c r="E407" s="203" t="s">
        <v>650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669</v>
      </c>
      <c r="C408" s="203" t="s">
        <v>670</v>
      </c>
      <c r="D408" s="203" t="s">
        <v>172</v>
      </c>
      <c r="E408" s="203" t="s">
        <v>650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671</v>
      </c>
      <c r="C409" s="203" t="s">
        <v>672</v>
      </c>
      <c r="D409" s="203" t="s">
        <v>172</v>
      </c>
      <c r="E409" s="203" t="s">
        <v>650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673</v>
      </c>
      <c r="C410" s="203" t="s">
        <v>674</v>
      </c>
      <c r="D410" s="203" t="s">
        <v>172</v>
      </c>
      <c r="E410" s="203" t="s">
        <v>650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675</v>
      </c>
      <c r="C411" s="203" t="s">
        <v>676</v>
      </c>
      <c r="D411" s="203" t="s">
        <v>172</v>
      </c>
      <c r="E411" s="203" t="s">
        <v>650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677</v>
      </c>
      <c r="C412" s="203" t="s">
        <v>678</v>
      </c>
      <c r="D412" s="203" t="s">
        <v>172</v>
      </c>
      <c r="E412" s="203" t="s">
        <v>650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679</v>
      </c>
      <c r="C413" s="203" t="s">
        <v>680</v>
      </c>
      <c r="D413" s="203" t="s">
        <v>172</v>
      </c>
      <c r="E413" s="203" t="s">
        <v>650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681</v>
      </c>
      <c r="C414" s="203" t="s">
        <v>682</v>
      </c>
      <c r="D414" s="203" t="s">
        <v>172</v>
      </c>
      <c r="E414" s="203" t="s">
        <v>650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683</v>
      </c>
      <c r="C415" s="203" t="s">
        <v>684</v>
      </c>
      <c r="D415" s="203" t="s">
        <v>172</v>
      </c>
      <c r="E415" s="203" t="s">
        <v>650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685</v>
      </c>
      <c r="C416" s="203" t="s">
        <v>686</v>
      </c>
      <c r="D416" s="203" t="s">
        <v>172</v>
      </c>
      <c r="E416" s="203" t="s">
        <v>650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687</v>
      </c>
      <c r="C417" s="203" t="s">
        <v>688</v>
      </c>
      <c r="D417" s="203" t="s">
        <v>172</v>
      </c>
      <c r="E417" s="203" t="s">
        <v>650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689</v>
      </c>
      <c r="C418" s="203" t="s">
        <v>690</v>
      </c>
      <c r="D418" s="203" t="s">
        <v>172</v>
      </c>
      <c r="E418" s="203" t="s">
        <v>650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691</v>
      </c>
      <c r="C419" s="203" t="s">
        <v>692</v>
      </c>
      <c r="D419" s="203" t="s">
        <v>172</v>
      </c>
      <c r="E419" s="203" t="s">
        <v>650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648</v>
      </c>
      <c r="C420" s="203" t="s">
        <v>649</v>
      </c>
      <c r="D420" s="203" t="s">
        <v>172</v>
      </c>
      <c r="E420" s="203" t="s">
        <v>650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651</v>
      </c>
      <c r="C421" s="203" t="s">
        <v>652</v>
      </c>
      <c r="D421" s="203" t="s">
        <v>172</v>
      </c>
      <c r="E421" s="203" t="s">
        <v>650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653</v>
      </c>
      <c r="C422" s="203" t="s">
        <v>654</v>
      </c>
      <c r="D422" s="203" t="s">
        <v>172</v>
      </c>
      <c r="E422" s="203" t="s">
        <v>650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655</v>
      </c>
      <c r="C423" s="203" t="s">
        <v>656</v>
      </c>
      <c r="D423" s="203" t="s">
        <v>172</v>
      </c>
      <c r="E423" s="203" t="s">
        <v>650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657</v>
      </c>
      <c r="C424" s="203" t="s">
        <v>658</v>
      </c>
      <c r="D424" s="203" t="s">
        <v>172</v>
      </c>
      <c r="E424" s="203" t="s">
        <v>650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659</v>
      </c>
      <c r="C425" s="203" t="s">
        <v>660</v>
      </c>
      <c r="D425" s="203" t="s">
        <v>172</v>
      </c>
      <c r="E425" s="203" t="s">
        <v>650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661</v>
      </c>
      <c r="C426" s="203" t="s">
        <v>662</v>
      </c>
      <c r="D426" s="203" t="s">
        <v>172</v>
      </c>
      <c r="E426" s="203" t="s">
        <v>650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349</v>
      </c>
      <c r="C427" s="203" t="s">
        <v>350</v>
      </c>
      <c r="D427" s="203" t="s">
        <v>172</v>
      </c>
      <c r="E427" s="203" t="s">
        <v>650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663</v>
      </c>
      <c r="C428" s="203" t="s">
        <v>664</v>
      </c>
      <c r="D428" s="203" t="s">
        <v>172</v>
      </c>
      <c r="E428" s="203" t="s">
        <v>650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665</v>
      </c>
      <c r="C429" s="203" t="s">
        <v>666</v>
      </c>
      <c r="D429" s="203" t="s">
        <v>172</v>
      </c>
      <c r="E429" s="203" t="s">
        <v>650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667</v>
      </c>
      <c r="C430" s="203" t="s">
        <v>668</v>
      </c>
      <c r="D430" s="203" t="s">
        <v>172</v>
      </c>
      <c r="E430" s="203" t="s">
        <v>650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669</v>
      </c>
      <c r="C431" s="203" t="s">
        <v>670</v>
      </c>
      <c r="D431" s="203" t="s">
        <v>172</v>
      </c>
      <c r="E431" s="203" t="s">
        <v>650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671</v>
      </c>
      <c r="C432" s="203" t="s">
        <v>672</v>
      </c>
      <c r="D432" s="203" t="s">
        <v>172</v>
      </c>
      <c r="E432" s="203" t="s">
        <v>650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673</v>
      </c>
      <c r="C433" s="203" t="s">
        <v>674</v>
      </c>
      <c r="D433" s="203" t="s">
        <v>172</v>
      </c>
      <c r="E433" s="203" t="s">
        <v>650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675</v>
      </c>
      <c r="C434" s="203" t="s">
        <v>676</v>
      </c>
      <c r="D434" s="203" t="s">
        <v>172</v>
      </c>
      <c r="E434" s="203" t="s">
        <v>650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677</v>
      </c>
      <c r="C435" s="203" t="s">
        <v>678</v>
      </c>
      <c r="D435" s="203" t="s">
        <v>172</v>
      </c>
      <c r="E435" s="203" t="s">
        <v>650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679</v>
      </c>
      <c r="C436" s="203" t="s">
        <v>680</v>
      </c>
      <c r="D436" s="203" t="s">
        <v>172</v>
      </c>
      <c r="E436" s="203" t="s">
        <v>650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681</v>
      </c>
      <c r="C437" s="203" t="s">
        <v>682</v>
      </c>
      <c r="D437" s="203" t="s">
        <v>172</v>
      </c>
      <c r="E437" s="203" t="s">
        <v>650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683</v>
      </c>
      <c r="C438" s="203" t="s">
        <v>684</v>
      </c>
      <c r="D438" s="203" t="s">
        <v>172</v>
      </c>
      <c r="E438" s="203" t="s">
        <v>650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685</v>
      </c>
      <c r="C439" s="203" t="s">
        <v>686</v>
      </c>
      <c r="D439" s="203" t="s">
        <v>172</v>
      </c>
      <c r="E439" s="203" t="s">
        <v>650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687</v>
      </c>
      <c r="C440" s="203" t="s">
        <v>688</v>
      </c>
      <c r="D440" s="203" t="s">
        <v>172</v>
      </c>
      <c r="E440" s="203" t="s">
        <v>650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689</v>
      </c>
      <c r="C441" s="203" t="s">
        <v>690</v>
      </c>
      <c r="D441" s="203" t="s">
        <v>172</v>
      </c>
      <c r="E441" s="203" t="s">
        <v>650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691</v>
      </c>
      <c r="C442" s="203" t="s">
        <v>692</v>
      </c>
      <c r="D442" s="203" t="s">
        <v>172</v>
      </c>
      <c r="E442" s="203" t="s">
        <v>650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  <c r="H4" s="212" t="s">
        <v>587</v>
      </c>
      <c r="I4" s="212" t="s">
        <v>588</v>
      </c>
      <c r="J4" s="213" t="s">
        <v>589</v>
      </c>
    </row>
    <row r="5" spans="1:11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  <c r="H5" s="212" t="s">
        <v>587</v>
      </c>
      <c r="I5" s="212" t="s">
        <v>588</v>
      </c>
      <c r="J5" s="213" t="s">
        <v>589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705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706</v>
      </c>
      <c r="F9" s="95">
        <v>42461</v>
      </c>
      <c r="G9" s="24" t="s">
        <v>707</v>
      </c>
    </row>
    <row r="10" spans="1:707" hidden="1" outlineLevel="1">
      <c r="A10" s="13"/>
      <c r="B10" s="13"/>
      <c r="E10" s="24" t="s">
        <v>708</v>
      </c>
      <c r="F10" s="96">
        <v>3</v>
      </c>
    </row>
    <row r="11" spans="1:707" hidden="1" outlineLevel="1">
      <c r="A11" s="13"/>
      <c r="B11" s="13"/>
      <c r="E11" s="24" t="s">
        <v>709</v>
      </c>
      <c r="F11" s="96">
        <v>12</v>
      </c>
      <c r="G11" s="24" t="s">
        <v>710</v>
      </c>
    </row>
    <row r="12" spans="1:707" hidden="1" outlineLevel="1">
      <c r="A12" s="13"/>
      <c r="B12" s="13"/>
      <c r="E12" s="24" t="s">
        <v>711</v>
      </c>
      <c r="F12" s="95">
        <v>45748</v>
      </c>
      <c r="G12" s="24" t="s">
        <v>707</v>
      </c>
    </row>
    <row r="13" spans="1:707" hidden="1" outlineLevel="1">
      <c r="A13" s="13"/>
      <c r="B13" s="13"/>
      <c r="E13" s="24" t="s">
        <v>712</v>
      </c>
      <c r="F13" s="95">
        <v>47573</v>
      </c>
      <c r="G13" s="24" t="s">
        <v>707</v>
      </c>
    </row>
    <row r="14" spans="1:707" hidden="1" outlineLevel="1">
      <c r="A14" s="13"/>
      <c r="B14" s="13"/>
      <c r="E14" s="24" t="s">
        <v>713</v>
      </c>
      <c r="F14" s="183" t="str">
        <f xml:space="preserve"> InpActive!$A$4</f>
        <v>SSC</v>
      </c>
      <c r="G14" s="24" t="s">
        <v>714</v>
      </c>
    </row>
    <row r="15" spans="1:707">
      <c r="A15" s="13"/>
      <c r="B15" s="13"/>
    </row>
    <row r="16" spans="1:707" collapsed="1">
      <c r="A16" s="85" t="s">
        <v>715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716</v>
      </c>
    </row>
    <row r="19" spans="1:18" hidden="1" outlineLevel="3">
      <c r="A19" s="21"/>
      <c r="B19" s="13"/>
      <c r="C19" s="103"/>
      <c r="D19" s="104"/>
      <c r="E19" s="107" t="s">
        <v>717</v>
      </c>
      <c r="F19" s="107"/>
      <c r="G19" s="107" t="s">
        <v>718</v>
      </c>
      <c r="H19" s="107"/>
      <c r="I19" s="107"/>
    </row>
    <row r="20" spans="1:18" hidden="1" outlineLevel="3">
      <c r="A20" s="13"/>
      <c r="B20" s="21" t="s">
        <v>144</v>
      </c>
      <c r="E20" s="87" t="s">
        <v>719</v>
      </c>
      <c r="F20" s="87"/>
      <c r="G20" s="87" t="s">
        <v>720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721</v>
      </c>
      <c r="F21" s="87"/>
      <c r="G21" s="87" t="s">
        <v>720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722</v>
      </c>
      <c r="F22" s="87"/>
      <c r="G22" s="87" t="s">
        <v>720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723</v>
      </c>
      <c r="F23" s="87"/>
      <c r="G23" s="87" t="s">
        <v>720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724</v>
      </c>
      <c r="F24" s="87"/>
      <c r="G24" s="87" t="s">
        <v>720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725</v>
      </c>
      <c r="F25" s="87"/>
      <c r="G25" s="87" t="s">
        <v>720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726</v>
      </c>
      <c r="F26" s="87"/>
      <c r="G26" s="87" t="s">
        <v>720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727</v>
      </c>
      <c r="F27" s="87"/>
      <c r="G27" s="87" t="s">
        <v>720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728</v>
      </c>
      <c r="F28" s="87"/>
      <c r="G28" s="87" t="s">
        <v>720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729</v>
      </c>
      <c r="F29" s="87"/>
      <c r="G29" s="87" t="s">
        <v>720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730</v>
      </c>
      <c r="F30" s="87"/>
      <c r="G30" s="87" t="s">
        <v>720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731</v>
      </c>
      <c r="F31" s="87"/>
      <c r="G31" s="87" t="s">
        <v>720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732</v>
      </c>
    </row>
    <row r="34" spans="1:7" hidden="1" outlineLevel="2">
      <c r="A34" s="13"/>
      <c r="B34" s="13"/>
      <c r="E34" s="87" t="s">
        <v>733</v>
      </c>
      <c r="F34" s="97">
        <f xml:space="preserve"> $P20</f>
        <v>119</v>
      </c>
      <c r="G34" s="24" t="s">
        <v>720</v>
      </c>
    </row>
    <row r="35" spans="1:7" hidden="1" outlineLevel="2">
      <c r="A35" s="13"/>
      <c r="B35" s="13"/>
      <c r="E35" s="87" t="s">
        <v>734</v>
      </c>
      <c r="F35" s="97">
        <f t="shared" ref="F35:F45" si="0" xml:space="preserve"> $P21</f>
        <v>119.7</v>
      </c>
      <c r="G35" s="24" t="s">
        <v>720</v>
      </c>
    </row>
    <row r="36" spans="1:7" hidden="1" outlineLevel="2">
      <c r="A36" s="13"/>
      <c r="B36" s="13"/>
      <c r="E36" s="87" t="s">
        <v>735</v>
      </c>
      <c r="F36" s="97">
        <f t="shared" si="0"/>
        <v>120.5</v>
      </c>
      <c r="G36" s="24" t="s">
        <v>720</v>
      </c>
    </row>
    <row r="37" spans="1:7" hidden="1" outlineLevel="2">
      <c r="A37" s="13"/>
      <c r="B37" s="13"/>
      <c r="E37" s="87" t="s">
        <v>736</v>
      </c>
      <c r="F37" s="97">
        <f t="shared" si="0"/>
        <v>121.2</v>
      </c>
      <c r="G37" s="24" t="s">
        <v>720</v>
      </c>
    </row>
    <row r="38" spans="1:7" hidden="1" outlineLevel="2">
      <c r="A38" s="13"/>
      <c r="B38" s="13"/>
      <c r="E38" s="87" t="s">
        <v>737</v>
      </c>
      <c r="F38" s="97">
        <f t="shared" si="0"/>
        <v>121.8</v>
      </c>
      <c r="G38" s="24" t="s">
        <v>720</v>
      </c>
    </row>
    <row r="39" spans="1:7" hidden="1" outlineLevel="2">
      <c r="A39" s="13"/>
      <c r="B39" s="13"/>
      <c r="E39" s="87" t="s">
        <v>738</v>
      </c>
      <c r="F39" s="97">
        <f t="shared" si="0"/>
        <v>122.3</v>
      </c>
      <c r="G39" s="24" t="s">
        <v>720</v>
      </c>
    </row>
    <row r="40" spans="1:7" hidden="1" outlineLevel="2">
      <c r="A40" s="13"/>
      <c r="B40" s="13"/>
      <c r="E40" s="87" t="s">
        <v>739</v>
      </c>
      <c r="F40" s="97">
        <f t="shared" si="0"/>
        <v>124.3</v>
      </c>
      <c r="G40" s="24" t="s">
        <v>720</v>
      </c>
    </row>
    <row r="41" spans="1:7" hidden="1" outlineLevel="2">
      <c r="A41" s="13"/>
      <c r="B41" s="13"/>
      <c r="E41" s="87" t="s">
        <v>740</v>
      </c>
      <c r="F41" s="97">
        <f t="shared" si="0"/>
        <v>124.8</v>
      </c>
      <c r="G41" s="24" t="s">
        <v>720</v>
      </c>
    </row>
    <row r="42" spans="1:7" hidden="1" outlineLevel="2">
      <c r="A42" s="13"/>
      <c r="B42" s="13"/>
      <c r="E42" s="87" t="s">
        <v>741</v>
      </c>
      <c r="F42" s="97">
        <f t="shared" si="0"/>
        <v>125.3</v>
      </c>
      <c r="G42" s="24" t="s">
        <v>720</v>
      </c>
    </row>
    <row r="43" spans="1:7" hidden="1" outlineLevel="2">
      <c r="A43" s="13"/>
      <c r="B43" s="13"/>
      <c r="E43" s="87" t="s">
        <v>742</v>
      </c>
      <c r="F43" s="97">
        <f t="shared" si="0"/>
        <v>124.8</v>
      </c>
      <c r="G43" s="24" t="s">
        <v>720</v>
      </c>
    </row>
    <row r="44" spans="1:7" hidden="1" outlineLevel="2">
      <c r="A44" s="13"/>
      <c r="B44" s="13"/>
      <c r="E44" s="87" t="s">
        <v>743</v>
      </c>
      <c r="F44" s="97">
        <f t="shared" si="0"/>
        <v>126</v>
      </c>
      <c r="G44" s="24" t="s">
        <v>720</v>
      </c>
    </row>
    <row r="45" spans="1:7" hidden="1" outlineLevel="2">
      <c r="A45" s="13"/>
      <c r="B45" s="13"/>
      <c r="E45" s="87" t="s">
        <v>744</v>
      </c>
      <c r="F45" s="97">
        <f t="shared" si="0"/>
        <v>126.8</v>
      </c>
      <c r="G45" s="24" t="s">
        <v>720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745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746</v>
      </c>
      <c r="F49" s="119">
        <v>2018</v>
      </c>
      <c r="G49" s="118" t="s">
        <v>747</v>
      </c>
    </row>
    <row r="50" spans="1:23" s="118" customFormat="1" hidden="1" outlineLevel="2">
      <c r="A50" s="21"/>
      <c r="B50" s="21"/>
      <c r="C50" s="116"/>
      <c r="D50" s="117"/>
      <c r="E50" s="118" t="s">
        <v>748</v>
      </c>
      <c r="F50" s="119">
        <v>2023</v>
      </c>
      <c r="G50" s="118" t="s">
        <v>747</v>
      </c>
    </row>
    <row r="51" spans="1:23" s="118" customFormat="1" hidden="1" outlineLevel="2">
      <c r="A51" s="21"/>
      <c r="B51" s="21"/>
      <c r="C51" s="116"/>
      <c r="D51" s="117"/>
      <c r="E51" s="118" t="s">
        <v>749</v>
      </c>
      <c r="F51" s="119">
        <v>2025</v>
      </c>
      <c r="G51" s="118" t="s">
        <v>747</v>
      </c>
    </row>
    <row r="52" spans="1:23" s="118" customFormat="1" hidden="1" outlineLevel="2">
      <c r="A52" s="21"/>
      <c r="B52" s="21"/>
      <c r="C52" s="116"/>
      <c r="D52" s="117"/>
      <c r="E52" s="118" t="s">
        <v>750</v>
      </c>
      <c r="F52" s="119">
        <v>2018</v>
      </c>
      <c r="G52" s="118" t="s">
        <v>747</v>
      </c>
    </row>
    <row r="53" spans="1:23" s="118" customFormat="1" hidden="1" outlineLevel="2">
      <c r="A53" s="21"/>
      <c r="B53" s="21"/>
      <c r="C53" s="116"/>
      <c r="D53" s="117"/>
      <c r="E53" s="118" t="s">
        <v>751</v>
      </c>
      <c r="F53" s="119">
        <v>2023</v>
      </c>
      <c r="G53" s="118" t="s">
        <v>747</v>
      </c>
    </row>
    <row r="54" spans="1:23" s="118" customFormat="1" hidden="1" outlineLevel="2">
      <c r="A54" s="21"/>
      <c r="B54" s="21"/>
      <c r="C54" s="116"/>
      <c r="D54" s="117"/>
      <c r="E54" s="118" t="s">
        <v>752</v>
      </c>
      <c r="F54" s="119">
        <v>2025</v>
      </c>
      <c r="G54" s="118" t="s">
        <v>747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753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754</v>
      </c>
    </row>
    <row r="60" spans="1:23" hidden="1" outlineLevel="2">
      <c r="A60" s="13"/>
      <c r="B60" s="166"/>
    </row>
    <row r="61" spans="1:23" s="105" customFormat="1" hidden="1" outlineLevel="2">
      <c r="A61" s="13" t="s">
        <v>755</v>
      </c>
      <c r="B61" s="21" t="s">
        <v>599</v>
      </c>
      <c r="C61" s="103"/>
      <c r="D61" s="104"/>
      <c r="E61" s="21" t="s">
        <v>756</v>
      </c>
      <c r="F61" s="165">
        <f xml:space="preserve"> SUMIFS('Pre2020RCV_RPI-inflated'!$D:$D, 'Pre2020RCV_RPI-inflated'!$A:$A, InpS!$F$14, 'Pre2020RCV_RPI-inflated'!$C:$C, InpS!$B61)</f>
        <v>3.163445281125588</v>
      </c>
      <c r="G61" s="13" t="s">
        <v>172</v>
      </c>
    </row>
    <row r="62" spans="1:23" s="105" customFormat="1" hidden="1" outlineLevel="2">
      <c r="A62" s="13" t="s">
        <v>755</v>
      </c>
      <c r="B62" s="21" t="s">
        <v>601</v>
      </c>
      <c r="C62" s="103"/>
      <c r="D62" s="104"/>
      <c r="E62" s="13" t="s">
        <v>757</v>
      </c>
      <c r="F62" s="165">
        <f xml:space="preserve"> SUMIFS('Pre2020RCV_RPI-inflated'!$D:$D, 'Pre2020RCV_RPI-inflated'!$A:$A, InpS!$F$14, 'Pre2020RCV_RPI-inflated'!$C:$C, InpS!$B62)</f>
        <v>124.19841901667475</v>
      </c>
      <c r="G62" s="13" t="s">
        <v>172</v>
      </c>
    </row>
    <row r="63" spans="1:23" s="105" customFormat="1" hidden="1" outlineLevel="2">
      <c r="A63" s="13" t="s">
        <v>755</v>
      </c>
      <c r="B63" s="21" t="s">
        <v>603</v>
      </c>
      <c r="C63" s="103"/>
      <c r="D63" s="104"/>
      <c r="E63" s="13" t="s">
        <v>758</v>
      </c>
      <c r="F63" s="165">
        <f xml:space="preserve"> SUMIFS('Pre2020RCV_RPI-inflated'!$D:$D, 'Pre2020RCV_RPI-inflated'!$A:$A, InpS!$F$14, 'Pre2020RCV_RPI-inflated'!$C:$C, InpS!$B63)</f>
        <v>0</v>
      </c>
      <c r="G63" s="13" t="s">
        <v>172</v>
      </c>
    </row>
    <row r="64" spans="1:23" s="105" customFormat="1" hidden="1" outlineLevel="2">
      <c r="A64" s="13" t="s">
        <v>755</v>
      </c>
      <c r="B64" s="21" t="s">
        <v>605</v>
      </c>
      <c r="C64" s="103"/>
      <c r="D64" s="104"/>
      <c r="E64" s="13" t="s">
        <v>759</v>
      </c>
      <c r="F64" s="165">
        <f xml:space="preserve"> SUMIFS('Pre2020RCV_RPI-inflated'!$D:$D, 'Pre2020RCV_RPI-inflated'!$A:$A, InpS!$F$14, 'Pre2020RCV_RPI-inflated'!$C:$C, InpS!$B64)</f>
        <v>0</v>
      </c>
      <c r="G64" s="13" t="s">
        <v>172</v>
      </c>
    </row>
    <row r="65" spans="1:7" s="105" customFormat="1" hidden="1" outlineLevel="2">
      <c r="A65" s="13" t="s">
        <v>755</v>
      </c>
      <c r="B65" s="21" t="s">
        <v>607</v>
      </c>
      <c r="C65" s="103"/>
      <c r="D65" s="104"/>
      <c r="E65" s="13" t="s">
        <v>760</v>
      </c>
      <c r="F65" s="165">
        <f xml:space="preserve"> SUMIFS('Pre2020RCV_RPI-inflated'!$D:$D, 'Pre2020RCV_RPI-inflated'!$A:$A, InpS!$F$14, 'Pre2020RCV_RPI-inflated'!$C:$C, InpS!$B65)</f>
        <v>0</v>
      </c>
      <c r="G65" s="13" t="s">
        <v>172</v>
      </c>
    </row>
    <row r="66" spans="1:7" s="105" customFormat="1" hidden="1" outlineLevel="2">
      <c r="A66" s="13" t="s">
        <v>755</v>
      </c>
      <c r="B66" s="21"/>
      <c r="C66" s="103"/>
      <c r="D66" s="104"/>
      <c r="E66" s="13" t="s">
        <v>761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762</v>
      </c>
      <c r="B68" s="21" t="s">
        <v>609</v>
      </c>
      <c r="C68" s="103"/>
      <c r="D68" s="104"/>
      <c r="E68" s="13" t="s">
        <v>763</v>
      </c>
      <c r="F68" s="165">
        <f xml:space="preserve"> SUMIFS('Pre2020RCV_CPIH-inflated'!$D:$D, 'Pre2020RCV_CPIH-inflated'!$A:$A, InpS!$F$14, 'Pre2020RCV_CPIH-inflated'!$C:$C, InpS!$B68)</f>
        <v>2.914710036813192</v>
      </c>
      <c r="G68" s="13" t="s">
        <v>172</v>
      </c>
    </row>
    <row r="69" spans="1:7" s="105" customFormat="1" hidden="1" outlineLevel="2">
      <c r="A69" s="13" t="s">
        <v>762</v>
      </c>
      <c r="B69" s="21" t="s">
        <v>611</v>
      </c>
      <c r="C69" s="103"/>
      <c r="D69" s="104"/>
      <c r="E69" s="13" t="s">
        <v>764</v>
      </c>
      <c r="F69" s="165">
        <f xml:space="preserve"> SUMIFS('Pre2020RCV_CPIH-inflated'!$D:$D, 'Pre2020RCV_CPIH-inflated'!$A:$A, InpS!$F$14, 'Pre2020RCV_CPIH-inflated'!$C:$C, InpS!$B69)</f>
        <v>135.39987199832291</v>
      </c>
      <c r="G69" s="13" t="s">
        <v>172</v>
      </c>
    </row>
    <row r="70" spans="1:7" s="105" customFormat="1" hidden="1" outlineLevel="2">
      <c r="A70" s="13" t="s">
        <v>762</v>
      </c>
      <c r="B70" s="21" t="s">
        <v>613</v>
      </c>
      <c r="C70" s="103"/>
      <c r="D70" s="104"/>
      <c r="E70" s="13" t="s">
        <v>765</v>
      </c>
      <c r="F70" s="165">
        <f xml:space="preserve"> SUMIFS('Pre2020RCV_CPIH-inflated'!$D:$D, 'Pre2020RCV_CPIH-inflated'!$A:$A, InpS!$F$14, 'Pre2020RCV_CPIH-inflated'!$C:$C, InpS!$B70)</f>
        <v>0</v>
      </c>
      <c r="G70" s="13" t="s">
        <v>172</v>
      </c>
    </row>
    <row r="71" spans="1:7" s="105" customFormat="1" hidden="1" outlineLevel="2">
      <c r="A71" s="13" t="s">
        <v>762</v>
      </c>
      <c r="B71" s="21" t="s">
        <v>615</v>
      </c>
      <c r="C71" s="103"/>
      <c r="D71" s="104"/>
      <c r="E71" s="13" t="s">
        <v>766</v>
      </c>
      <c r="F71" s="165">
        <f xml:space="preserve"> SUMIFS('Pre2020RCV_CPIH-inflated'!$D:$D, 'Pre2020RCV_CPIH-inflated'!$A:$A, InpS!$F$14, 'Pre2020RCV_CPIH-inflated'!$C:$C, InpS!$B71)</f>
        <v>0</v>
      </c>
      <c r="G71" s="13" t="s">
        <v>172</v>
      </c>
    </row>
    <row r="72" spans="1:7" s="105" customFormat="1" hidden="1" outlineLevel="2">
      <c r="A72" s="13" t="s">
        <v>762</v>
      </c>
      <c r="B72" s="21" t="s">
        <v>617</v>
      </c>
      <c r="C72" s="103"/>
      <c r="D72" s="104"/>
      <c r="E72" s="13" t="s">
        <v>767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172</v>
      </c>
    </row>
    <row r="73" spans="1:7" s="105" customFormat="1" hidden="1" outlineLevel="2">
      <c r="A73" s="13" t="s">
        <v>762</v>
      </c>
      <c r="B73" s="21"/>
      <c r="C73" s="103"/>
      <c r="D73" s="104"/>
      <c r="E73" s="13" t="s">
        <v>768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769</v>
      </c>
      <c r="B75" s="21" t="s">
        <v>619</v>
      </c>
      <c r="C75" s="103"/>
      <c r="D75" s="104"/>
      <c r="E75" s="13" t="s">
        <v>770</v>
      </c>
      <c r="F75" s="165">
        <f xml:space="preserve"> SUMIFS('2020-25RCV'!$D:$D, '2020-25RCV'!$A:$A, InpS!$F$14, '2020-25RCV'!$C:$C, InpS!$B75)</f>
        <v>16.8478291419237</v>
      </c>
      <c r="G75" s="13" t="s">
        <v>172</v>
      </c>
    </row>
    <row r="76" spans="1:7" s="105" customFormat="1" hidden="1" outlineLevel="2">
      <c r="A76" s="13" t="s">
        <v>769</v>
      </c>
      <c r="B76" s="21" t="s">
        <v>621</v>
      </c>
      <c r="C76" s="103"/>
      <c r="D76" s="104"/>
      <c r="E76" s="13" t="s">
        <v>771</v>
      </c>
      <c r="F76" s="165">
        <f xml:space="preserve"> SUMIFS('2020-25RCV'!$D:$D, '2020-25RCV'!$A:$A, InpS!$F$14, '2020-25RCV'!$C:$C, InpS!$B76)</f>
        <v>145.40536101209457</v>
      </c>
      <c r="G76" s="13" t="s">
        <v>172</v>
      </c>
    </row>
    <row r="77" spans="1:7" s="105" customFormat="1" hidden="1" outlineLevel="2">
      <c r="A77" s="13" t="s">
        <v>769</v>
      </c>
      <c r="B77" s="21" t="s">
        <v>623</v>
      </c>
      <c r="C77" s="103"/>
      <c r="D77" s="104"/>
      <c r="E77" s="13" t="s">
        <v>772</v>
      </c>
      <c r="F77" s="165">
        <f xml:space="preserve"> SUMIFS('2020-25RCV'!$D:$D, '2020-25RCV'!$A:$A, InpS!$F$14, '2020-25RCV'!$C:$C, InpS!$B77)</f>
        <v>0</v>
      </c>
      <c r="G77" s="13" t="s">
        <v>172</v>
      </c>
    </row>
    <row r="78" spans="1:7" s="105" customFormat="1" hidden="1" outlineLevel="2">
      <c r="A78" s="13" t="s">
        <v>769</v>
      </c>
      <c r="B78" s="21" t="s">
        <v>625</v>
      </c>
      <c r="C78" s="103"/>
      <c r="D78" s="104"/>
      <c r="E78" s="13" t="s">
        <v>773</v>
      </c>
      <c r="F78" s="165">
        <f xml:space="preserve"> SUMIFS('2020-25RCV'!$D:$D, '2020-25RCV'!$A:$A, InpS!$F$14, '2020-25RCV'!$C:$C, InpS!$B78)</f>
        <v>0</v>
      </c>
      <c r="G78" s="13" t="s">
        <v>172</v>
      </c>
    </row>
    <row r="79" spans="1:7" s="105" customFormat="1" hidden="1" outlineLevel="2">
      <c r="A79" s="13" t="s">
        <v>769</v>
      </c>
      <c r="B79" s="21" t="s">
        <v>627</v>
      </c>
      <c r="C79" s="103"/>
      <c r="D79" s="104"/>
      <c r="E79" s="13" t="s">
        <v>774</v>
      </c>
      <c r="F79" s="165">
        <f xml:space="preserve"> SUMIFS('2020-25RCV'!$D:$D, '2020-25RCV'!$A:$A, InpS!$F$14, '2020-25RCV'!$C:$C, InpS!$B79)</f>
        <v>0</v>
      </c>
      <c r="G79" s="13" t="s">
        <v>172</v>
      </c>
    </row>
    <row r="80" spans="1:7" s="105" customFormat="1" hidden="1" outlineLevel="2">
      <c r="A80" s="13" t="s">
        <v>769</v>
      </c>
      <c r="B80" s="21"/>
      <c r="C80" s="103"/>
      <c r="D80" s="104"/>
      <c r="E80" s="13" t="s">
        <v>775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776</v>
      </c>
      <c r="B82" s="21" t="s">
        <v>629</v>
      </c>
      <c r="C82" s="103"/>
      <c r="D82" s="104"/>
      <c r="E82" s="13" t="s">
        <v>777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776</v>
      </c>
      <c r="B83" s="21" t="s">
        <v>631</v>
      </c>
      <c r="C83" s="103"/>
      <c r="D83" s="104"/>
      <c r="E83" s="13" t="s">
        <v>778</v>
      </c>
      <c r="F83" s="165">
        <f xml:space="preserve"> SUMIFS(OtherRCV!$D:$D, OtherRCV!$A:$A, InpS!$F$14, OtherRCV!$C:$C, InpS!$B83)</f>
        <v>0</v>
      </c>
      <c r="G83" s="13" t="s">
        <v>172</v>
      </c>
    </row>
    <row r="84" spans="1:7" s="105" customFormat="1" hidden="1" outlineLevel="2">
      <c r="A84" s="13" t="s">
        <v>776</v>
      </c>
      <c r="B84" s="21" t="s">
        <v>633</v>
      </c>
      <c r="C84" s="103"/>
      <c r="D84" s="104"/>
      <c r="E84" s="13" t="s">
        <v>779</v>
      </c>
      <c r="F84" s="165">
        <f xml:space="preserve"> SUMIFS(OtherRCV!$D:$D, OtherRCV!$A:$A, InpS!$F$14, OtherRCV!$C:$C, InpS!$B84)</f>
        <v>0</v>
      </c>
      <c r="G84" s="13" t="s">
        <v>172</v>
      </c>
    </row>
    <row r="85" spans="1:7" s="105" customFormat="1" hidden="1" outlineLevel="2">
      <c r="A85" s="13" t="s">
        <v>776</v>
      </c>
      <c r="B85" s="21" t="s">
        <v>635</v>
      </c>
      <c r="C85" s="103"/>
      <c r="D85" s="104"/>
      <c r="E85" s="13" t="s">
        <v>780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776</v>
      </c>
      <c r="B86" s="21" t="s">
        <v>637</v>
      </c>
      <c r="C86" s="103"/>
      <c r="D86" s="104"/>
      <c r="E86" s="13" t="s">
        <v>781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776</v>
      </c>
      <c r="B87" s="21"/>
      <c r="C87" s="103"/>
      <c r="D87" s="104"/>
      <c r="E87" s="13" t="s">
        <v>782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783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784</v>
      </c>
      <c r="B91" s="21" t="s">
        <v>648</v>
      </c>
      <c r="C91" s="103"/>
      <c r="D91" s="104"/>
      <c r="E91" s="13" t="s">
        <v>785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784</v>
      </c>
      <c r="B92" s="21" t="s">
        <v>651</v>
      </c>
      <c r="C92" s="103"/>
      <c r="D92" s="104"/>
      <c r="E92" s="13" t="s">
        <v>786</v>
      </c>
      <c r="F92" s="165">
        <f ca="1" xml:space="preserve"> SUMIFS(BYR_Active!$F:$F, BYR_Active!$A:$A, InpS!$F$14, BYR_Active!$B:$B, InpS!$B92)</f>
        <v>0</v>
      </c>
      <c r="G92" s="13" t="s">
        <v>172</v>
      </c>
    </row>
    <row r="93" spans="1:7" s="105" customFormat="1" hidden="1" outlineLevel="2">
      <c r="A93" s="21" t="s">
        <v>784</v>
      </c>
      <c r="B93" s="21" t="s">
        <v>653</v>
      </c>
      <c r="C93" s="103"/>
      <c r="D93" s="104"/>
      <c r="E93" s="13" t="s">
        <v>787</v>
      </c>
      <c r="F93" s="165">
        <f ca="1" xml:space="preserve"> SUMIFS(BYR_Active!$F:$F, BYR_Active!$A:$A, InpS!$F$14, BYR_Active!$B:$B, InpS!$B93)</f>
        <v>0</v>
      </c>
      <c r="G93" s="13" t="s">
        <v>172</v>
      </c>
    </row>
    <row r="94" spans="1:7" s="105" customFormat="1" hidden="1" outlineLevel="2">
      <c r="A94" s="21" t="s">
        <v>784</v>
      </c>
      <c r="B94" s="21"/>
      <c r="C94" s="103"/>
      <c r="D94" s="104"/>
      <c r="E94" s="13" t="s">
        <v>788</v>
      </c>
      <c r="F94" s="13" t="s">
        <v>16</v>
      </c>
      <c r="G94" s="13"/>
    </row>
    <row r="95" spans="1:7" s="105" customFormat="1" hidden="1" outlineLevel="2">
      <c r="A95" s="21" t="s">
        <v>784</v>
      </c>
      <c r="B95" s="21" t="s">
        <v>655</v>
      </c>
      <c r="C95" s="103"/>
      <c r="D95" s="104"/>
      <c r="E95" s="13" t="s">
        <v>789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784</v>
      </c>
      <c r="B96" s="21"/>
      <c r="C96" s="103"/>
      <c r="D96" s="104"/>
      <c r="E96" s="13" t="s">
        <v>790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791</v>
      </c>
      <c r="B98" s="21"/>
      <c r="C98" s="103"/>
      <c r="D98" s="104"/>
      <c r="E98" s="13" t="s">
        <v>792</v>
      </c>
      <c r="F98" s="13" t="s">
        <v>16</v>
      </c>
      <c r="G98" s="13"/>
    </row>
    <row r="99" spans="1:7" s="105" customFormat="1" hidden="1" outlineLevel="2">
      <c r="A99" s="21" t="s">
        <v>791</v>
      </c>
      <c r="B99" s="21" t="s">
        <v>657</v>
      </c>
      <c r="C99" s="103"/>
      <c r="D99" s="104"/>
      <c r="E99" s="13" t="s">
        <v>793</v>
      </c>
      <c r="F99" s="165">
        <f ca="1" xml:space="preserve"> SUMIFS(BYR_Active!$F:$F, BYR_Active!$A:$A, InpS!$F$14, BYR_Active!$B:$B, InpS!$B99)</f>
        <v>0.34462547368971003</v>
      </c>
      <c r="G99" s="13" t="s">
        <v>172</v>
      </c>
    </row>
    <row r="100" spans="1:7" s="105" customFormat="1" hidden="1" outlineLevel="2">
      <c r="A100" s="21" t="s">
        <v>791</v>
      </c>
      <c r="B100" s="21" t="s">
        <v>659</v>
      </c>
      <c r="C100" s="103"/>
      <c r="D100" s="104"/>
      <c r="E100" s="13" t="s">
        <v>794</v>
      </c>
      <c r="F100" s="165">
        <f ca="1" xml:space="preserve"> SUMIFS(BYR_Active!$F:$F, BYR_Active!$A:$A, InpS!$F$14, BYR_Active!$B:$B, InpS!$B100)</f>
        <v>0</v>
      </c>
      <c r="G100" s="13" t="s">
        <v>172</v>
      </c>
    </row>
    <row r="101" spans="1:7" s="105" customFormat="1" hidden="1" outlineLevel="2">
      <c r="A101" s="21" t="s">
        <v>791</v>
      </c>
      <c r="B101" s="21"/>
      <c r="C101" s="103"/>
      <c r="D101" s="104"/>
      <c r="E101" s="13" t="s">
        <v>795</v>
      </c>
      <c r="F101" s="13" t="s">
        <v>16</v>
      </c>
      <c r="G101" s="13"/>
    </row>
    <row r="102" spans="1:7" s="105" customFormat="1" hidden="1" outlineLevel="2">
      <c r="A102" s="21" t="s">
        <v>791</v>
      </c>
      <c r="B102" s="21" t="s">
        <v>661</v>
      </c>
      <c r="C102" s="103"/>
      <c r="D102" s="104"/>
      <c r="E102" s="13" t="s">
        <v>796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791</v>
      </c>
      <c r="B103" s="21"/>
      <c r="C103" s="103"/>
      <c r="D103" s="104"/>
      <c r="E103" s="13" t="s">
        <v>797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798</v>
      </c>
      <c r="B105" s="21"/>
      <c r="C105" s="103"/>
      <c r="D105" s="104"/>
      <c r="E105" s="13" t="s">
        <v>799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798</v>
      </c>
      <c r="B106" s="21" t="s">
        <v>349</v>
      </c>
      <c r="C106" s="103"/>
      <c r="D106" s="104"/>
      <c r="E106" s="13" t="s">
        <v>800</v>
      </c>
      <c r="F106" s="165">
        <f ca="1" xml:space="preserve"> SUMIFS(BYR_Active!$F:$F, BYR_Active!$A:$A, InpS!$F$14, BYR_Active!$B:$B, InpS!$B106)</f>
        <v>0</v>
      </c>
      <c r="G106" s="13" t="s">
        <v>172</v>
      </c>
    </row>
    <row r="107" spans="1:7" s="105" customFormat="1" hidden="1" outlineLevel="2">
      <c r="A107" s="21" t="s">
        <v>798</v>
      </c>
      <c r="B107" s="21" t="s">
        <v>663</v>
      </c>
      <c r="C107" s="103"/>
      <c r="D107" s="104"/>
      <c r="E107" s="13" t="s">
        <v>801</v>
      </c>
      <c r="F107" s="165">
        <f ca="1" xml:space="preserve"> SUMIFS(BYR_Active!$F:$F, BYR_Active!$A:$A, InpS!$F$14, BYR_Active!$B:$B, InpS!$B107)</f>
        <v>0</v>
      </c>
      <c r="G107" s="13" t="s">
        <v>172</v>
      </c>
    </row>
    <row r="108" spans="1:7" s="105" customFormat="1" hidden="1" outlineLevel="2">
      <c r="A108" s="21" t="s">
        <v>798</v>
      </c>
      <c r="B108" s="21"/>
      <c r="C108" s="103"/>
      <c r="D108" s="104"/>
      <c r="E108" s="13" t="s">
        <v>802</v>
      </c>
      <c r="F108" s="13" t="s">
        <v>16</v>
      </c>
      <c r="G108" s="13"/>
    </row>
    <row r="109" spans="1:7" s="105" customFormat="1" hidden="1" outlineLevel="2">
      <c r="A109" s="21" t="s">
        <v>798</v>
      </c>
      <c r="B109" s="21" t="s">
        <v>665</v>
      </c>
      <c r="C109" s="103"/>
      <c r="D109" s="104"/>
      <c r="E109" s="13" t="s">
        <v>803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798</v>
      </c>
      <c r="B110" s="21"/>
      <c r="C110" s="103"/>
      <c r="D110" s="104"/>
      <c r="E110" s="13" t="s">
        <v>804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805</v>
      </c>
      <c r="B112" s="21" t="s">
        <v>667</v>
      </c>
      <c r="C112" s="103"/>
      <c r="D112" s="104"/>
      <c r="E112" s="13" t="s">
        <v>806</v>
      </c>
      <c r="F112" s="165">
        <f ca="1" xml:space="preserve"> SUMIFS(BYR_Active!$G:$G, BYR_Active!$A:$A, InpS!$F$14, BYR_Active!$B:$B, InpS!$B112)</f>
        <v>3.2735579364273397E-2</v>
      </c>
      <c r="G112" s="13" t="s">
        <v>172</v>
      </c>
    </row>
    <row r="113" spans="1:7" s="105" customFormat="1" hidden="1" outlineLevel="2">
      <c r="A113" s="21" t="s">
        <v>805</v>
      </c>
      <c r="B113" s="21" t="s">
        <v>669</v>
      </c>
      <c r="C113" s="103"/>
      <c r="D113" s="104"/>
      <c r="E113" s="13" t="s">
        <v>807</v>
      </c>
      <c r="F113" s="165">
        <f ca="1" xml:space="preserve"> SUMIFS(BYR_Active!$G:$G, BYR_Active!$A:$A, InpS!$F$14, BYR_Active!$B:$B, InpS!$B113)</f>
        <v>0.85999210174865204</v>
      </c>
      <c r="G113" s="13" t="s">
        <v>172</v>
      </c>
    </row>
    <row r="114" spans="1:7" s="105" customFormat="1" hidden="1" outlineLevel="2">
      <c r="A114" s="21" t="s">
        <v>805</v>
      </c>
      <c r="B114" s="21" t="s">
        <v>671</v>
      </c>
      <c r="C114" s="103"/>
      <c r="D114" s="104"/>
      <c r="E114" s="13" t="s">
        <v>808</v>
      </c>
      <c r="F114" s="165">
        <f ca="1" xml:space="preserve"> SUMIFS(BYR_Active!$G:$G, BYR_Active!$A:$A, InpS!$F$14, BYR_Active!$B:$B, InpS!$B114)</f>
        <v>0</v>
      </c>
      <c r="G114" s="13" t="s">
        <v>172</v>
      </c>
    </row>
    <row r="115" spans="1:7" s="105" customFormat="1" hidden="1" outlineLevel="2">
      <c r="A115" s="21" t="s">
        <v>805</v>
      </c>
      <c r="B115" s="21" t="s">
        <v>673</v>
      </c>
      <c r="C115" s="103"/>
      <c r="D115" s="104"/>
      <c r="E115" s="13" t="s">
        <v>809</v>
      </c>
      <c r="F115" s="165">
        <f ca="1" xml:space="preserve"> SUMIFS(BYR_Active!$G:$G, BYR_Active!$A:$A, InpS!$F$14, BYR_Active!$B:$B, InpS!$B115)</f>
        <v>0</v>
      </c>
      <c r="G115" s="13" t="s">
        <v>172</v>
      </c>
    </row>
    <row r="116" spans="1:7" s="105" customFormat="1" hidden="1" outlineLevel="2">
      <c r="A116" s="21" t="s">
        <v>805</v>
      </c>
      <c r="B116" s="21" t="s">
        <v>675</v>
      </c>
      <c r="C116" s="103"/>
      <c r="D116" s="104"/>
      <c r="E116" s="13" t="s">
        <v>810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805</v>
      </c>
      <c r="B117" s="21"/>
      <c r="C117" s="103"/>
      <c r="D117" s="104"/>
      <c r="E117" s="13" t="s">
        <v>811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812</v>
      </c>
      <c r="B119" s="21"/>
      <c r="C119" s="103"/>
      <c r="D119" s="104"/>
      <c r="E119" s="13" t="s">
        <v>813</v>
      </c>
      <c r="F119" s="13" t="s">
        <v>16</v>
      </c>
      <c r="G119" s="13"/>
    </row>
    <row r="120" spans="1:7" s="105" customFormat="1" hidden="1" outlineLevel="2">
      <c r="A120" s="21" t="s">
        <v>812</v>
      </c>
      <c r="B120" s="21" t="s">
        <v>677</v>
      </c>
      <c r="C120" s="103"/>
      <c r="D120" s="104"/>
      <c r="E120" s="13" t="s">
        <v>814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812</v>
      </c>
      <c r="B121" s="21" t="s">
        <v>679</v>
      </c>
      <c r="C121" s="103"/>
      <c r="D121" s="104"/>
      <c r="E121" s="13" t="s">
        <v>815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812</v>
      </c>
      <c r="B122" s="21"/>
      <c r="C122" s="103"/>
      <c r="D122" s="104"/>
      <c r="E122" s="13" t="s">
        <v>816</v>
      </c>
      <c r="F122" s="13" t="s">
        <v>16</v>
      </c>
      <c r="G122" s="13"/>
    </row>
    <row r="123" spans="1:7" s="105" customFormat="1" hidden="1" outlineLevel="2">
      <c r="A123" s="21" t="s">
        <v>812</v>
      </c>
      <c r="B123" s="21" t="s">
        <v>681</v>
      </c>
      <c r="C123" s="103"/>
      <c r="D123" s="104"/>
      <c r="E123" s="13" t="s">
        <v>817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812</v>
      </c>
      <c r="B124" s="21"/>
      <c r="C124" s="103"/>
      <c r="D124" s="104"/>
      <c r="E124" s="13" t="s">
        <v>818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819</v>
      </c>
      <c r="B126" s="21" t="s">
        <v>683</v>
      </c>
      <c r="C126" s="103"/>
      <c r="D126" s="104"/>
      <c r="E126" s="13" t="s">
        <v>820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819</v>
      </c>
      <c r="B127" s="21" t="s">
        <v>685</v>
      </c>
      <c r="C127" s="103"/>
      <c r="D127" s="104"/>
      <c r="E127" s="13" t="s">
        <v>821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819</v>
      </c>
      <c r="B128" s="21" t="s">
        <v>687</v>
      </c>
      <c r="C128" s="103"/>
      <c r="D128" s="104"/>
      <c r="E128" s="13" t="s">
        <v>822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819</v>
      </c>
      <c r="B129" s="21" t="s">
        <v>689</v>
      </c>
      <c r="C129" s="103"/>
      <c r="D129" s="104"/>
      <c r="E129" s="13" t="s">
        <v>823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819</v>
      </c>
      <c r="B130" s="21" t="s">
        <v>691</v>
      </c>
      <c r="C130" s="103"/>
      <c r="D130" s="104"/>
      <c r="E130" s="13" t="s">
        <v>824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819</v>
      </c>
      <c r="B131" s="21"/>
      <c r="C131" s="103"/>
      <c r="D131" s="104"/>
      <c r="E131" s="13" t="s">
        <v>825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826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827</v>
      </c>
      <c r="B135" s="21" t="s">
        <v>170</v>
      </c>
      <c r="C135" s="103"/>
      <c r="D135" s="104"/>
      <c r="E135" s="13" t="s">
        <v>828</v>
      </c>
      <c r="F135" s="165">
        <f ca="1" xml:space="preserve"> SUMIFS(InpActive!$H:$H, InpActive!$A:$A, InpS!$F$14, InpActive!$B:$B, InpS!$B135)</f>
        <v>0</v>
      </c>
      <c r="G135" s="13" t="s">
        <v>172</v>
      </c>
    </row>
    <row r="136" spans="1:7" s="105" customFormat="1" hidden="1" outlineLevel="2">
      <c r="A136" s="13" t="s">
        <v>827</v>
      </c>
      <c r="B136" s="21" t="s">
        <v>174</v>
      </c>
      <c r="C136" s="103"/>
      <c r="D136" s="104"/>
      <c r="E136" s="13" t="s">
        <v>829</v>
      </c>
      <c r="F136" s="165">
        <f ca="1" xml:space="preserve"> SUMIFS(InpActive!$H:$H, InpActive!$A:$A, InpS!$F$14, InpActive!$B:$B, InpS!$B136)</f>
        <v>0</v>
      </c>
      <c r="G136" s="13" t="s">
        <v>172</v>
      </c>
    </row>
    <row r="137" spans="1:7" s="105" customFormat="1" hidden="1" outlineLevel="2">
      <c r="A137" s="13" t="s">
        <v>827</v>
      </c>
      <c r="B137" s="21" t="s">
        <v>176</v>
      </c>
      <c r="C137" s="103"/>
      <c r="D137" s="104"/>
      <c r="E137" s="13" t="s">
        <v>830</v>
      </c>
      <c r="F137" s="165">
        <f ca="1" xml:space="preserve"> SUMIFS(InpActive!$H:$H, InpActive!$A:$A, InpS!$F$14, InpActive!$B:$B, InpS!$B137)</f>
        <v>0</v>
      </c>
      <c r="G137" s="13" t="s">
        <v>172</v>
      </c>
    </row>
    <row r="138" spans="1:7" s="105" customFormat="1" hidden="1" outlineLevel="2">
      <c r="A138" s="13" t="s">
        <v>827</v>
      </c>
      <c r="B138" s="21" t="s">
        <v>178</v>
      </c>
      <c r="C138" s="103"/>
      <c r="D138" s="104"/>
      <c r="E138" s="13" t="s">
        <v>831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827</v>
      </c>
      <c r="B139" s="21" t="s">
        <v>180</v>
      </c>
      <c r="C139" s="103"/>
      <c r="D139" s="104"/>
      <c r="E139" s="13" t="s">
        <v>832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827</v>
      </c>
      <c r="B140" s="21"/>
      <c r="C140" s="103"/>
      <c r="D140" s="104"/>
      <c r="E140" s="13" t="s">
        <v>833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834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0</v>
      </c>
      <c r="G142" s="13" t="s">
        <v>172</v>
      </c>
    </row>
    <row r="143" spans="1:7" s="105" customFormat="1" hidden="1" outlineLevel="2">
      <c r="A143" s="13" t="s">
        <v>834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172</v>
      </c>
    </row>
    <row r="144" spans="1:7" s="105" customFormat="1" hidden="1" outlineLevel="2">
      <c r="A144" s="13" t="s">
        <v>834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0</v>
      </c>
      <c r="G144" s="13" t="s">
        <v>172</v>
      </c>
    </row>
    <row r="145" spans="1:7" s="105" customFormat="1" hidden="1" outlineLevel="2">
      <c r="A145" s="13" t="s">
        <v>834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834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834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835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0.20788637683729341</v>
      </c>
      <c r="G149" s="13" t="s">
        <v>172</v>
      </c>
    </row>
    <row r="150" spans="1:7" s="105" customFormat="1" hidden="1" outlineLevel="2">
      <c r="A150" s="13" t="s">
        <v>835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-3.2541389539068124</v>
      </c>
      <c r="G150" s="13" t="s">
        <v>172</v>
      </c>
    </row>
    <row r="151" spans="1:7" s="105" customFormat="1" hidden="1" outlineLevel="2">
      <c r="A151" s="13" t="s">
        <v>835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0</v>
      </c>
      <c r="G151" s="13" t="s">
        <v>172</v>
      </c>
    </row>
    <row r="152" spans="1:7" s="105" customFormat="1" hidden="1" outlineLevel="2">
      <c r="A152" s="13" t="s">
        <v>835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0</v>
      </c>
      <c r="G152" s="13" t="s">
        <v>172</v>
      </c>
    </row>
    <row r="153" spans="1:7" s="105" customFormat="1" hidden="1" outlineLevel="2">
      <c r="A153" s="13" t="s">
        <v>835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835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836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0</v>
      </c>
      <c r="G156" s="13" t="s">
        <v>172</v>
      </c>
    </row>
    <row r="157" spans="1:7" s="105" customFormat="1" hidden="1" outlineLevel="2">
      <c r="A157" s="13" t="s">
        <v>836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-0.74753415354344499</v>
      </c>
      <c r="G157" s="13" t="s">
        <v>172</v>
      </c>
    </row>
    <row r="158" spans="1:7" s="105" customFormat="1" hidden="1" outlineLevel="2">
      <c r="A158" s="13" t="s">
        <v>836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0</v>
      </c>
      <c r="G158" s="13" t="s">
        <v>172</v>
      </c>
    </row>
    <row r="159" spans="1:7" s="105" customFormat="1" hidden="1" outlineLevel="2">
      <c r="A159" s="13" t="s">
        <v>836</v>
      </c>
      <c r="B159" s="13"/>
      <c r="C159" s="103"/>
      <c r="D159" s="104"/>
      <c r="E159" s="13" t="s">
        <v>837</v>
      </c>
      <c r="F159" s="13" t="s">
        <v>16</v>
      </c>
      <c r="G159" s="13"/>
    </row>
    <row r="160" spans="1:7" s="105" customFormat="1" hidden="1" outlineLevel="2">
      <c r="A160" s="13" t="s">
        <v>836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836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838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0.1287094837854097</v>
      </c>
      <c r="G163" s="13" t="s">
        <v>172</v>
      </c>
    </row>
    <row r="164" spans="1:7" s="105" customFormat="1" hidden="1" outlineLevel="2">
      <c r="A164" s="13" t="s">
        <v>838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5.0531976936590581</v>
      </c>
      <c r="G164" s="13" t="s">
        <v>172</v>
      </c>
    </row>
    <row r="165" spans="1:7" s="105" customFormat="1" hidden="1" outlineLevel="2">
      <c r="A165" s="13" t="s">
        <v>838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0</v>
      </c>
      <c r="G165" s="13" t="s">
        <v>172</v>
      </c>
    </row>
    <row r="166" spans="1:7" s="105" customFormat="1" hidden="1" outlineLevel="2">
      <c r="A166" s="13" t="s">
        <v>838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0</v>
      </c>
      <c r="G166" s="13" t="s">
        <v>172</v>
      </c>
    </row>
    <row r="167" spans="1:7" s="105" customFormat="1" hidden="1" outlineLevel="2">
      <c r="A167" s="13" t="s">
        <v>838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0</v>
      </c>
      <c r="G167" s="13" t="s">
        <v>172</v>
      </c>
    </row>
    <row r="168" spans="1:7" s="105" customFormat="1" hidden="1" outlineLevel="2">
      <c r="A168" s="13" t="s">
        <v>838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839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4.5772361524521585</v>
      </c>
      <c r="G170" s="13" t="s">
        <v>172</v>
      </c>
    </row>
    <row r="171" spans="1:7" s="105" customFormat="1" hidden="1" outlineLevel="2">
      <c r="A171" s="13" t="s">
        <v>839</v>
      </c>
      <c r="B171" s="13" t="s">
        <v>230</v>
      </c>
      <c r="C171" s="103"/>
      <c r="D171" s="104"/>
      <c r="E171" s="13" t="s">
        <v>231</v>
      </c>
      <c r="F171" s="165">
        <f ca="1" xml:space="preserve"> SUMIFS(InpActive!$H:$H, InpActive!$A:$A, InpS!$F$14, InpActive!$B:$B, InpS!$B171)</f>
        <v>2.1720716860047995</v>
      </c>
      <c r="G171" s="13" t="s">
        <v>172</v>
      </c>
    </row>
    <row r="172" spans="1:7" s="105" customFormat="1" hidden="1" outlineLevel="2">
      <c r="A172" s="13" t="s">
        <v>839</v>
      </c>
      <c r="B172" s="13"/>
      <c r="C172" s="103"/>
      <c r="D172" s="104"/>
      <c r="E172" s="13" t="s">
        <v>840</v>
      </c>
      <c r="F172" s="13" t="s">
        <v>16</v>
      </c>
      <c r="G172" s="13"/>
    </row>
    <row r="173" spans="1:7" s="105" customFormat="1" hidden="1" outlineLevel="2">
      <c r="A173" s="13" t="s">
        <v>839</v>
      </c>
      <c r="B173" s="13"/>
      <c r="C173" s="103"/>
      <c r="D173" s="104"/>
      <c r="E173" s="13" t="s">
        <v>841</v>
      </c>
      <c r="F173" s="13" t="s">
        <v>16</v>
      </c>
      <c r="G173" s="13"/>
    </row>
    <row r="174" spans="1:7" s="105" customFormat="1" hidden="1" outlineLevel="2">
      <c r="A174" s="13" t="s">
        <v>839</v>
      </c>
      <c r="B174" s="13"/>
      <c r="C174" s="103"/>
      <c r="D174" s="104"/>
      <c r="E174" s="13" t="s">
        <v>842</v>
      </c>
      <c r="F174" s="13" t="s">
        <v>16</v>
      </c>
      <c r="G174" s="13"/>
    </row>
    <row r="175" spans="1:7" s="105" customFormat="1" hidden="1" outlineLevel="2">
      <c r="A175" s="13" t="s">
        <v>839</v>
      </c>
      <c r="B175" s="13"/>
      <c r="C175" s="103"/>
      <c r="D175" s="104"/>
      <c r="E175" s="13" t="s">
        <v>843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844</v>
      </c>
      <c r="B177" s="21" t="s">
        <v>232</v>
      </c>
      <c r="C177" s="103"/>
      <c r="D177" s="104"/>
      <c r="E177" s="13" t="s">
        <v>233</v>
      </c>
      <c r="F177" s="165">
        <f ca="1" xml:space="preserve"> SUMIFS(InpActive!$H:$H, InpActive!$A:$A, InpS!$F$14, InpActive!$B:$B, InpS!$B177)</f>
        <v>0</v>
      </c>
      <c r="G177" s="13" t="s">
        <v>172</v>
      </c>
    </row>
    <row r="178" spans="1:7" s="105" customFormat="1" hidden="1" outlineLevel="2">
      <c r="A178" s="13" t="s">
        <v>844</v>
      </c>
      <c r="B178" s="21" t="s">
        <v>234</v>
      </c>
      <c r="C178" s="103"/>
      <c r="D178" s="104"/>
      <c r="E178" s="13" t="s">
        <v>235</v>
      </c>
      <c r="F178" s="165">
        <f ca="1" xml:space="preserve"> SUMIFS(InpActive!$H:$H, InpActive!$A:$A, InpS!$F$14, InpActive!$B:$B, InpS!$B178)</f>
        <v>8.2739911325042943</v>
      </c>
      <c r="G178" s="13" t="s">
        <v>172</v>
      </c>
    </row>
    <row r="179" spans="1:7" s="105" customFormat="1" hidden="1" outlineLevel="2">
      <c r="A179" s="13" t="s">
        <v>844</v>
      </c>
      <c r="B179" s="21" t="s">
        <v>236</v>
      </c>
      <c r="C179" s="103"/>
      <c r="D179" s="104"/>
      <c r="E179" s="13" t="s">
        <v>237</v>
      </c>
      <c r="F179" s="165">
        <f ca="1" xml:space="preserve"> SUMIFS(InpActive!$H:$H, InpActive!$A:$A, InpS!$F$14, InpActive!$B:$B, InpS!$B179)</f>
        <v>0</v>
      </c>
      <c r="G179" s="13" t="s">
        <v>172</v>
      </c>
    </row>
    <row r="180" spans="1:7" s="105" customFormat="1" hidden="1" outlineLevel="2">
      <c r="A180" s="13" t="s">
        <v>844</v>
      </c>
      <c r="B180" s="21" t="s">
        <v>238</v>
      </c>
      <c r="C180" s="103"/>
      <c r="D180" s="104"/>
      <c r="E180" s="13" t="s">
        <v>239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844</v>
      </c>
      <c r="B181" s="21"/>
      <c r="C181" s="103"/>
      <c r="D181" s="104"/>
      <c r="E181" s="13" t="s">
        <v>845</v>
      </c>
      <c r="F181" s="13" t="s">
        <v>16</v>
      </c>
      <c r="G181" s="13"/>
    </row>
    <row r="182" spans="1:7" s="105" customFormat="1" hidden="1" outlineLevel="2">
      <c r="A182" s="13" t="s">
        <v>844</v>
      </c>
      <c r="B182" s="21"/>
      <c r="C182" s="103"/>
      <c r="D182" s="104"/>
      <c r="E182" s="13" t="s">
        <v>846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847</v>
      </c>
      <c r="B184" s="13"/>
      <c r="C184" s="103"/>
      <c r="D184" s="104"/>
      <c r="E184" s="13" t="s">
        <v>848</v>
      </c>
      <c r="F184" s="13" t="s">
        <v>16</v>
      </c>
      <c r="G184" s="13"/>
    </row>
    <row r="185" spans="1:7" s="105" customFormat="1" hidden="1" outlineLevel="2">
      <c r="A185" s="13" t="s">
        <v>847</v>
      </c>
      <c r="B185" s="13"/>
      <c r="C185" s="103"/>
      <c r="D185" s="104"/>
      <c r="E185" s="13" t="s">
        <v>849</v>
      </c>
      <c r="F185" s="13" t="s">
        <v>16</v>
      </c>
      <c r="G185" s="13"/>
    </row>
    <row r="186" spans="1:7" s="105" customFormat="1" hidden="1" outlineLevel="2">
      <c r="A186" s="13" t="s">
        <v>847</v>
      </c>
      <c r="B186" s="13"/>
      <c r="C186" s="103"/>
      <c r="D186" s="104"/>
      <c r="E186" s="13" t="s">
        <v>850</v>
      </c>
      <c r="F186" s="13" t="s">
        <v>16</v>
      </c>
      <c r="G186" s="13"/>
    </row>
    <row r="187" spans="1:7" s="105" customFormat="1" hidden="1" outlineLevel="2">
      <c r="A187" s="13" t="s">
        <v>847</v>
      </c>
      <c r="B187" s="13"/>
      <c r="C187" s="103"/>
      <c r="D187" s="104"/>
      <c r="E187" s="13" t="s">
        <v>851</v>
      </c>
      <c r="F187" s="13" t="s">
        <v>16</v>
      </c>
      <c r="G187" s="13"/>
    </row>
    <row r="188" spans="1:7" s="105" customFormat="1" hidden="1" outlineLevel="2">
      <c r="A188" s="13" t="s">
        <v>847</v>
      </c>
      <c r="B188" s="21" t="s">
        <v>590</v>
      </c>
      <c r="C188" s="103"/>
      <c r="D188" s="104"/>
      <c r="E188" s="13" t="s">
        <v>591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>
      <c r="A189" s="13" t="s">
        <v>847</v>
      </c>
      <c r="B189" s="13"/>
      <c r="C189" s="103"/>
      <c r="D189" s="104"/>
      <c r="E189" s="13" t="s">
        <v>593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852</v>
      </c>
      <c r="B191" s="21" t="s">
        <v>240</v>
      </c>
      <c r="C191" s="103"/>
      <c r="D191" s="104"/>
      <c r="E191" s="13" t="s">
        <v>241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852</v>
      </c>
      <c r="B192" s="21" t="s">
        <v>242</v>
      </c>
      <c r="C192" s="103"/>
      <c r="D192" s="104"/>
      <c r="E192" s="13" t="s">
        <v>243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852</v>
      </c>
      <c r="B193" s="21" t="s">
        <v>244</v>
      </c>
      <c r="C193" s="103"/>
      <c r="D193" s="104"/>
      <c r="E193" s="13" t="s">
        <v>245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852</v>
      </c>
      <c r="B194" s="21" t="s">
        <v>246</v>
      </c>
      <c r="C194" s="103"/>
      <c r="D194" s="104"/>
      <c r="E194" s="13" t="s">
        <v>247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852</v>
      </c>
      <c r="B195" s="21" t="s">
        <v>248</v>
      </c>
      <c r="C195" s="103"/>
      <c r="D195" s="104"/>
      <c r="E195" s="13" t="s">
        <v>249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852</v>
      </c>
      <c r="B196" s="13"/>
      <c r="C196" s="103"/>
      <c r="D196" s="104"/>
      <c r="E196" s="13" t="s">
        <v>251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853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854</v>
      </c>
      <c r="B200" s="21" t="s">
        <v>252</v>
      </c>
      <c r="C200" s="103"/>
      <c r="D200" s="104"/>
      <c r="E200" s="13" t="s">
        <v>253</v>
      </c>
      <c r="F200" s="165">
        <f ca="1" xml:space="preserve"> SUMIFS(InpActive!$H:$H, InpActive!$A:$A, InpS!$F$14, InpActive!$B:$B, InpS!$B200)</f>
        <v>0</v>
      </c>
      <c r="G200" s="13" t="s">
        <v>172</v>
      </c>
    </row>
    <row r="201" spans="1:7" s="105" customFormat="1" hidden="1" outlineLevel="2">
      <c r="A201" s="13" t="s">
        <v>854</v>
      </c>
      <c r="B201" s="21" t="s">
        <v>254</v>
      </c>
      <c r="C201" s="103"/>
      <c r="D201" s="104"/>
      <c r="E201" s="13" t="s">
        <v>255</v>
      </c>
      <c r="F201" s="165">
        <f ca="1" xml:space="preserve"> SUMIFS(InpActive!$H:$H, InpActive!$A:$A, InpS!$F$14, InpActive!$B:$B, InpS!$B201)</f>
        <v>0.20746479992806538</v>
      </c>
      <c r="G201" s="13" t="s">
        <v>172</v>
      </c>
    </row>
    <row r="202" spans="1:7" s="105" customFormat="1" hidden="1" outlineLevel="2">
      <c r="A202" s="13" t="s">
        <v>854</v>
      </c>
      <c r="B202" s="21" t="s">
        <v>256</v>
      </c>
      <c r="C202" s="103"/>
      <c r="D202" s="104"/>
      <c r="E202" s="13" t="s">
        <v>257</v>
      </c>
      <c r="F202" s="165">
        <f ca="1" xml:space="preserve"> SUMIFS(InpActive!$H:$H, InpActive!$A:$A, InpS!$F$14, InpActive!$B:$B, InpS!$B202)</f>
        <v>0</v>
      </c>
      <c r="G202" s="13" t="s">
        <v>172</v>
      </c>
    </row>
    <row r="203" spans="1:7" s="105" customFormat="1" hidden="1" outlineLevel="2">
      <c r="A203" s="13" t="s">
        <v>854</v>
      </c>
      <c r="B203" s="21" t="s">
        <v>258</v>
      </c>
      <c r="C203" s="103"/>
      <c r="D203" s="104"/>
      <c r="E203" s="13" t="s">
        <v>259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854</v>
      </c>
      <c r="B204" s="21" t="s">
        <v>260</v>
      </c>
      <c r="C204" s="103"/>
      <c r="D204" s="104"/>
      <c r="E204" s="13" t="s">
        <v>261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854</v>
      </c>
      <c r="B205" s="21" t="s">
        <v>262</v>
      </c>
      <c r="C205" s="103"/>
      <c r="D205" s="104"/>
      <c r="E205" s="13" t="s">
        <v>263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855</v>
      </c>
      <c r="B207" s="21" t="s">
        <v>264</v>
      </c>
      <c r="C207" s="103"/>
      <c r="D207" s="104"/>
      <c r="E207" s="13" t="s">
        <v>265</v>
      </c>
      <c r="F207" s="165">
        <f ca="1" xml:space="preserve"> SUMIFS(InpActive!$H:$H, InpActive!$A:$A, InpS!$F$14, InpActive!$B:$B, InpS!$B207)</f>
        <v>0</v>
      </c>
      <c r="G207" s="13" t="s">
        <v>172</v>
      </c>
    </row>
    <row r="208" spans="1:7" s="105" customFormat="1" hidden="1" outlineLevel="2">
      <c r="A208" s="13" t="s">
        <v>855</v>
      </c>
      <c r="B208" s="21" t="s">
        <v>266</v>
      </c>
      <c r="C208" s="103"/>
      <c r="D208" s="104"/>
      <c r="E208" s="13" t="s">
        <v>267</v>
      </c>
      <c r="F208" s="165">
        <f ca="1" xml:space="preserve"> SUMIFS(InpActive!$H:$H, InpActive!$A:$A, InpS!$F$14, InpActive!$B:$B, InpS!$B208)</f>
        <v>0</v>
      </c>
      <c r="G208" s="13" t="s">
        <v>172</v>
      </c>
    </row>
    <row r="209" spans="1:23" s="105" customFormat="1" hidden="1" outlineLevel="2">
      <c r="A209" s="13" t="s">
        <v>855</v>
      </c>
      <c r="B209" s="21" t="s">
        <v>268</v>
      </c>
      <c r="C209" s="103"/>
      <c r="D209" s="104"/>
      <c r="E209" s="13" t="s">
        <v>269</v>
      </c>
      <c r="F209" s="165">
        <f ca="1" xml:space="preserve"> SUMIFS(InpActive!$H:$H, InpActive!$A:$A, InpS!$F$14, InpActive!$B:$B, InpS!$B209)</f>
        <v>0</v>
      </c>
      <c r="G209" s="13" t="s">
        <v>172</v>
      </c>
    </row>
    <row r="210" spans="1:23" s="105" customFormat="1" hidden="1" outlineLevel="2">
      <c r="A210" s="13" t="s">
        <v>855</v>
      </c>
      <c r="B210" s="21" t="s">
        <v>270</v>
      </c>
      <c r="C210" s="103"/>
      <c r="D210" s="104"/>
      <c r="E210" s="13" t="s">
        <v>271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855</v>
      </c>
      <c r="B211" s="21" t="s">
        <v>272</v>
      </c>
      <c r="C211" s="103"/>
      <c r="D211" s="104"/>
      <c r="E211" s="13" t="s">
        <v>273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855</v>
      </c>
      <c r="B212" s="21" t="s">
        <v>274</v>
      </c>
      <c r="C212" s="103"/>
      <c r="D212" s="104"/>
      <c r="E212" s="13" t="s">
        <v>275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856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857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321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323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172</v>
      </c>
    </row>
    <row r="221" spans="1:23" s="105" customFormat="1" hidden="1" outlineLevel="1">
      <c r="A221" s="21"/>
      <c r="B221" s="21" t="s">
        <v>325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327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329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333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335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0.34499999999999997</v>
      </c>
      <c r="G227" s="13" t="s">
        <v>172</v>
      </c>
    </row>
    <row r="228" spans="1:7" s="105" customFormat="1" hidden="1" outlineLevel="1">
      <c r="A228" s="21"/>
      <c r="B228" s="21" t="s">
        <v>337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0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339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341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345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347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0</v>
      </c>
      <c r="G234" s="13" t="s">
        <v>172</v>
      </c>
    </row>
    <row r="235" spans="1:7" s="105" customFormat="1" hidden="1" outlineLevel="1">
      <c r="A235" s="21"/>
      <c r="B235" s="21" t="s">
        <v>351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353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355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359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3.3000000000000002E-2</v>
      </c>
      <c r="G240" s="13" t="s">
        <v>172</v>
      </c>
    </row>
    <row r="241" spans="1:7" s="105" customFormat="1" hidden="1" outlineLevel="1">
      <c r="A241" s="21"/>
      <c r="B241" s="21" t="s">
        <v>361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0.86</v>
      </c>
      <c r="G241" s="13" t="s">
        <v>172</v>
      </c>
    </row>
    <row r="242" spans="1:7" s="105" customFormat="1" hidden="1" outlineLevel="1">
      <c r="A242" s="21"/>
      <c r="B242" s="21" t="s">
        <v>363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0</v>
      </c>
      <c r="G242" s="13" t="s">
        <v>172</v>
      </c>
    </row>
    <row r="243" spans="1:7" s="105" customFormat="1" hidden="1" outlineLevel="1">
      <c r="A243" s="21"/>
      <c r="B243" s="21" t="s">
        <v>365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0</v>
      </c>
      <c r="G243" s="13" t="s">
        <v>172</v>
      </c>
    </row>
    <row r="244" spans="1:7" s="105" customFormat="1" hidden="1" outlineLevel="1">
      <c r="A244" s="21"/>
      <c r="B244" s="21" t="s">
        <v>367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369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373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375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172</v>
      </c>
    </row>
    <row r="249" spans="1:7" s="105" customFormat="1" hidden="1" outlineLevel="1">
      <c r="A249" s="21"/>
      <c r="B249" s="21" t="s">
        <v>377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379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381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385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387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172</v>
      </c>
    </row>
    <row r="256" spans="1:7" s="105" customFormat="1" hidden="1" outlineLevel="1">
      <c r="A256" s="21"/>
      <c r="B256" s="21" t="s">
        <v>389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172</v>
      </c>
    </row>
    <row r="257" spans="1:7" s="105" customFormat="1" hidden="1" outlineLevel="1">
      <c r="A257" s="21"/>
      <c r="B257" s="21" t="s">
        <v>391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393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395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858</v>
      </c>
    </row>
    <row r="9" spans="1:707">
      <c r="B9" s="10" t="s">
        <v>859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859</v>
      </c>
      <c r="F12" s="72"/>
      <c r="G12" s="72" t="s">
        <v>707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860</v>
      </c>
    </row>
    <row r="15" spans="1:707">
      <c r="A15" s="39"/>
      <c r="B15" s="39"/>
      <c r="C15" s="53"/>
      <c r="D15" s="45"/>
      <c r="E15" s="72" t="s">
        <v>860</v>
      </c>
      <c r="F15" s="72"/>
      <c r="G15" s="93" t="s">
        <v>861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862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862</v>
      </c>
      <c r="G21" s="24" t="s">
        <v>707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863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863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863</v>
      </c>
      <c r="F28" s="72"/>
      <c r="G28" s="93" t="s">
        <v>864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865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865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865</v>
      </c>
      <c r="G36" s="101" t="s">
        <v>864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699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699</v>
      </c>
      <c r="G40" s="101" t="s">
        <v>866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867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700</v>
      </c>
      <c r="F45" s="123"/>
      <c r="G45" s="123" t="s">
        <v>747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868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869</v>
      </c>
      <c r="F50" s="123"/>
      <c r="G50" s="123" t="s">
        <v>864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870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871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871</v>
      </c>
      <c r="G12" s="24" t="s">
        <v>720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872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872</v>
      </c>
      <c r="G17" s="24" t="s">
        <v>720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873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873</v>
      </c>
      <c r="G22" s="24" t="s">
        <v>720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874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874</v>
      </c>
      <c r="G27" s="24" t="s">
        <v>720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875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875</v>
      </c>
      <c r="G32" s="24" t="s">
        <v>720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876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876</v>
      </c>
      <c r="G37" s="24" t="s">
        <v>720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877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877</v>
      </c>
      <c r="G42" s="24" t="s">
        <v>720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878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878</v>
      </c>
      <c r="G47" s="24" t="s">
        <v>720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879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879</v>
      </c>
      <c r="G52" s="24" t="s">
        <v>720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880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880</v>
      </c>
      <c r="G57" s="24" t="s">
        <v>720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881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881</v>
      </c>
      <c r="G62" s="24" t="s">
        <v>720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882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882</v>
      </c>
      <c r="G67" s="24" t="s">
        <v>720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883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884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884</v>
      </c>
      <c r="G83" s="24" t="s">
        <v>720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885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886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720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720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887</v>
      </c>
      <c r="F92" s="160">
        <f xml:space="preserve"> $F91 / $F90</f>
        <v>1.1806332960179113</v>
      </c>
      <c r="G92" s="159" t="s">
        <v>888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889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720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720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890</v>
      </c>
      <c r="F101" s="164">
        <f xml:space="preserve"> $F$99 / $F$100</f>
        <v>1.0084759315528546</v>
      </c>
      <c r="G101" s="163" t="s">
        <v>888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891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720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720</v>
      </c>
    </row>
    <row r="110" spans="1:23" s="130" customFormat="1" hidden="1" outlineLevel="1">
      <c r="A110" s="131"/>
      <c r="B110" s="131"/>
      <c r="C110" s="143"/>
      <c r="D110" s="144"/>
      <c r="E110" s="130" t="s">
        <v>892</v>
      </c>
      <c r="F110" s="145">
        <f xml:space="preserve"> $F$108 / $F$109</f>
        <v>1.0305452082627837</v>
      </c>
      <c r="G110" s="130" t="s">
        <v>888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894</v>
      </c>
      <c r="F10" s="125"/>
    </row>
    <row r="11" spans="1:707" hidden="1" outlineLevel="2">
      <c r="F11" s="125"/>
    </row>
    <row r="12" spans="1:707" hidden="1" outlineLevel="2">
      <c r="B12" s="10" t="s">
        <v>853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0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0.20746479992806538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0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895</v>
      </c>
      <c r="F20" s="195">
        <f ca="1" xml:space="preserve"> SUM(F14:F19)</f>
        <v>0.20746479992806538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0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0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896</v>
      </c>
      <c r="F28" s="195">
        <f ca="1" xml:space="preserve"> SUM(F22:F27)</f>
        <v>0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897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853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898</v>
      </c>
      <c r="F36" s="129">
        <f t="shared" ref="F36:F41" ca="1" si="0" xml:space="preserve"> IF(F14 = "n/a", 0, F14 / $F$30)</f>
        <v>0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899</v>
      </c>
      <c r="F37" s="129">
        <f t="shared" ca="1" si="0"/>
        <v>0.17572331783951139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900</v>
      </c>
      <c r="F38" s="129">
        <f t="shared" ca="1" si="0"/>
        <v>0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901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902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903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904</v>
      </c>
      <c r="F43" s="129">
        <f t="shared" ref="F43:F48" ca="1" si="1" xml:space="preserve"> IF(F22 = "n/a", 0, F22 / $F$30)</f>
        <v>0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905</v>
      </c>
      <c r="F44" s="129">
        <f t="shared" ca="1" si="1"/>
        <v>0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906</v>
      </c>
      <c r="F45" s="129">
        <f t="shared" ca="1" si="1"/>
        <v>0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907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908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909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910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897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754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3.163445281125588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124.19841901667475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0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0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2.914710036813192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135.39987199832291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0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0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16.8478291419237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145.40536101209457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0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0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783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0.34462547368971003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0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0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3.2735579364273397E-2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0.85999210174865204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0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0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826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0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0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0.20788637683729341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-3.2541389539068124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0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0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0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-0.74753415354344499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0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0.1287094837854097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5.0531976936590581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0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0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4.5772361524521585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2.1720716860047995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0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8.2739911325042943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0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911</v>
      </c>
      <c r="B195" s="10" t="s">
        <v>912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913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3.163445281125588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2.914710036813192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16.8478291419237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3.2735579364273397E-2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0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0.20788637683729341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0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0.1287094837854097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4.5772361524521585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0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0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911</v>
      </c>
      <c r="B219" s="98"/>
      <c r="C219" s="99"/>
      <c r="D219" s="100"/>
      <c r="E219" s="141" t="s">
        <v>914</v>
      </c>
      <c r="F219" s="189">
        <f ca="1" xml:space="preserve"> SUM( F198:F218 )</f>
        <v>27.872552052301618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915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124.19841901667475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135.39987199832291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145.40536101209457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0.34462547368971003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0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0.85999210174865204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-3.2541389539068124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-0.74753415354344499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5.0531976936590581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2.1720716860047995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8.2739911325042943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0.17572331783951139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0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911</v>
      </c>
      <c r="B243" s="98"/>
      <c r="C243" s="99"/>
      <c r="D243" s="100"/>
      <c r="E243" s="141" t="s">
        <v>916</v>
      </c>
      <c r="F243" s="189">
        <f ca="1" xml:space="preserve"> SUM( F222:F242 )</f>
        <v>417.88158032508807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917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0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0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0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0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0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0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0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0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0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0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0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0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911</v>
      </c>
      <c r="B267" s="98"/>
      <c r="C267" s="99"/>
      <c r="D267" s="100"/>
      <c r="E267" s="141" t="s">
        <v>918</v>
      </c>
      <c r="F267" s="189">
        <f ca="1" xml:space="preserve"> SUM( F246:F266 )</f>
        <v>0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919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0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0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0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0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0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0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911</v>
      </c>
      <c r="B291" s="98"/>
      <c r="C291" s="99"/>
      <c r="D291" s="100"/>
      <c r="E291" s="141" t="s">
        <v>920</v>
      </c>
      <c r="F291" s="189">
        <f ca="1" xml:space="preserve"> SUM( F270:F290 )</f>
        <v>0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921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911</v>
      </c>
      <c r="B315" s="98"/>
      <c r="C315" s="99"/>
      <c r="D315" s="100"/>
      <c r="E315" s="141" t="s">
        <v>922</v>
      </c>
      <c r="F315" s="189">
        <f ca="1" xml:space="preserve"> SUM( F294:F314 )</f>
        <v>0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923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911</v>
      </c>
      <c r="B339" s="98"/>
      <c r="C339" s="99"/>
      <c r="D339" s="100"/>
      <c r="E339" s="141" t="s">
        <v>924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894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754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925</v>
      </c>
      <c r="F348" s="188">
        <f t="shared" ref="F348:F353" si="32" xml:space="preserve"> IF(F57 = "n/a", 0, F57 * $F$342)</f>
        <v>3.7348688290276111</v>
      </c>
      <c r="G348" s="197" t="s">
        <v>172</v>
      </c>
    </row>
    <row r="349" spans="1:10" hidden="1" outlineLevel="4">
      <c r="E349" s="24" t="s">
        <v>926</v>
      </c>
      <c r="F349" s="188">
        <f t="shared" si="32"/>
        <v>146.63278880387034</v>
      </c>
      <c r="G349" s="197" t="s">
        <v>172</v>
      </c>
    </row>
    <row r="350" spans="1:10" hidden="1" outlineLevel="4">
      <c r="E350" s="24" t="s">
        <v>927</v>
      </c>
      <c r="F350" s="188">
        <f t="shared" si="32"/>
        <v>0</v>
      </c>
      <c r="G350" s="197" t="s">
        <v>172</v>
      </c>
    </row>
    <row r="351" spans="1:10" hidden="1" outlineLevel="4">
      <c r="E351" s="24" t="s">
        <v>928</v>
      </c>
      <c r="F351" s="188">
        <f t="shared" si="32"/>
        <v>0</v>
      </c>
      <c r="G351" s="197" t="s">
        <v>172</v>
      </c>
    </row>
    <row r="352" spans="1:10" hidden="1" outlineLevel="4">
      <c r="E352" s="24" t="s">
        <v>929</v>
      </c>
      <c r="F352" s="188">
        <f t="shared" si="32"/>
        <v>0</v>
      </c>
      <c r="G352" s="197" t="s">
        <v>172</v>
      </c>
    </row>
    <row r="353" spans="1:7" hidden="1" outlineLevel="4">
      <c r="E353" s="24" t="s">
        <v>930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931</v>
      </c>
      <c r="F354" s="195">
        <f xml:space="preserve"> SUM(F348:F353)</f>
        <v>150.36765763289796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932</v>
      </c>
      <c r="F356" s="188">
        <f t="shared" ref="F356:F361" si="33" xml:space="preserve"> IF(F64 = "n/a", 0, F64 * $F$342)</f>
        <v>3.4412037176992465</v>
      </c>
      <c r="G356" s="197" t="s">
        <v>172</v>
      </c>
    </row>
    <row r="357" spans="1:7" hidden="1" outlineLevel="3">
      <c r="E357" s="24" t="s">
        <v>933</v>
      </c>
      <c r="F357" s="188">
        <f t="shared" si="33"/>
        <v>159.85759715778326</v>
      </c>
      <c r="G357" s="197" t="s">
        <v>172</v>
      </c>
    </row>
    <row r="358" spans="1:7" hidden="1" outlineLevel="3">
      <c r="E358" s="24" t="s">
        <v>934</v>
      </c>
      <c r="F358" s="188">
        <f t="shared" si="33"/>
        <v>0</v>
      </c>
      <c r="G358" s="197" t="s">
        <v>172</v>
      </c>
    </row>
    <row r="359" spans="1:7" hidden="1" outlineLevel="3">
      <c r="E359" s="24" t="s">
        <v>935</v>
      </c>
      <c r="F359" s="188">
        <f t="shared" si="33"/>
        <v>0</v>
      </c>
      <c r="G359" s="197" t="s">
        <v>172</v>
      </c>
    </row>
    <row r="360" spans="1:7" hidden="1" outlineLevel="3">
      <c r="E360" s="24" t="s">
        <v>936</v>
      </c>
      <c r="F360" s="188">
        <f t="shared" si="33"/>
        <v>0</v>
      </c>
      <c r="G360" s="197" t="s">
        <v>172</v>
      </c>
    </row>
    <row r="361" spans="1:7" hidden="1" outlineLevel="3">
      <c r="E361" s="24" t="s">
        <v>937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938</v>
      </c>
      <c r="F362" s="195">
        <f xml:space="preserve"> SUM(F356:F361)</f>
        <v>163.2988008754825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939</v>
      </c>
      <c r="F364" s="188">
        <f t="shared" ref="F364:F369" si="34" xml:space="preserve"> IF(F71 = "n/a", 0, F71 * $F$342)</f>
        <v>19.891108050575998</v>
      </c>
      <c r="G364" s="197" t="s">
        <v>172</v>
      </c>
    </row>
    <row r="365" spans="1:7" hidden="1" outlineLevel="3">
      <c r="E365" s="24" t="s">
        <v>940</v>
      </c>
      <c r="F365" s="188">
        <f t="shared" si="34"/>
        <v>171.67041063038351</v>
      </c>
      <c r="G365" s="197" t="s">
        <v>172</v>
      </c>
    </row>
    <row r="366" spans="1:7" hidden="1" outlineLevel="3">
      <c r="E366" s="24" t="s">
        <v>941</v>
      </c>
      <c r="F366" s="188">
        <f t="shared" si="34"/>
        <v>0</v>
      </c>
      <c r="G366" s="197" t="s">
        <v>172</v>
      </c>
    </row>
    <row r="367" spans="1:7" hidden="1" outlineLevel="3">
      <c r="E367" s="24" t="s">
        <v>942</v>
      </c>
      <c r="F367" s="188">
        <f t="shared" si="34"/>
        <v>0</v>
      </c>
      <c r="G367" s="197" t="s">
        <v>172</v>
      </c>
    </row>
    <row r="368" spans="1:7" hidden="1" outlineLevel="3">
      <c r="E368" s="24" t="s">
        <v>943</v>
      </c>
      <c r="F368" s="188">
        <f t="shared" si="34"/>
        <v>0</v>
      </c>
      <c r="G368" s="197" t="s">
        <v>172</v>
      </c>
    </row>
    <row r="369" spans="1:7" hidden="1" outlineLevel="3">
      <c r="E369" s="24" t="s">
        <v>944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945</v>
      </c>
      <c r="F370" s="195">
        <f xml:space="preserve"> SUM(F364:F369)</f>
        <v>191.56151868095952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946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947</v>
      </c>
      <c r="F373" s="188">
        <f t="shared" si="35"/>
        <v>0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948</v>
      </c>
      <c r="F374" s="188">
        <f t="shared" si="35"/>
        <v>0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949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950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951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952</v>
      </c>
      <c r="F378" s="195">
        <f xml:space="preserve"> SUM(F372:F377)</f>
        <v>0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150.36765763289796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163.2988008754825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191.56151868095952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953</v>
      </c>
      <c r="F384" s="195">
        <f xml:space="preserve"> SUM(F380:F383)</f>
        <v>505.22797718933998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783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954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955</v>
      </c>
      <c r="F390" s="188">
        <f t="shared" ca="1" si="40"/>
        <v>0</v>
      </c>
      <c r="G390" s="197" t="s">
        <v>172</v>
      </c>
    </row>
    <row r="391" spans="1:7" hidden="1" outlineLevel="3">
      <c r="E391" s="24" t="s">
        <v>956</v>
      </c>
      <c r="F391" s="188">
        <f t="shared" ca="1" si="40"/>
        <v>0</v>
      </c>
      <c r="G391" s="197" t="s">
        <v>172</v>
      </c>
    </row>
    <row r="392" spans="1:7" hidden="1" outlineLevel="3">
      <c r="E392" s="24" t="s">
        <v>957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958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959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960</v>
      </c>
      <c r="F395" s="195">
        <f ca="1" xml:space="preserve"> SUM(F389:F394)</f>
        <v>0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961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962</v>
      </c>
      <c r="F398" s="188">
        <f t="shared" ca="1" si="41"/>
        <v>0.40687630889401633</v>
      </c>
      <c r="G398" s="197" t="s">
        <v>172</v>
      </c>
    </row>
    <row r="399" spans="1:7" hidden="1" outlineLevel="3">
      <c r="A399" s="115"/>
      <c r="E399" s="24" t="s">
        <v>963</v>
      </c>
      <c r="F399" s="188">
        <f t="shared" ca="1" si="41"/>
        <v>0</v>
      </c>
      <c r="G399" s="197" t="s">
        <v>172</v>
      </c>
    </row>
    <row r="400" spans="1:7" hidden="1" outlineLevel="3">
      <c r="A400" s="115"/>
      <c r="E400" s="24" t="s">
        <v>964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965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966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967</v>
      </c>
      <c r="F403" s="195">
        <f ca="1" xml:space="preserve"> SUM(F397:F402)</f>
        <v>0.40687630889401633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968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969</v>
      </c>
      <c r="F406" s="188">
        <f t="shared" ca="1" si="42"/>
        <v>0</v>
      </c>
      <c r="G406" s="197" t="s">
        <v>172</v>
      </c>
    </row>
    <row r="407" spans="1:7" hidden="1" outlineLevel="3">
      <c r="E407" s="24" t="s">
        <v>970</v>
      </c>
      <c r="F407" s="188">
        <f t="shared" ca="1" si="42"/>
        <v>0</v>
      </c>
      <c r="G407" s="197" t="s">
        <v>172</v>
      </c>
    </row>
    <row r="408" spans="1:7" hidden="1" outlineLevel="3">
      <c r="A408" s="115"/>
      <c r="E408" s="24" t="s">
        <v>971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972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973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974</v>
      </c>
      <c r="F411" s="195">
        <f ca="1" xml:space="preserve"> SUM(F405:F410)</f>
        <v>0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975</v>
      </c>
      <c r="F413" s="188">
        <f t="shared" ref="F413:F418" ca="1" si="43" xml:space="preserve"> IF(F108 = "n/a", 0, F108 * $F$342)</f>
        <v>3.864871496189802E-2</v>
      </c>
      <c r="G413" s="197" t="s">
        <v>172</v>
      </c>
    </row>
    <row r="414" spans="1:7" hidden="1" outlineLevel="3">
      <c r="A414" s="115"/>
      <c r="E414" s="24" t="s">
        <v>976</v>
      </c>
      <c r="F414" s="188">
        <f t="shared" ca="1" si="43"/>
        <v>1.015335309636882</v>
      </c>
      <c r="G414" s="197" t="s">
        <v>172</v>
      </c>
    </row>
    <row r="415" spans="1:7" hidden="1" outlineLevel="3">
      <c r="A415" s="115"/>
      <c r="E415" s="24" t="s">
        <v>977</v>
      </c>
      <c r="F415" s="188">
        <f t="shared" ca="1" si="43"/>
        <v>0</v>
      </c>
      <c r="G415" s="197" t="s">
        <v>172</v>
      </c>
    </row>
    <row r="416" spans="1:7" hidden="1" outlineLevel="3">
      <c r="A416" s="115"/>
      <c r="E416" s="24" t="s">
        <v>978</v>
      </c>
      <c r="F416" s="188">
        <f t="shared" ca="1" si="43"/>
        <v>0</v>
      </c>
      <c r="G416" s="197" t="s">
        <v>172</v>
      </c>
    </row>
    <row r="417" spans="1:7" hidden="1" outlineLevel="3">
      <c r="A417" s="115"/>
      <c r="E417" s="24" t="s">
        <v>979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980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981</v>
      </c>
      <c r="F419" s="195">
        <f ca="1" xml:space="preserve"> SUM(F413:F418)</f>
        <v>1.0539840245987799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982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983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984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985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986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987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988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989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990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991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992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993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994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995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826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996</v>
      </c>
      <c r="F440" s="188">
        <f t="shared" ref="F440:F445" ca="1" si="46" xml:space="preserve"> IF(F131 = "n/a", 0, F131 * $F$342)</f>
        <v>0</v>
      </c>
      <c r="G440" s="197" t="s">
        <v>172</v>
      </c>
    </row>
    <row r="441" spans="1:7" hidden="1" outlineLevel="3">
      <c r="A441" s="115"/>
      <c r="E441" s="24" t="s">
        <v>997</v>
      </c>
      <c r="F441" s="188">
        <f t="shared" ca="1" si="46"/>
        <v>0</v>
      </c>
      <c r="G441" s="197" t="s">
        <v>172</v>
      </c>
    </row>
    <row r="442" spans="1:7" hidden="1" outlineLevel="3">
      <c r="A442" s="115"/>
      <c r="E442" s="24" t="s">
        <v>998</v>
      </c>
      <c r="F442" s="188">
        <f t="shared" ca="1" si="46"/>
        <v>0</v>
      </c>
      <c r="G442" s="197" t="s">
        <v>172</v>
      </c>
    </row>
    <row r="443" spans="1:7" hidden="1" outlineLevel="3">
      <c r="E443" s="24" t="s">
        <v>999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1000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1001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1002</v>
      </c>
      <c r="F446" s="195">
        <f ca="1" xml:space="preserve"> SUM(F440:F445)</f>
        <v>0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1003</v>
      </c>
      <c r="F448" s="188">
        <f t="shared" ref="F448:F453" ca="1" si="47" xml:space="preserve"> IF(F138 = "n/a", 0, F138 * $F$342)</f>
        <v>0</v>
      </c>
      <c r="G448" s="197" t="s">
        <v>172</v>
      </c>
    </row>
    <row r="449" spans="1:7" hidden="1" outlineLevel="3">
      <c r="A449" s="115"/>
      <c r="E449" s="24" t="s">
        <v>1004</v>
      </c>
      <c r="F449" s="188">
        <f t="shared" ca="1" si="47"/>
        <v>0</v>
      </c>
      <c r="G449" s="197" t="s">
        <v>172</v>
      </c>
    </row>
    <row r="450" spans="1:7" hidden="1" outlineLevel="3">
      <c r="A450" s="115"/>
      <c r="E450" s="24" t="s">
        <v>1005</v>
      </c>
      <c r="F450" s="188">
        <f t="shared" ca="1" si="47"/>
        <v>0</v>
      </c>
      <c r="G450" s="197" t="s">
        <v>172</v>
      </c>
    </row>
    <row r="451" spans="1:7" hidden="1" outlineLevel="3">
      <c r="A451" s="115"/>
      <c r="E451" s="24" t="s">
        <v>1006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1007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1008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1009</v>
      </c>
      <c r="F454" s="195">
        <f ca="1" xml:space="preserve"> SUM(F448:F453)</f>
        <v>0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1010</v>
      </c>
      <c r="F456" s="188">
        <f t="shared" ref="F456:F461" ca="1" si="48" xml:space="preserve"> IF(F145 = "n/a", 0, F145 * $F$342)</f>
        <v>0.24543757828263529</v>
      </c>
      <c r="G456" s="197" t="s">
        <v>172</v>
      </c>
    </row>
    <row r="457" spans="1:7" hidden="1" outlineLevel="3">
      <c r="A457" s="115"/>
      <c r="E457" s="24" t="s">
        <v>1011</v>
      </c>
      <c r="F457" s="188">
        <f t="shared" ca="1" si="48"/>
        <v>-3.8419447988512778</v>
      </c>
      <c r="G457" s="197" t="s">
        <v>172</v>
      </c>
    </row>
    <row r="458" spans="1:7" hidden="1" outlineLevel="3">
      <c r="A458" s="115"/>
      <c r="E458" s="24" t="s">
        <v>1012</v>
      </c>
      <c r="F458" s="188">
        <f t="shared" ca="1" si="48"/>
        <v>0</v>
      </c>
      <c r="G458" s="197" t="s">
        <v>172</v>
      </c>
    </row>
    <row r="459" spans="1:7" hidden="1" outlineLevel="3">
      <c r="A459" s="115"/>
      <c r="E459" s="24" t="s">
        <v>1013</v>
      </c>
      <c r="F459" s="188">
        <f t="shared" ca="1" si="48"/>
        <v>0</v>
      </c>
      <c r="G459" s="197" t="s">
        <v>172</v>
      </c>
    </row>
    <row r="460" spans="1:7" hidden="1" outlineLevel="3">
      <c r="A460" s="115"/>
      <c r="E460" s="24" t="s">
        <v>1014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1015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1016</v>
      </c>
      <c r="F462" s="195">
        <f ca="1" xml:space="preserve"> SUM(F456:F461)</f>
        <v>-3.5965072205686424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1017</v>
      </c>
      <c r="F464" s="188">
        <f t="shared" ref="F464:F469" ca="1" si="49" xml:space="preserve"> IF(F152 = "n/a", 0, F152 * $F$342)</f>
        <v>0</v>
      </c>
      <c r="G464" s="197" t="s">
        <v>172</v>
      </c>
    </row>
    <row r="465" spans="1:7" hidden="1" outlineLevel="3">
      <c r="A465" s="115"/>
      <c r="E465" s="24" t="s">
        <v>1018</v>
      </c>
      <c r="F465" s="188">
        <f t="shared" ca="1" si="49"/>
        <v>-0.88256371158395686</v>
      </c>
      <c r="G465" s="197" t="s">
        <v>172</v>
      </c>
    </row>
    <row r="466" spans="1:7" hidden="1" outlineLevel="3">
      <c r="A466" s="115"/>
      <c r="E466" s="24" t="s">
        <v>1019</v>
      </c>
      <c r="F466" s="188">
        <f t="shared" ca="1" si="49"/>
        <v>0</v>
      </c>
      <c r="G466" s="197" t="s">
        <v>172</v>
      </c>
    </row>
    <row r="467" spans="1:7" hidden="1" outlineLevel="3">
      <c r="E467" s="24" t="s">
        <v>1020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1021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1022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1023</v>
      </c>
      <c r="F470" s="195">
        <f ca="1" xml:space="preserve"> SUM(F464:F469)</f>
        <v>-0.88256371158395686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1024</v>
      </c>
      <c r="F472" s="188">
        <f t="shared" ref="F472:F477" ca="1" si="50" xml:space="preserve"> IF(F159 = "n/a", 0, F159 * $F$342)</f>
        <v>0.15195870207033216</v>
      </c>
      <c r="G472" s="197" t="s">
        <v>172</v>
      </c>
    </row>
    <row r="473" spans="1:7" hidden="1" outlineLevel="3">
      <c r="A473" s="115"/>
      <c r="E473" s="24" t="s">
        <v>1025</v>
      </c>
      <c r="F473" s="188">
        <f t="shared" ca="1" si="50"/>
        <v>5.9659734484948013</v>
      </c>
      <c r="G473" s="197" t="s">
        <v>172</v>
      </c>
    </row>
    <row r="474" spans="1:7" hidden="1" outlineLevel="3">
      <c r="A474" s="115"/>
      <c r="E474" s="24" t="s">
        <v>1026</v>
      </c>
      <c r="F474" s="188">
        <f t="shared" ca="1" si="50"/>
        <v>0</v>
      </c>
      <c r="G474" s="197" t="s">
        <v>172</v>
      </c>
    </row>
    <row r="475" spans="1:7" hidden="1" outlineLevel="3">
      <c r="A475" s="115"/>
      <c r="E475" s="24" t="s">
        <v>1027</v>
      </c>
      <c r="F475" s="188">
        <f t="shared" ca="1" si="50"/>
        <v>0</v>
      </c>
      <c r="G475" s="197" t="s">
        <v>172</v>
      </c>
    </row>
    <row r="476" spans="1:7" hidden="1" outlineLevel="3">
      <c r="A476" s="115"/>
      <c r="E476" s="24" t="s">
        <v>1028</v>
      </c>
      <c r="F476" s="188">
        <f t="shared" ca="1" si="50"/>
        <v>0</v>
      </c>
      <c r="G476" s="197" t="s">
        <v>172</v>
      </c>
    </row>
    <row r="477" spans="1:7" hidden="1" outlineLevel="3">
      <c r="A477" s="115"/>
      <c r="E477" s="24" t="s">
        <v>1029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1030</v>
      </c>
      <c r="F478" s="195">
        <f ca="1" xml:space="preserve"> SUM(F472:F477)</f>
        <v>6.1179321505651334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1031</v>
      </c>
      <c r="F480" s="188">
        <f t="shared" ref="F480:F485" ca="1" si="51" xml:space="preserve"> IF(F166 = "n/a", 0, F166 * $F$342)</f>
        <v>5.4040374053219349</v>
      </c>
      <c r="G480" s="197" t="s">
        <v>172</v>
      </c>
    </row>
    <row r="481" spans="1:7" hidden="1" outlineLevel="3">
      <c r="A481" s="115"/>
      <c r="E481" s="24" t="s">
        <v>1032</v>
      </c>
      <c r="F481" s="188">
        <f t="shared" ca="1" si="51"/>
        <v>2.5644201538350284</v>
      </c>
      <c r="G481" s="197" t="s">
        <v>172</v>
      </c>
    </row>
    <row r="482" spans="1:7" hidden="1" outlineLevel="3">
      <c r="A482" s="115"/>
      <c r="E482" s="24" t="s">
        <v>1033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1034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1035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1036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1037</v>
      </c>
      <c r="F486" s="195">
        <f ca="1" xml:space="preserve"> SUM(F480:F485)</f>
        <v>7.9684575591569633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1038</v>
      </c>
      <c r="F488" s="188">
        <f t="shared" ref="F488:F493" ca="1" si="52" xml:space="preserve"> IF(F173 = "n/a", 0, F173 * $F$342)</f>
        <v>0</v>
      </c>
      <c r="G488" s="197" t="s">
        <v>172</v>
      </c>
    </row>
    <row r="489" spans="1:7" hidden="1" outlineLevel="3">
      <c r="A489" s="115"/>
      <c r="E489" s="24" t="s">
        <v>1039</v>
      </c>
      <c r="F489" s="188">
        <f t="shared" ca="1" si="52"/>
        <v>9.7685494219915157</v>
      </c>
      <c r="G489" s="197" t="s">
        <v>172</v>
      </c>
    </row>
    <row r="490" spans="1:7" hidden="1" outlineLevel="3">
      <c r="A490" s="115"/>
      <c r="E490" s="24" t="s">
        <v>1040</v>
      </c>
      <c r="F490" s="188">
        <f t="shared" ca="1" si="52"/>
        <v>0</v>
      </c>
      <c r="G490" s="197" t="s">
        <v>172</v>
      </c>
    </row>
    <row r="491" spans="1:7" hidden="1" outlineLevel="3">
      <c r="E491" s="24" t="s">
        <v>1041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1042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1043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1044</v>
      </c>
      <c r="F494" s="195">
        <f ca="1" xml:space="preserve"> SUM(F488:F493)</f>
        <v>9.7685494219915157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1045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1046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1047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1048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1049</v>
      </c>
      <c r="F500" s="188">
        <f t="shared" ca="1" si="53"/>
        <v>0</v>
      </c>
      <c r="G500" s="197" t="s">
        <v>172</v>
      </c>
    </row>
    <row r="501" spans="1:7" hidden="1" outlineLevel="3">
      <c r="A501" s="115"/>
      <c r="E501" s="24" t="s">
        <v>1050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1051</v>
      </c>
      <c r="F502" s="195">
        <f ca="1" xml:space="preserve"> SUM(F496:F501)</f>
        <v>0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1052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1053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1054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1055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1056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1057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1058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1059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1060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913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3.7348688290276111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3.4412037176992465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3.864871496189802E-2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0.15195870207033216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1061</v>
      </c>
      <c r="F528" s="189">
        <f ca="1" xml:space="preserve"> SUM( F519:F527 )</f>
        <v>7.3666799637590872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915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146.63278880387034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159.85759715778326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0.40687630889401633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0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1.015335309636882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5.9659734484948013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1062</v>
      </c>
      <c r="F540" s="189">
        <f ca="1" xml:space="preserve"> SUM( F531:F539 )</f>
        <v>313.87857102867935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917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0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0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0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0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0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0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1063</v>
      </c>
      <c r="F552" s="189">
        <f ca="1" xml:space="preserve"> SUM( F543:F551 )</f>
        <v>0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919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0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0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0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0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1064</v>
      </c>
      <c r="F564" s="189">
        <f ca="1" xml:space="preserve"> SUM( F555:F563 )</f>
        <v>0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921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1065</v>
      </c>
      <c r="F576" s="189">
        <f ca="1" xml:space="preserve"> SUM( F567:F575 )</f>
        <v>0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923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1066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1067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913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19.891108050575998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0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0.24543757828263529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0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5.4040374053219349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0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0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1068</v>
      </c>
      <c r="F605" s="189">
        <f ca="1" xml:space="preserve"> SUM( F593:F604 )</f>
        <v>25.540583034180571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915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171.67041063038351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-3.8419447988512778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-0.88256371158395686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2.5644201538350284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9.7685494219915157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0.20746479992806538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0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1069</v>
      </c>
      <c r="F620" s="189">
        <f ca="1" xml:space="preserve"> SUM( F608:F619 )</f>
        <v>179.48633649570286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917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0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0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0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0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0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0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0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1070</v>
      </c>
      <c r="F635" s="189">
        <f ca="1" xml:space="preserve"> SUM( F623:F634 )</f>
        <v>0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919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0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0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1071</v>
      </c>
      <c r="F650" s="189">
        <f ca="1" xml:space="preserve"> SUM( F638:F649 )</f>
        <v>0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921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1072</v>
      </c>
      <c r="F665" s="189">
        <f ca="1" xml:space="preserve"> SUM( F653:F664 )</f>
        <v>0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923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1073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1074</v>
      </c>
      <c r="B682" s="10" t="s">
        <v>1075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913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7.3666799637590872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25.540583034180571</v>
      </c>
      <c r="G686" s="197" t="str">
        <f xml:space="preserve"> G$605</f>
        <v>£m</v>
      </c>
    </row>
    <row r="687" spans="1:10" s="101" customFormat="1" hidden="1" outlineLevel="3">
      <c r="A687" s="98" t="s">
        <v>1074</v>
      </c>
      <c r="B687" s="98"/>
      <c r="C687" s="99"/>
      <c r="D687" s="100"/>
      <c r="E687" s="141" t="s">
        <v>1076</v>
      </c>
      <c r="F687" s="189">
        <f ca="1" xml:space="preserve"> SUM( F685:F686 )</f>
        <v>32.907262997939661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915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313.87857102867935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179.48633649570286</v>
      </c>
      <c r="G691" s="197" t="str">
        <f xml:space="preserve"> G$620</f>
        <v>£m</v>
      </c>
    </row>
    <row r="692" spans="1:10" s="101" customFormat="1" hidden="1" outlineLevel="3">
      <c r="A692" s="98" t="s">
        <v>1074</v>
      </c>
      <c r="B692" s="98"/>
      <c r="C692" s="99"/>
      <c r="D692" s="100"/>
      <c r="E692" s="141" t="s">
        <v>1077</v>
      </c>
      <c r="F692" s="189">
        <f ca="1" xml:space="preserve"> SUM( F690:F691 )</f>
        <v>493.3649075243822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917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0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0</v>
      </c>
      <c r="G696" s="197" t="str">
        <f xml:space="preserve"> G$635</f>
        <v>£m</v>
      </c>
    </row>
    <row r="697" spans="1:10" s="101" customFormat="1" hidden="1" outlineLevel="3">
      <c r="A697" s="98" t="s">
        <v>1074</v>
      </c>
      <c r="B697" s="98"/>
      <c r="C697" s="99"/>
      <c r="D697" s="100"/>
      <c r="E697" s="141" t="s">
        <v>1078</v>
      </c>
      <c r="F697" s="189">
        <f ca="1" xml:space="preserve"> SUM( F695:F696 )</f>
        <v>0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919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0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0</v>
      </c>
      <c r="G701" s="197" t="str">
        <f xml:space="preserve"> G$650</f>
        <v>£m</v>
      </c>
    </row>
    <row r="702" spans="1:10" s="101" customFormat="1" hidden="1" outlineLevel="3">
      <c r="A702" s="98" t="s">
        <v>1074</v>
      </c>
      <c r="B702" s="98"/>
      <c r="C702" s="99"/>
      <c r="D702" s="100"/>
      <c r="E702" s="141" t="s">
        <v>1079</v>
      </c>
      <c r="F702" s="189">
        <f ca="1" xml:space="preserve"> SUM( F700:F701 )</f>
        <v>0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921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>
      <c r="A707" s="98" t="s">
        <v>1074</v>
      </c>
      <c r="B707" s="98"/>
      <c r="C707" s="99"/>
      <c r="D707" s="100"/>
      <c r="E707" s="141" t="s">
        <v>1080</v>
      </c>
      <c r="F707" s="189">
        <f ca="1" xml:space="preserve"> SUM( F705:F706 )</f>
        <v>0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923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1074</v>
      </c>
      <c r="B712" s="98"/>
      <c r="C712" s="99"/>
      <c r="D712" s="100"/>
      <c r="E712" s="141" t="s">
        <v>1081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1082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911</v>
      </c>
      <c r="B717" s="10" t="s">
        <v>912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27.872552052301618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417.88158032508807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0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0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1083</v>
      </c>
      <c r="B727" s="10" t="s">
        <v>1084</v>
      </c>
      <c r="E727" s="10"/>
      <c r="F727" s="186"/>
      <c r="G727" s="197"/>
    </row>
    <row r="728" spans="1:7" s="101" customFormat="1" hidden="1" outlineLevel="2">
      <c r="A728" s="131" t="s">
        <v>1083</v>
      </c>
      <c r="B728" s="98"/>
      <c r="C728" s="99"/>
      <c r="D728" s="100"/>
      <c r="E728" s="101" t="s">
        <v>1085</v>
      </c>
      <c r="F728" s="195">
        <f t="shared" ref="F728:F733" ca="1" si="81" xml:space="preserve"> F718 * $F$725</f>
        <v>28.108797895700306</v>
      </c>
      <c r="G728" s="199" t="s">
        <v>172</v>
      </c>
    </row>
    <row r="729" spans="1:7" s="101" customFormat="1" hidden="1" outlineLevel="2">
      <c r="A729" s="98" t="s">
        <v>1083</v>
      </c>
      <c r="B729" s="98"/>
      <c r="C729" s="99"/>
      <c r="D729" s="100"/>
      <c r="E729" s="101" t="s">
        <v>1086</v>
      </c>
      <c r="F729" s="195">
        <f t="shared" ca="1" si="81"/>
        <v>421.42351599712225</v>
      </c>
      <c r="G729" s="199" t="s">
        <v>172</v>
      </c>
    </row>
    <row r="730" spans="1:7" s="101" customFormat="1" hidden="1" outlineLevel="2">
      <c r="A730" s="98" t="s">
        <v>1083</v>
      </c>
      <c r="B730" s="98"/>
      <c r="C730" s="99"/>
      <c r="D730" s="100"/>
      <c r="E730" s="101" t="s">
        <v>1087</v>
      </c>
      <c r="F730" s="195">
        <f t="shared" ca="1" si="81"/>
        <v>0</v>
      </c>
      <c r="G730" s="199" t="s">
        <v>172</v>
      </c>
    </row>
    <row r="731" spans="1:7" s="101" customFormat="1" hidden="1" outlineLevel="2">
      <c r="A731" s="98" t="s">
        <v>1083</v>
      </c>
      <c r="B731" s="98"/>
      <c r="C731" s="99"/>
      <c r="D731" s="100"/>
      <c r="E731" s="101" t="s">
        <v>1088</v>
      </c>
      <c r="F731" s="195">
        <f t="shared" ca="1" si="81"/>
        <v>0</v>
      </c>
      <c r="G731" s="199" t="s">
        <v>172</v>
      </c>
    </row>
    <row r="732" spans="1:7" s="101" customFormat="1" hidden="1" outlineLevel="2">
      <c r="A732" s="98" t="s">
        <v>1083</v>
      </c>
      <c r="B732" s="98"/>
      <c r="C732" s="99"/>
      <c r="D732" s="100"/>
      <c r="E732" s="101" t="s">
        <v>1089</v>
      </c>
      <c r="F732" s="195">
        <f t="shared" ca="1" si="81"/>
        <v>0</v>
      </c>
      <c r="G732" s="199" t="s">
        <v>172</v>
      </c>
    </row>
    <row r="733" spans="1:7" s="101" customFormat="1" hidden="1" outlineLevel="2">
      <c r="A733" s="98" t="s">
        <v>1083</v>
      </c>
      <c r="B733" s="98"/>
      <c r="C733" s="99"/>
      <c r="D733" s="100"/>
      <c r="E733" s="101" t="s">
        <v>1090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1074</v>
      </c>
      <c r="B736" s="10" t="s">
        <v>1075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32.907262997939661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493.3649075243822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0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0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1091</v>
      </c>
      <c r="F743" s="186">
        <f ca="1" xml:space="preserve"> SUM(F737:F742)</f>
        <v>526.27217052232186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1092</v>
      </c>
      <c r="B747" s="10" t="s">
        <v>1093</v>
      </c>
      <c r="F747" s="186"/>
      <c r="G747" s="197"/>
    </row>
    <row r="748" spans="1:10" s="101" customFormat="1" hidden="1" outlineLevel="2">
      <c r="A748" s="98" t="s">
        <v>1092</v>
      </c>
      <c r="B748" s="98"/>
      <c r="C748" s="99"/>
      <c r="D748" s="100"/>
      <c r="E748" s="101" t="s">
        <v>1094</v>
      </c>
      <c r="F748" s="195">
        <f t="shared" ref="F748:F753" ca="1" si="88" xml:space="preserve"> F737 * $F$745</f>
        <v>33.912422199569924</v>
      </c>
      <c r="G748" s="199" t="s">
        <v>172</v>
      </c>
    </row>
    <row r="749" spans="1:10" s="101" customFormat="1" hidden="1" outlineLevel="2">
      <c r="A749" s="98" t="s">
        <v>1092</v>
      </c>
      <c r="B749" s="98"/>
      <c r="C749" s="99"/>
      <c r="D749" s="100"/>
      <c r="E749" s="101" t="s">
        <v>1095</v>
      </c>
      <c r="F749" s="195">
        <f t="shared" ca="1" si="88"/>
        <v>508.4348413742635</v>
      </c>
      <c r="G749" s="199" t="s">
        <v>172</v>
      </c>
    </row>
    <row r="750" spans="1:10" s="101" customFormat="1" hidden="1" outlineLevel="2">
      <c r="A750" s="98" t="s">
        <v>1092</v>
      </c>
      <c r="B750" s="98"/>
      <c r="C750" s="99"/>
      <c r="D750" s="100"/>
      <c r="E750" s="101" t="s">
        <v>1096</v>
      </c>
      <c r="F750" s="195">
        <f t="shared" ca="1" si="88"/>
        <v>0</v>
      </c>
      <c r="G750" s="199" t="s">
        <v>172</v>
      </c>
    </row>
    <row r="751" spans="1:10" s="101" customFormat="1" hidden="1" outlineLevel="2">
      <c r="A751" s="98" t="s">
        <v>1092</v>
      </c>
      <c r="B751" s="98"/>
      <c r="C751" s="99"/>
      <c r="D751" s="100"/>
      <c r="E751" s="101" t="s">
        <v>1097</v>
      </c>
      <c r="F751" s="195">
        <f t="shared" ca="1" si="88"/>
        <v>0</v>
      </c>
      <c r="G751" s="199" t="s">
        <v>172</v>
      </c>
    </row>
    <row r="752" spans="1:10" s="101" customFormat="1" hidden="1" outlineLevel="2">
      <c r="A752" s="98" t="s">
        <v>1092</v>
      </c>
      <c r="B752" s="98"/>
      <c r="C752" s="99"/>
      <c r="D752" s="100"/>
      <c r="E752" s="101" t="s">
        <v>1098</v>
      </c>
      <c r="F752" s="195">
        <f t="shared" ca="1" si="88"/>
        <v>0</v>
      </c>
      <c r="G752" s="199" t="s">
        <v>172</v>
      </c>
    </row>
    <row r="753" spans="1:23" s="101" customFormat="1" hidden="1" outlineLevel="2">
      <c r="A753" s="98" t="s">
        <v>1092</v>
      </c>
      <c r="B753" s="98"/>
      <c r="C753" s="99"/>
      <c r="D753" s="100"/>
      <c r="E753" s="101" t="s">
        <v>1099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1100</v>
      </c>
      <c r="F754" s="186">
        <f ca="1" xml:space="preserve"> SUM(F748:F753)</f>
        <v>542.3472635738334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1101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1102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27.872552052301618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417.88158032508807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0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0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32.907262997939661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493.3649075243822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0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0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1103</v>
      </c>
      <c r="F774" s="153">
        <f t="shared" ref="F774:F779" ca="1" si="101">IF(F761 * $F$767 =F768, 0, 1)</f>
        <v>0</v>
      </c>
      <c r="G774" s="101" t="s">
        <v>1104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1105</v>
      </c>
      <c r="F775" s="153">
        <f t="shared" ca="1" si="101"/>
        <v>0</v>
      </c>
      <c r="G775" s="101" t="s">
        <v>1104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1106</v>
      </c>
      <c r="F776" s="153">
        <f t="shared" ca="1" si="101"/>
        <v>0</v>
      </c>
      <c r="G776" s="101" t="s">
        <v>1104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1107</v>
      </c>
      <c r="F777" s="153">
        <f ca="1">IF(F764 * $F$767 =F771, 0, 1)</f>
        <v>0</v>
      </c>
      <c r="G777" s="101" t="s">
        <v>1104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1108</v>
      </c>
      <c r="F778" s="153">
        <f t="shared" ca="1" si="101"/>
        <v>0</v>
      </c>
      <c r="G778" s="101" t="s">
        <v>1104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1109</v>
      </c>
      <c r="F779" s="153">
        <f t="shared" ca="1" si="101"/>
        <v>0</v>
      </c>
      <c r="G779" s="101" t="s">
        <v>1104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1110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897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857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0.34499999999999997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0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0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3.3000000000000002E-2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0.86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0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0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894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857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1111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1112</v>
      </c>
      <c r="F63" s="188">
        <f t="shared" ref="F63:F67" ca="1" si="0" xml:space="preserve"> IF(F15 = "n/a", 0, F15 * $F$56)</f>
        <v>0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1113</v>
      </c>
      <c r="F64" s="188">
        <f t="shared" ca="1" si="0"/>
        <v>0</v>
      </c>
      <c r="G64" s="197" t="s">
        <v>172</v>
      </c>
    </row>
    <row r="65" spans="1:7" hidden="1" outlineLevel="3">
      <c r="E65" s="24" t="s">
        <v>1114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1115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1116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1117</v>
      </c>
      <c r="F68" s="195">
        <f ca="1" xml:space="preserve"> SUM(F62:F67)</f>
        <v>0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1118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1119</v>
      </c>
      <c r="F71" s="188">
        <f t="shared" ca="1" si="1"/>
        <v>0.40731848712617941</v>
      </c>
      <c r="G71" s="197" t="s">
        <v>172</v>
      </c>
    </row>
    <row r="72" spans="1:7" hidden="1" outlineLevel="3">
      <c r="A72" s="115"/>
      <c r="E72" s="24" t="s">
        <v>1120</v>
      </c>
      <c r="F72" s="188">
        <f t="shared" ca="1" si="1"/>
        <v>0</v>
      </c>
      <c r="G72" s="197" t="s">
        <v>172</v>
      </c>
    </row>
    <row r="73" spans="1:7" hidden="1" outlineLevel="3">
      <c r="A73" s="115"/>
      <c r="E73" s="24" t="s">
        <v>1121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1122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1123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1124</v>
      </c>
      <c r="F76" s="195">
        <f ca="1" xml:space="preserve"> SUM(F70:F75)</f>
        <v>0.40731848712617941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1125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1126</v>
      </c>
      <c r="F79" s="188">
        <f t="shared" ca="1" si="2"/>
        <v>0</v>
      </c>
      <c r="G79" s="197" t="s">
        <v>172</v>
      </c>
    </row>
    <row r="80" spans="1:7" hidden="1" outlineLevel="3">
      <c r="E80" s="24" t="s">
        <v>1127</v>
      </c>
      <c r="F80" s="188">
        <f t="shared" ca="1" si="2"/>
        <v>0</v>
      </c>
      <c r="G80" s="197" t="s">
        <v>172</v>
      </c>
    </row>
    <row r="81" spans="1:7" hidden="1" outlineLevel="3">
      <c r="A81" s="115"/>
      <c r="E81" s="24" t="s">
        <v>1128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1129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1130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1131</v>
      </c>
      <c r="F84" s="195">
        <f ca="1" xml:space="preserve"> SUM(F78:F83)</f>
        <v>0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1132</v>
      </c>
      <c r="F86" s="188">
        <f t="shared" ref="F86:F91" ca="1" si="3" xml:space="preserve"> IF(F35 = "n/a", 0, F35 * $F$56)</f>
        <v>3.8960898768591073E-2</v>
      </c>
      <c r="G86" s="197" t="s">
        <v>172</v>
      </c>
    </row>
    <row r="87" spans="1:7" hidden="1" outlineLevel="3">
      <c r="A87" s="115"/>
      <c r="E87" s="24" t="s">
        <v>1133</v>
      </c>
      <c r="F87" s="188">
        <f t="shared" ca="1" si="3"/>
        <v>1.0153446345754038</v>
      </c>
      <c r="G87" s="197" t="s">
        <v>172</v>
      </c>
    </row>
    <row r="88" spans="1:7" hidden="1" outlineLevel="3">
      <c r="A88" s="115"/>
      <c r="E88" s="24" t="s">
        <v>1134</v>
      </c>
      <c r="F88" s="188">
        <f t="shared" ca="1" si="3"/>
        <v>0</v>
      </c>
      <c r="G88" s="197" t="s">
        <v>172</v>
      </c>
    </row>
    <row r="89" spans="1:7" hidden="1" outlineLevel="3">
      <c r="A89" s="115"/>
      <c r="E89" s="24" t="s">
        <v>1135</v>
      </c>
      <c r="F89" s="188">
        <f t="shared" ca="1" si="3"/>
        <v>0</v>
      </c>
      <c r="G89" s="197" t="s">
        <v>172</v>
      </c>
    </row>
    <row r="90" spans="1:7" hidden="1" outlineLevel="3">
      <c r="A90" s="115"/>
      <c r="E90" s="24" t="s">
        <v>1136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1137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1138</v>
      </c>
      <c r="F92" s="195">
        <f ca="1" xml:space="preserve"> SUM(F86:F91)</f>
        <v>1.0543055333439948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1139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1140</v>
      </c>
      <c r="F95" s="188">
        <f t="shared" ca="1" si="4"/>
        <v>0</v>
      </c>
      <c r="G95" s="197" t="s">
        <v>172</v>
      </c>
    </row>
    <row r="96" spans="1:7" hidden="1" outlineLevel="3">
      <c r="A96" s="115"/>
      <c r="E96" s="24" t="s">
        <v>1141</v>
      </c>
      <c r="F96" s="188">
        <f t="shared" ca="1" si="4"/>
        <v>0</v>
      </c>
      <c r="G96" s="197" t="s">
        <v>172</v>
      </c>
    </row>
    <row r="97" spans="1:7" hidden="1" outlineLevel="3">
      <c r="A97" s="115"/>
      <c r="E97" s="24" t="s">
        <v>1142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1143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1144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1145</v>
      </c>
      <c r="F100" s="195">
        <f ca="1" xml:space="preserve"> SUM(F94:F99)</f>
        <v>0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1146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1147</v>
      </c>
      <c r="F103" s="188">
        <f t="shared" ca="1" si="5"/>
        <v>0</v>
      </c>
      <c r="G103" s="197" t="s">
        <v>172</v>
      </c>
    </row>
    <row r="104" spans="1:7" hidden="1" outlineLevel="3">
      <c r="E104" s="24" t="s">
        <v>1148</v>
      </c>
      <c r="F104" s="188">
        <f t="shared" ca="1" si="5"/>
        <v>0</v>
      </c>
      <c r="G104" s="197" t="s">
        <v>172</v>
      </c>
    </row>
    <row r="105" spans="1:7" hidden="1" outlineLevel="3">
      <c r="A105" s="115"/>
      <c r="E105" s="24" t="s">
        <v>1149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1150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1151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1152</v>
      </c>
      <c r="F108" s="195">
        <f ca="1" xml:space="preserve"> SUM(F102:F107)</f>
        <v>0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911</v>
      </c>
      <c r="B10" s="10" t="s">
        <v>912</v>
      </c>
    </row>
    <row r="11" spans="1:707" s="110" customFormat="1" hidden="1" outlineLevel="1">
      <c r="A11" s="156" t="str">
        <f xml:space="preserve"> Calc!A$219</f>
        <v>PD11.22</v>
      </c>
      <c r="B11" s="156" t="s">
        <v>1154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27.872552052301618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1155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417.88158032508807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1156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0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1157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0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1158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1159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1083</v>
      </c>
      <c r="B18" s="10" t="s">
        <v>1084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1160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28.108797895700306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1161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421.42351599712225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1162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0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1163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0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1164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1165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1074</v>
      </c>
      <c r="B26" s="10" t="s">
        <v>1075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1166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32.907262997939661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1167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493.3649075243822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1168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0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1169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0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1170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1171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1092</v>
      </c>
      <c r="B34" s="10" t="s">
        <v>1093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1172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33.912422199569924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1173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508.4348413742635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1174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0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1175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0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1176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1177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1178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1179</v>
      </c>
      <c r="C45" s="116"/>
      <c r="D45" s="117"/>
      <c r="F45" s="129"/>
    </row>
    <row r="46" spans="1:23" s="110" customFormat="1" hidden="1" outlineLevel="1">
      <c r="A46" s="156"/>
      <c r="B46" s="156" t="s">
        <v>1180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7.3666799637590872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1181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313.87857102867935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1182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0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1183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0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1184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1185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1186</v>
      </c>
      <c r="C53" s="116"/>
      <c r="D53" s="117"/>
      <c r="F53" s="129"/>
    </row>
    <row r="54" spans="1:23" s="110" customFormat="1" hidden="1" outlineLevel="1">
      <c r="A54" s="156"/>
      <c r="B54" s="156" t="s">
        <v>1187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25.540583034180571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1188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179.48633649570286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1189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0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1190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0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1191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1192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1193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1194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3.7348688290276111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1195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146.63278880387034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1196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0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1197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0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1198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1199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1200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150.36765763289796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1201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3.4412037176992465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1202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159.85759715778326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1203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0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1204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0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1205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1206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1207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163.2988008754825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1208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19.891108050575998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1209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171.67041063038351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1210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0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1211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0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1212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1213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1214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191.56151868095952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1215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1216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1217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1218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1219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1220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1221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1222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505.22797718933998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1223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1224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1225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1226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1227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1228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1229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1230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1231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0.40687630889401633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1232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0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1233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1234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1235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1236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0.40687630889401633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1237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1238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0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1239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1240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1241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1242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1243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0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1244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3.864871496189802E-2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1245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1.015335309636882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1246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0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1247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0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1248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1249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1250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1.0539840245987799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1251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1252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1253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1254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1255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1256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1257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1258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1259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1260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1261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1262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1263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1264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1265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1266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1267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1268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1269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1270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1271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1272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0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1273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1274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0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1275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1276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1277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1278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0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1279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0.24543757828263529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1280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-3.8419447988512778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1281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0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1282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0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1283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1284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1285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-3.5965072205686424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1286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0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1287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-0.88256371158395686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1288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0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1289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1290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1291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1292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-0.88256371158395686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1293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0.15195870207033216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1294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5.9659734484948013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1295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0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1296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0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1297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1298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1299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6.1179321505651334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1300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5.4040374053219349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1301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2.5644201538350284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1302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1303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1304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1305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1306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7.9684575591569633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1307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0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1308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9.7685494219915157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1309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0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1310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1311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1312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1313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9.7685494219915157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1314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1315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1316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1317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1318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1319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1320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1321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1322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1323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1324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1325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1326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1327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1328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0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1329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0.20746479992806538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1330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0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1331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1332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1333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1334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0.20746479992806538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1335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1336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0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1337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0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1338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1339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1340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1341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0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1342</v>
      </c>
      <c r="C235" s="116"/>
      <c r="D235" s="117"/>
      <c r="F235" s="129"/>
    </row>
    <row r="236" spans="1:7" s="110" customFormat="1" hidden="1" outlineLevel="1">
      <c r="A236" s="156"/>
      <c r="B236" s="161" t="s">
        <v>1343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1344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1345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1346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1347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1348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1349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1350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1351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0.40731848712617941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1352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0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1353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1354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1355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1356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0.40731848712617941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1357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1358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0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1359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1360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1361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1362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1363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0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1364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3.8960898768591073E-2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1365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1.0153446345754038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1366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0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1367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0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1368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1369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1370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1.0543055333439948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1371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1372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1373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1374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1375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1376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1377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1378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1379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1380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1381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1382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1383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1384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697</v>
      </c>
      <c r="F2" s="29">
        <f ca="1">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1385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1385</v>
      </c>
    </row>
    <row r="18" spans="2:7"/>
    <row r="19" spans="2:7">
      <c r="E19" t="s">
        <v>1386</v>
      </c>
      <c r="F19">
        <f ca="1" xml:space="preserve"> SUM(F9:F16)</f>
        <v>0</v>
      </c>
      <c r="G19" t="s">
        <v>1104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1387</v>
      </c>
      <c r="D1"/>
      <c r="E1" s="230" t="s">
        <v>1388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1389</v>
      </c>
      <c r="C4" s="229" t="s">
        <v>1390</v>
      </c>
      <c r="D4" s="229" t="s">
        <v>1391</v>
      </c>
      <c r="E4" s="229" t="s">
        <v>147</v>
      </c>
      <c r="F4" s="232" t="str">
        <f t="shared" ref="F4" ca="1" si="0">CONCATENATE("[…]", TEXT(NOW(),"dd/mm/yyy hh:mm:ss"))</f>
        <v>[…]04/12/2024 10:11:09</v>
      </c>
    </row>
    <row r="5" spans="1:6" s="234" customFormat="1" ht="14.25">
      <c r="A5" s="229"/>
      <c r="B5" s="229" t="s">
        <v>1392</v>
      </c>
      <c r="C5" s="229" t="s">
        <v>1393</v>
      </c>
      <c r="D5" s="229" t="s">
        <v>1391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1394</v>
      </c>
      <c r="C6" s="229" t="s">
        <v>1395</v>
      </c>
      <c r="D6" s="229" t="s">
        <v>1391</v>
      </c>
      <c r="E6" s="229" t="s">
        <v>147</v>
      </c>
      <c r="F6" s="235" t="str">
        <f>F_Inputs!$E$1</f>
        <v>Run on 15 Nov 2024 15:34</v>
      </c>
    </row>
    <row r="7" spans="1:6">
      <c r="B7" s="229" t="s">
        <v>1396</v>
      </c>
      <c r="C7" s="229" t="s">
        <v>1397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27.872552052301618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417.88158032508807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0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0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0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28.108797895700306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421.42351599712225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0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0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0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32.907262997939661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493.3649075243822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0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0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0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33.912422199569924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508.4348413742635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0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0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0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7.3666799637590872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313.87857102867935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0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0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0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25.540583034180571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179.48633649570286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0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0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0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3.7348688290276111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146.63278880387034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0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0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0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150.36765763289796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3.4412037176992465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159.85759715778326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0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0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0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163.2988008754825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19.891108050575998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171.67041063038351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0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0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0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191.56151868095952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0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0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0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505.22797718933998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0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0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0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0.40687630889401633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0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0.40687630889401633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0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0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0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3.864871496189802E-2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1.015335309636882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0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0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1.0539840245987799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0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0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0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0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0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0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0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0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0.24543757828263529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-3.8419447988512778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0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0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-3.5965072205686424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0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-0.88256371158395686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0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-0.88256371158395686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0.15195870207033216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5.9659734484948013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0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0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6.1179321505651334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5.4040374053219349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2.5644201538350284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7.9684575591569633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0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9.7685494219915157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0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9.7685494219915157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0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0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0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0.20746479992806538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0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0.20746479992806538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0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0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0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0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0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0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0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0.40731848712617941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0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0.40731848712617941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0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0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0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3.8960898768591073E-2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1.0153446345754038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0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0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1.0543055333439948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0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0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0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0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0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A37" sqref="A37:XFD3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1398</v>
      </c>
      <c r="I1" s="268"/>
    </row>
    <row r="2" spans="1:12" ht="28.15">
      <c r="B2" s="287" t="str">
        <f>InpS!$F$14</f>
        <v>SSC</v>
      </c>
    </row>
    <row r="3" spans="1:12" ht="23.65">
      <c r="B3" s="268" t="s">
        <v>1399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1400</v>
      </c>
      <c r="C5" s="224" t="s">
        <v>1401</v>
      </c>
      <c r="D5" s="224" t="s">
        <v>1402</v>
      </c>
      <c r="E5" s="224" t="s">
        <v>1403</v>
      </c>
      <c r="I5" s="269" t="s">
        <v>1400</v>
      </c>
      <c r="J5" s="224" t="s">
        <v>1401</v>
      </c>
      <c r="K5" s="224" t="s">
        <v>1402</v>
      </c>
      <c r="L5" s="224" t="s">
        <v>1403</v>
      </c>
    </row>
    <row r="6" spans="1:12" ht="20.65" thickBot="1">
      <c r="B6" s="227" t="s">
        <v>1404</v>
      </c>
      <c r="C6" s="288"/>
      <c r="D6" s="289">
        <f ca="1">SUMIFS(F_Outputs!$F:$F,F_Outputs!$B:$B,$K6)</f>
        <v>0</v>
      </c>
      <c r="E6" s="290"/>
      <c r="I6" s="227" t="s">
        <v>1404</v>
      </c>
      <c r="J6" s="279" t="s">
        <v>1405</v>
      </c>
      <c r="K6" s="280" t="s">
        <v>1278</v>
      </c>
      <c r="L6" s="228" t="s">
        <v>1406</v>
      </c>
    </row>
    <row r="7" spans="1:12" ht="20.65" thickBot="1">
      <c r="B7" s="227" t="s">
        <v>1407</v>
      </c>
      <c r="C7" s="291"/>
      <c r="D7" s="289">
        <f ca="1">SUMIFS(F_Outputs!$F:$F,F_Outputs!$B:$B,$K7)</f>
        <v>-0.88256371158395686</v>
      </c>
      <c r="E7" s="290"/>
      <c r="I7" s="227" t="s">
        <v>1407</v>
      </c>
      <c r="J7" s="280" t="s">
        <v>1408</v>
      </c>
      <c r="K7" s="280" t="s">
        <v>1292</v>
      </c>
      <c r="L7" s="228" t="s">
        <v>1406</v>
      </c>
    </row>
    <row r="8" spans="1:12" ht="20.65" thickBot="1">
      <c r="B8" s="227" t="s">
        <v>1409</v>
      </c>
      <c r="C8" s="291"/>
      <c r="D8" s="289">
        <f ca="1">SUMIFS(F_Outputs!$F:$F,F_Outputs!$B:$B,$K8)</f>
        <v>9.7685494219915157</v>
      </c>
      <c r="E8" s="290"/>
      <c r="I8" s="227" t="s">
        <v>1409</v>
      </c>
      <c r="J8" s="280" t="s">
        <v>1410</v>
      </c>
      <c r="K8" s="280" t="s">
        <v>1313</v>
      </c>
      <c r="L8" s="228" t="s">
        <v>1406</v>
      </c>
    </row>
    <row r="9" spans="1:12" ht="20.65" thickBot="1">
      <c r="B9" s="227" t="s">
        <v>1411</v>
      </c>
      <c r="C9" s="291"/>
      <c r="D9" s="289">
        <f ca="1">SUMIFS(F_Outputs!$F:$F,F_Outputs!$B:$B,$K9)</f>
        <v>0</v>
      </c>
      <c r="E9" s="290"/>
      <c r="I9" s="227" t="s">
        <v>1411</v>
      </c>
      <c r="J9" s="280" t="s">
        <v>1412</v>
      </c>
      <c r="K9" s="280" t="s">
        <v>1271</v>
      </c>
      <c r="L9" s="228" t="s">
        <v>1406</v>
      </c>
    </row>
    <row r="10" spans="1:12" ht="20.65" thickBot="1">
      <c r="B10" s="227" t="s">
        <v>1413</v>
      </c>
      <c r="C10" s="291"/>
      <c r="D10" s="289">
        <f ca="1">SUMIFS(F_Outputs!$F:$F,F_Outputs!$B:$B,$K10)</f>
        <v>-3.5965072205686424</v>
      </c>
      <c r="E10" s="290"/>
      <c r="I10" s="227" t="s">
        <v>1413</v>
      </c>
      <c r="J10" s="280" t="s">
        <v>1414</v>
      </c>
      <c r="K10" s="280" t="s">
        <v>1285</v>
      </c>
      <c r="L10" s="228" t="s">
        <v>1406</v>
      </c>
    </row>
    <row r="11" spans="1:12" ht="20.65" thickBot="1">
      <c r="B11" s="227" t="s">
        <v>1415</v>
      </c>
      <c r="C11" s="291"/>
      <c r="D11" s="289">
        <f ca="1">SUMIFS(F_Outputs!$F:$F,F_Outputs!$B:$B,$K11)</f>
        <v>6.1179321505651334</v>
      </c>
      <c r="E11" s="290"/>
      <c r="I11" s="227" t="s">
        <v>1415</v>
      </c>
      <c r="J11" s="280" t="s">
        <v>1416</v>
      </c>
      <c r="K11" s="280" t="s">
        <v>1299</v>
      </c>
      <c r="L11" s="228" t="s">
        <v>1406</v>
      </c>
    </row>
    <row r="12" spans="1:12" ht="20.65" thickBot="1">
      <c r="B12" s="227" t="s">
        <v>1417</v>
      </c>
      <c r="C12" s="291"/>
      <c r="D12" s="289">
        <f ca="1">SUMIFS(F_Outputs!$F:$F,F_Outputs!$B:$B,$K12)</f>
        <v>7.9684575591569633</v>
      </c>
      <c r="E12" s="290"/>
      <c r="I12" s="227" t="s">
        <v>1417</v>
      </c>
      <c r="J12" s="280" t="s">
        <v>1418</v>
      </c>
      <c r="K12" s="280" t="s">
        <v>1306</v>
      </c>
      <c r="L12" s="228" t="s">
        <v>1406</v>
      </c>
    </row>
    <row r="13" spans="1:12" ht="20.65" thickBot="1">
      <c r="B13" s="227" t="s">
        <v>1419</v>
      </c>
      <c r="C13" s="291"/>
      <c r="D13" s="289">
        <f ca="1">SUMIFS(F_Outputs!$F:$F,F_Outputs!$B:$B,$K13)</f>
        <v>0</v>
      </c>
      <c r="E13" s="290"/>
      <c r="I13" s="227" t="s">
        <v>1419</v>
      </c>
      <c r="J13" s="280" t="s">
        <v>1420</v>
      </c>
      <c r="K13" s="280" t="s">
        <v>1320</v>
      </c>
      <c r="L13" s="228" t="s">
        <v>1406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1421</v>
      </c>
      <c r="K14" s="280" t="s">
        <v>1327</v>
      </c>
      <c r="L14" s="228" t="s">
        <v>1406</v>
      </c>
    </row>
    <row r="15" spans="1:12" ht="20.65" thickBot="1">
      <c r="B15" s="227" t="s">
        <v>704</v>
      </c>
      <c r="C15" s="292"/>
      <c r="D15" s="293">
        <f ca="1">SUM(D6:D14)</f>
        <v>19.375868199561012</v>
      </c>
      <c r="E15" s="293"/>
      <c r="I15" s="227" t="s">
        <v>704</v>
      </c>
      <c r="J15" s="250" t="s">
        <v>1422</v>
      </c>
      <c r="K15" s="250" t="s">
        <v>1422</v>
      </c>
      <c r="L15" s="250" t="s">
        <v>1422</v>
      </c>
    </row>
    <row r="18" spans="2:12" ht="23.65">
      <c r="B18" s="270" t="s">
        <v>1423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1400</v>
      </c>
      <c r="C20" s="224" t="s">
        <v>1401</v>
      </c>
      <c r="D20" s="224" t="s">
        <v>1402</v>
      </c>
      <c r="E20" s="224" t="s">
        <v>1403</v>
      </c>
      <c r="I20" s="269" t="s">
        <v>1400</v>
      </c>
      <c r="J20" s="224" t="s">
        <v>1401</v>
      </c>
      <c r="K20" s="224" t="s">
        <v>1402</v>
      </c>
      <c r="L20" s="224" t="s">
        <v>1403</v>
      </c>
    </row>
    <row r="21" spans="2:12" ht="20.65" thickBot="1">
      <c r="B21" s="227" t="s">
        <v>1424</v>
      </c>
      <c r="C21" s="295">
        <f ca="1">SUMIFS(F_Outputs!$F:$F,F_Outputs!$B:$B,$J21)</f>
        <v>0</v>
      </c>
      <c r="D21" s="289">
        <f ca="1">SUMIFS(F_Outputs!$F:$F,F_Outputs!$B:$B,$K21)</f>
        <v>0</v>
      </c>
      <c r="E21" s="290">
        <f ca="1">D21-C21</f>
        <v>0</v>
      </c>
      <c r="I21" s="227" t="s">
        <v>1424</v>
      </c>
      <c r="J21" s="279" t="s">
        <v>1349</v>
      </c>
      <c r="K21" s="280" t="s">
        <v>1229</v>
      </c>
      <c r="L21" s="228" t="s">
        <v>1406</v>
      </c>
    </row>
    <row r="22" spans="2:12" ht="20.65" thickBot="1">
      <c r="B22" s="227" t="s">
        <v>1425</v>
      </c>
      <c r="C22" s="289">
        <f ca="1">SUMIFS(F_Outputs!$F:$F,F_Outputs!$B:$B,$J22)</f>
        <v>0.40731848712617941</v>
      </c>
      <c r="D22" s="289">
        <f ca="1">SUMIFS(F_Outputs!$F:$F,F_Outputs!$B:$B,$K22)</f>
        <v>0.40687630889401633</v>
      </c>
      <c r="E22" s="290">
        <f t="shared" ref="E22:E26" ca="1" si="0">D22-C22</f>
        <v>-4.4217823216308183E-4</v>
      </c>
      <c r="I22" s="227" t="s">
        <v>1425</v>
      </c>
      <c r="J22" s="280" t="s">
        <v>1356</v>
      </c>
      <c r="K22" s="280" t="s">
        <v>1236</v>
      </c>
      <c r="L22" s="228" t="s">
        <v>1406</v>
      </c>
    </row>
    <row r="23" spans="2:12" ht="20.65" thickBot="1">
      <c r="B23" s="227" t="s">
        <v>1426</v>
      </c>
      <c r="C23" s="289">
        <f ca="1">SUMIFS(F_Outputs!$F:$F,F_Outputs!$B:$B,$J23)</f>
        <v>0</v>
      </c>
      <c r="D23" s="289">
        <f ca="1">SUMIFS(F_Outputs!$F:$F,F_Outputs!$B:$B,$K23)</f>
        <v>0</v>
      </c>
      <c r="E23" s="290">
        <f t="shared" ca="1" si="0"/>
        <v>0</v>
      </c>
      <c r="I23" s="227" t="s">
        <v>1426</v>
      </c>
      <c r="J23" s="280" t="s">
        <v>1363</v>
      </c>
      <c r="K23" s="280" t="s">
        <v>1243</v>
      </c>
      <c r="L23" s="228" t="s">
        <v>1406</v>
      </c>
    </row>
    <row r="24" spans="2:12" ht="20.65" thickBot="1">
      <c r="B24" s="227" t="s">
        <v>1427</v>
      </c>
      <c r="C24" s="289">
        <f ca="1">SUMIFS(F_Outputs!$F:$F,F_Outputs!$B:$B,$J24)</f>
        <v>1.0543055333439948</v>
      </c>
      <c r="D24" s="289">
        <f ca="1">SUMIFS(F_Outputs!$F:$F,F_Outputs!$B:$B,$K24)</f>
        <v>1.0539840245987799</v>
      </c>
      <c r="E24" s="290">
        <f t="shared" ca="1" si="0"/>
        <v>-3.2150874521486017E-4</v>
      </c>
      <c r="I24" s="227" t="s">
        <v>1427</v>
      </c>
      <c r="J24" s="280" t="s">
        <v>1370</v>
      </c>
      <c r="K24" s="280" t="s">
        <v>1250</v>
      </c>
      <c r="L24" s="228" t="s">
        <v>1406</v>
      </c>
    </row>
    <row r="25" spans="2:12" ht="20.65" thickBot="1">
      <c r="B25" s="227" t="s">
        <v>1428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1428</v>
      </c>
      <c r="J25" s="280" t="s">
        <v>1377</v>
      </c>
      <c r="K25" s="280" t="s">
        <v>1257</v>
      </c>
      <c r="L25" s="228" t="s">
        <v>1406</v>
      </c>
    </row>
    <row r="26" spans="2:12" ht="20.65" thickBot="1">
      <c r="B26" s="227" t="s">
        <v>1429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1429</v>
      </c>
      <c r="J26" s="280" t="s">
        <v>1384</v>
      </c>
      <c r="K26" s="280" t="s">
        <v>1264</v>
      </c>
      <c r="L26" s="228" t="s">
        <v>1406</v>
      </c>
    </row>
    <row r="27" spans="2:12" ht="20.65" thickBot="1">
      <c r="B27" s="227" t="s">
        <v>704</v>
      </c>
      <c r="C27" s="294">
        <f ca="1">SUM(C21:C26)</f>
        <v>1.4616240204701743</v>
      </c>
      <c r="D27" s="294">
        <f ca="1">SUM(D21:D26)</f>
        <v>1.4608603334927963</v>
      </c>
      <c r="E27" s="294">
        <f ca="1">D27-C27</f>
        <v>-7.63686977377942E-4</v>
      </c>
      <c r="I27" s="227" t="s">
        <v>704</v>
      </c>
      <c r="J27" s="249" t="s">
        <v>1422</v>
      </c>
      <c r="K27" s="249" t="s">
        <v>1422</v>
      </c>
      <c r="L27" s="249" t="s">
        <v>1422</v>
      </c>
    </row>
    <row r="29" spans="2:12" ht="22.15">
      <c r="B29" s="310" t="s">
        <v>1430</v>
      </c>
    </row>
    <row r="30" spans="2:12" ht="22.15">
      <c r="B30" s="310" t="s">
        <v>1431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1432</v>
      </c>
    </row>
    <row r="2" spans="1:13" ht="28.35" customHeight="1">
      <c r="A2" s="271"/>
      <c r="B2" s="287" t="str">
        <f>InpS!$F$14</f>
        <v>SSC</v>
      </c>
    </row>
    <row r="3" spans="1:13" ht="13.9" customHeight="1" thickBot="1">
      <c r="A3" s="271"/>
    </row>
    <row r="4" spans="1:13" s="222" customFormat="1" ht="22.5" thickBot="1">
      <c r="B4" s="319" t="s">
        <v>1433</v>
      </c>
      <c r="C4" s="316" t="s">
        <v>1434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>
      <c r="B5" s="320"/>
      <c r="C5" s="225" t="s">
        <v>1435</v>
      </c>
      <c r="D5" s="225" t="s">
        <v>1436</v>
      </c>
      <c r="E5" s="225" t="s">
        <v>1437</v>
      </c>
      <c r="F5" s="225" t="s">
        <v>1438</v>
      </c>
      <c r="G5" s="225" t="s">
        <v>1439</v>
      </c>
      <c r="H5" s="225" t="s">
        <v>1440</v>
      </c>
      <c r="I5" s="225" t="s">
        <v>1441</v>
      </c>
      <c r="J5" s="225" t="s">
        <v>1442</v>
      </c>
      <c r="K5" s="225" t="s">
        <v>704</v>
      </c>
      <c r="L5" s="247"/>
      <c r="M5" s="247"/>
    </row>
    <row r="6" spans="1:13" ht="20.65" thickBot="1">
      <c r="B6" s="223" t="s">
        <v>1443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1444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1445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1438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1446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1447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1448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1449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1450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1451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1452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1404</v>
      </c>
      <c r="C17" s="304">
        <f ca="1">SUMIFS(F_Outputs!$F:$F,F_Outputs!$B:$B,C50)</f>
        <v>0</v>
      </c>
      <c r="D17" s="302">
        <f ca="1">SUMIFS(F_Outputs!$F:$F,F_Outputs!$B:$B,D50)</f>
        <v>0</v>
      </c>
      <c r="E17" s="302">
        <f ca="1">SUMIFS(F_Outputs!$F:$F,F_Outputs!$B:$B,E50)</f>
        <v>0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0</v>
      </c>
      <c r="M17" s="312"/>
    </row>
    <row r="18" spans="2:13" ht="20.65" thickBot="1">
      <c r="B18" s="223" t="s">
        <v>1407</v>
      </c>
      <c r="C18" s="304">
        <f ca="1">SUMIFS(F_Outputs!$F:$F,F_Outputs!$B:$B,C51)</f>
        <v>0</v>
      </c>
      <c r="D18" s="302">
        <f ca="1">SUMIFS(F_Outputs!$F:$F,F_Outputs!$B:$B,D51)</f>
        <v>-0.88256371158395686</v>
      </c>
      <c r="E18" s="302">
        <f ca="1">SUMIFS(F_Outputs!$F:$F,F_Outputs!$B:$B,E51)</f>
        <v>0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-0.88256371158395686</v>
      </c>
    </row>
    <row r="19" spans="2:13" ht="20.65" thickBot="1">
      <c r="B19" s="223" t="s">
        <v>1409</v>
      </c>
      <c r="C19" s="304">
        <f ca="1">SUMIFS(F_Outputs!$F:$F,F_Outputs!$B:$B,C52)</f>
        <v>0</v>
      </c>
      <c r="D19" s="302">
        <f ca="1">SUMIFS(F_Outputs!$F:$F,F_Outputs!$B:$B,D52)</f>
        <v>9.7685494219915157</v>
      </c>
      <c r="E19" s="302">
        <f ca="1">SUMIFS(F_Outputs!$F:$F,F_Outputs!$B:$B,E52)</f>
        <v>0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9.7685494219915157</v>
      </c>
    </row>
    <row r="20" spans="2:13" ht="20.65" thickBot="1">
      <c r="B20" s="223" t="s">
        <v>1411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>
      <c r="B21" s="223" t="s">
        <v>1413</v>
      </c>
      <c r="C21" s="304">
        <f ca="1">SUMIFS(F_Outputs!$F:$F,F_Outputs!$B:$B,C54)</f>
        <v>0.24543757828263529</v>
      </c>
      <c r="D21" s="302">
        <f ca="1">SUMIFS(F_Outputs!$F:$F,F_Outputs!$B:$B,D54)</f>
        <v>-3.8419447988512778</v>
      </c>
      <c r="E21" s="302">
        <f ca="1">SUMIFS(F_Outputs!$F:$F,F_Outputs!$B:$B,E54)</f>
        <v>0</v>
      </c>
      <c r="F21" s="302">
        <f ca="1">SUMIFS(F_Outputs!$F:$F,F_Outputs!$B:$B,F54)</f>
        <v>0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-3.5965072205686424</v>
      </c>
      <c r="M21" s="312"/>
    </row>
    <row r="22" spans="2:13" ht="20.65" thickBot="1">
      <c r="B22" s="223" t="s">
        <v>1415</v>
      </c>
      <c r="C22" s="304">
        <f ca="1">SUMIFS(F_Outputs!$F:$F,F_Outputs!$B:$B,C55)</f>
        <v>0.15195870207033216</v>
      </c>
      <c r="D22" s="302">
        <f ca="1">SUMIFS(F_Outputs!$F:$F,F_Outputs!$B:$B,D55)</f>
        <v>5.9659734484948013</v>
      </c>
      <c r="E22" s="302">
        <f ca="1">SUMIFS(F_Outputs!$F:$F,F_Outputs!$B:$B,E55)</f>
        <v>0</v>
      </c>
      <c r="F22" s="302">
        <f ca="1">SUMIFS(F_Outputs!$F:$F,F_Outputs!$B:$B,F55)</f>
        <v>0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6.1179321505651334</v>
      </c>
    </row>
    <row r="23" spans="2:13" ht="20.65" thickBot="1">
      <c r="B23" s="223" t="s">
        <v>1417</v>
      </c>
      <c r="C23" s="304">
        <f ca="1">SUMIFS(F_Outputs!$F:$F,F_Outputs!$B:$B,C56)</f>
        <v>5.4040374053219349</v>
      </c>
      <c r="D23" s="302">
        <f ca="1">SUMIFS(F_Outputs!$F:$F,F_Outputs!$B:$B,D56)</f>
        <v>2.5644201538350284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7.9684575591569633</v>
      </c>
    </row>
    <row r="24" spans="2:13" ht="20.65" thickBot="1">
      <c r="B24" s="223" t="s">
        <v>1419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>
      <c r="B25" s="223" t="s">
        <v>1453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1454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1455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1424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</v>
      </c>
    </row>
    <row r="29" spans="2:13" ht="20.65" thickBot="1">
      <c r="B29" s="223" t="s">
        <v>1425</v>
      </c>
      <c r="C29" s="304">
        <f>SUMIFS(F_Outputs!$F:$F,F_Outputs!$B:$B,C62)</f>
        <v>0</v>
      </c>
      <c r="D29" s="302">
        <f ca="1">SUMIFS(F_Outputs!$F:$F,F_Outputs!$B:$B,D62)</f>
        <v>0.40687630889401633</v>
      </c>
      <c r="E29" s="302">
        <f ca="1">SUMIFS(F_Outputs!$F:$F,F_Outputs!$B:$B,E62)</f>
        <v>0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0.40687630889401633</v>
      </c>
    </row>
    <row r="30" spans="2:13" ht="20.65" thickBot="1">
      <c r="B30" s="223" t="s">
        <v>1426</v>
      </c>
      <c r="C30" s="304">
        <f ca="1">SUMIFS(F_Outputs!$F:$F,F_Outputs!$B:$B,C63)</f>
        <v>0</v>
      </c>
      <c r="D30" s="302">
        <f ca="1">SUMIFS(F_Outputs!$F:$F,F_Outputs!$B:$B,D63)</f>
        <v>0</v>
      </c>
      <c r="E30" s="302">
        <f ca="1">SUMIFS(F_Outputs!$F:$F,F_Outputs!$B:$B,E63)</f>
        <v>0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0</v>
      </c>
      <c r="M30" s="312"/>
    </row>
    <row r="31" spans="2:13" ht="20.65" thickBot="1">
      <c r="B31" s="223" t="s">
        <v>1427</v>
      </c>
      <c r="C31" s="304">
        <f ca="1">SUMIFS(F_Outputs!$F:$F,F_Outputs!$B:$B,C64)</f>
        <v>3.864871496189802E-2</v>
      </c>
      <c r="D31" s="302">
        <f ca="1">SUMIFS(F_Outputs!$F:$F,F_Outputs!$B:$B,D64)</f>
        <v>1.015335309636882</v>
      </c>
      <c r="E31" s="302">
        <f ca="1">SUMIFS(F_Outputs!$F:$F,F_Outputs!$B:$B,E64)</f>
        <v>0</v>
      </c>
      <c r="F31" s="302">
        <f ca="1">SUMIFS(F_Outputs!$F:$F,F_Outputs!$B:$B,F64)</f>
        <v>0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1.0539840245987799</v>
      </c>
    </row>
    <row r="32" spans="2:13" ht="20.65" thickBot="1">
      <c r="B32" s="223" t="s">
        <v>1428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1429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1398</v>
      </c>
    </row>
    <row r="37" spans="1:13" ht="22.5" thickBot="1">
      <c r="A37" s="222"/>
      <c r="B37" s="319" t="s">
        <v>1433</v>
      </c>
      <c r="C37" s="316" t="s">
        <v>1434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>
      <c r="A38" s="222"/>
      <c r="B38" s="320"/>
      <c r="C38" s="225" t="s">
        <v>1435</v>
      </c>
      <c r="D38" s="225" t="s">
        <v>1436</v>
      </c>
      <c r="E38" s="225" t="s">
        <v>1437</v>
      </c>
      <c r="F38" s="225" t="s">
        <v>1438</v>
      </c>
      <c r="G38" s="225" t="s">
        <v>1439</v>
      </c>
      <c r="H38" s="225" t="s">
        <v>1440</v>
      </c>
      <c r="I38" s="225" t="s">
        <v>1441</v>
      </c>
      <c r="J38" s="225" t="s">
        <v>1442</v>
      </c>
      <c r="K38" s="225" t="s">
        <v>704</v>
      </c>
    </row>
    <row r="39" spans="1:13" ht="20.65" thickBot="1">
      <c r="B39" s="223" t="s">
        <v>1443</v>
      </c>
      <c r="C39" s="273" t="s">
        <v>776</v>
      </c>
      <c r="D39" s="274" t="s">
        <v>776</v>
      </c>
      <c r="E39" s="274" t="s">
        <v>776</v>
      </c>
      <c r="F39" s="274" t="s">
        <v>776</v>
      </c>
      <c r="G39" s="274" t="s">
        <v>776</v>
      </c>
      <c r="H39" s="274" t="s">
        <v>776</v>
      </c>
      <c r="I39" s="274" t="s">
        <v>776</v>
      </c>
      <c r="J39" s="274" t="s">
        <v>776</v>
      </c>
      <c r="K39" s="275" t="s">
        <v>776</v>
      </c>
    </row>
    <row r="40" spans="1:13" ht="20.65" thickBot="1">
      <c r="B40" s="223" t="s">
        <v>1444</v>
      </c>
      <c r="C40" s="276" t="s">
        <v>776</v>
      </c>
      <c r="D40" s="272" t="s">
        <v>776</v>
      </c>
      <c r="E40" s="272" t="s">
        <v>776</v>
      </c>
      <c r="F40" s="272" t="s">
        <v>776</v>
      </c>
      <c r="G40" s="272" t="s">
        <v>776</v>
      </c>
      <c r="H40" s="272" t="s">
        <v>776</v>
      </c>
      <c r="I40" s="272" t="s">
        <v>776</v>
      </c>
      <c r="J40" s="272" t="s">
        <v>776</v>
      </c>
      <c r="K40" s="277" t="s">
        <v>776</v>
      </c>
    </row>
    <row r="41" spans="1:13" ht="20.65" thickBot="1">
      <c r="B41" s="223" t="s">
        <v>1445</v>
      </c>
      <c r="C41" s="276" t="s">
        <v>776</v>
      </c>
      <c r="D41" s="272" t="s">
        <v>776</v>
      </c>
      <c r="E41" s="272" t="s">
        <v>776</v>
      </c>
      <c r="F41" s="272" t="s">
        <v>776</v>
      </c>
      <c r="G41" s="272" t="s">
        <v>776</v>
      </c>
      <c r="H41" s="272" t="s">
        <v>776</v>
      </c>
      <c r="I41" s="272" t="s">
        <v>776</v>
      </c>
      <c r="J41" s="272" t="s">
        <v>776</v>
      </c>
      <c r="K41" s="277" t="s">
        <v>776</v>
      </c>
    </row>
    <row r="42" spans="1:13" ht="20.65" thickBot="1">
      <c r="B42" s="223" t="s">
        <v>1438</v>
      </c>
      <c r="C42" s="276" t="s">
        <v>776</v>
      </c>
      <c r="D42" s="272" t="s">
        <v>776</v>
      </c>
      <c r="E42" s="272" t="s">
        <v>776</v>
      </c>
      <c r="F42" s="272" t="s">
        <v>776</v>
      </c>
      <c r="G42" s="272" t="s">
        <v>776</v>
      </c>
      <c r="H42" s="272" t="s">
        <v>776</v>
      </c>
      <c r="I42" s="272" t="s">
        <v>776</v>
      </c>
      <c r="J42" s="272" t="s">
        <v>776</v>
      </c>
      <c r="K42" s="277" t="s">
        <v>776</v>
      </c>
    </row>
    <row r="43" spans="1:13" ht="20.65" thickBot="1">
      <c r="B43" s="223" t="s">
        <v>1446</v>
      </c>
      <c r="C43" s="276" t="s">
        <v>776</v>
      </c>
      <c r="D43" s="272" t="s">
        <v>776</v>
      </c>
      <c r="E43" s="272" t="s">
        <v>776</v>
      </c>
      <c r="F43" s="272" t="s">
        <v>776</v>
      </c>
      <c r="G43" s="272" t="s">
        <v>776</v>
      </c>
      <c r="H43" s="272" t="s">
        <v>776</v>
      </c>
      <c r="I43" s="272" t="s">
        <v>776</v>
      </c>
      <c r="J43" s="272" t="s">
        <v>776</v>
      </c>
      <c r="K43" s="277" t="s">
        <v>776</v>
      </c>
    </row>
    <row r="44" spans="1:13" ht="20.65" thickBot="1">
      <c r="B44" s="223" t="s">
        <v>1447</v>
      </c>
      <c r="C44" s="276" t="s">
        <v>776</v>
      </c>
      <c r="D44" s="272" t="s">
        <v>776</v>
      </c>
      <c r="E44" s="272" t="s">
        <v>776</v>
      </c>
      <c r="F44" s="272" t="s">
        <v>776</v>
      </c>
      <c r="G44" s="272" t="s">
        <v>776</v>
      </c>
      <c r="H44" s="272" t="s">
        <v>776</v>
      </c>
      <c r="I44" s="272" t="s">
        <v>776</v>
      </c>
      <c r="J44" s="272" t="s">
        <v>776</v>
      </c>
      <c r="K44" s="277" t="s">
        <v>776</v>
      </c>
    </row>
    <row r="45" spans="1:13" ht="20.65" thickBot="1">
      <c r="B45" s="223" t="s">
        <v>1448</v>
      </c>
      <c r="C45" s="276" t="s">
        <v>776</v>
      </c>
      <c r="D45" s="272" t="s">
        <v>776</v>
      </c>
      <c r="E45" s="272" t="s">
        <v>776</v>
      </c>
      <c r="F45" s="272" t="s">
        <v>776</v>
      </c>
      <c r="G45" s="272" t="s">
        <v>776</v>
      </c>
      <c r="H45" s="272" t="s">
        <v>776</v>
      </c>
      <c r="I45" s="272" t="s">
        <v>776</v>
      </c>
      <c r="J45" s="272" t="s">
        <v>776</v>
      </c>
      <c r="K45" s="277" t="s">
        <v>776</v>
      </c>
    </row>
    <row r="46" spans="1:13" ht="20.65" thickBot="1">
      <c r="B46" s="223" t="s">
        <v>1449</v>
      </c>
      <c r="C46" s="276" t="s">
        <v>776</v>
      </c>
      <c r="D46" s="272" t="s">
        <v>776</v>
      </c>
      <c r="E46" s="272" t="s">
        <v>776</v>
      </c>
      <c r="F46" s="272" t="s">
        <v>776</v>
      </c>
      <c r="G46" s="272" t="s">
        <v>776</v>
      </c>
      <c r="H46" s="272" t="s">
        <v>776</v>
      </c>
      <c r="I46" s="272" t="s">
        <v>776</v>
      </c>
      <c r="J46" s="272" t="s">
        <v>776</v>
      </c>
      <c r="K46" s="277" t="s">
        <v>776</v>
      </c>
    </row>
    <row r="47" spans="1:13" ht="20.65" thickBot="1">
      <c r="B47" s="223" t="s">
        <v>1450</v>
      </c>
      <c r="C47" s="276" t="s">
        <v>776</v>
      </c>
      <c r="D47" s="272" t="s">
        <v>776</v>
      </c>
      <c r="E47" s="272" t="s">
        <v>776</v>
      </c>
      <c r="F47" s="272" t="s">
        <v>776</v>
      </c>
      <c r="G47" s="272" t="s">
        <v>776</v>
      </c>
      <c r="H47" s="272" t="s">
        <v>776</v>
      </c>
      <c r="I47" s="272" t="s">
        <v>776</v>
      </c>
      <c r="J47" s="272" t="s">
        <v>776</v>
      </c>
      <c r="K47" s="277" t="s">
        <v>776</v>
      </c>
    </row>
    <row r="48" spans="1:13" ht="20.65" thickBot="1">
      <c r="B48" s="223" t="s">
        <v>1451</v>
      </c>
      <c r="C48" s="276" t="s">
        <v>776</v>
      </c>
      <c r="D48" s="272" t="s">
        <v>776</v>
      </c>
      <c r="E48" s="272" t="s">
        <v>776</v>
      </c>
      <c r="F48" s="272" t="s">
        <v>776</v>
      </c>
      <c r="G48" s="272" t="s">
        <v>776</v>
      </c>
      <c r="H48" s="272" t="s">
        <v>776</v>
      </c>
      <c r="I48" s="272" t="s">
        <v>776</v>
      </c>
      <c r="J48" s="272" t="s">
        <v>776</v>
      </c>
      <c r="K48" s="277" t="s">
        <v>776</v>
      </c>
    </row>
    <row r="49" spans="2:11" ht="20.65" thickBot="1">
      <c r="B49" s="223" t="s">
        <v>1452</v>
      </c>
      <c r="C49" s="276" t="s">
        <v>776</v>
      </c>
      <c r="D49" s="272" t="s">
        <v>776</v>
      </c>
      <c r="E49" s="272" t="s">
        <v>776</v>
      </c>
      <c r="F49" s="272" t="s">
        <v>776</v>
      </c>
      <c r="G49" s="272" t="s">
        <v>776</v>
      </c>
      <c r="H49" s="272" t="s">
        <v>776</v>
      </c>
      <c r="I49" s="272" t="s">
        <v>776</v>
      </c>
      <c r="J49" s="272" t="s">
        <v>776</v>
      </c>
      <c r="K49" s="277" t="s">
        <v>776</v>
      </c>
    </row>
    <row r="50" spans="2:11" ht="37.15" thickBot="1">
      <c r="B50" s="223" t="s">
        <v>1404</v>
      </c>
      <c r="C50" s="281" t="s">
        <v>1272</v>
      </c>
      <c r="D50" s="282" t="s">
        <v>1273</v>
      </c>
      <c r="E50" s="282" t="s">
        <v>1274</v>
      </c>
      <c r="F50" s="282" t="s">
        <v>1275</v>
      </c>
      <c r="G50" s="282" t="s">
        <v>1276</v>
      </c>
      <c r="H50" s="282" t="s">
        <v>1277</v>
      </c>
      <c r="I50" s="272" t="s">
        <v>776</v>
      </c>
      <c r="J50" s="272" t="s">
        <v>776</v>
      </c>
      <c r="K50" s="285" t="s">
        <v>1278</v>
      </c>
    </row>
    <row r="51" spans="2:11" ht="37.15" thickBot="1">
      <c r="B51" s="223" t="s">
        <v>1407</v>
      </c>
      <c r="C51" s="281" t="s">
        <v>1286</v>
      </c>
      <c r="D51" s="282" t="s">
        <v>1287</v>
      </c>
      <c r="E51" s="282" t="s">
        <v>1288</v>
      </c>
      <c r="F51" s="272" t="s">
        <v>776</v>
      </c>
      <c r="G51" s="282" t="s">
        <v>1290</v>
      </c>
      <c r="H51" s="282" t="s">
        <v>1291</v>
      </c>
      <c r="I51" s="272" t="s">
        <v>776</v>
      </c>
      <c r="J51" s="272" t="s">
        <v>776</v>
      </c>
      <c r="K51" s="285" t="s">
        <v>1292</v>
      </c>
    </row>
    <row r="52" spans="2:11" ht="37.15" thickBot="1">
      <c r="B52" s="223" t="s">
        <v>1409</v>
      </c>
      <c r="C52" s="281" t="s">
        <v>1307</v>
      </c>
      <c r="D52" s="282" t="s">
        <v>1308</v>
      </c>
      <c r="E52" s="282" t="s">
        <v>1309</v>
      </c>
      <c r="F52" s="282" t="s">
        <v>1310</v>
      </c>
      <c r="G52" s="272" t="s">
        <v>776</v>
      </c>
      <c r="H52" s="272" t="s">
        <v>776</v>
      </c>
      <c r="I52" s="272" t="s">
        <v>776</v>
      </c>
      <c r="J52" s="272" t="s">
        <v>776</v>
      </c>
      <c r="K52" s="285" t="s">
        <v>1313</v>
      </c>
    </row>
    <row r="53" spans="2:11" ht="37.15" thickBot="1">
      <c r="B53" s="223" t="s">
        <v>1411</v>
      </c>
      <c r="C53" s="281" t="s">
        <v>1265</v>
      </c>
      <c r="D53" s="282" t="s">
        <v>1266</v>
      </c>
      <c r="E53" s="282" t="s">
        <v>1267</v>
      </c>
      <c r="F53" s="282" t="s">
        <v>1268</v>
      </c>
      <c r="G53" s="282" t="s">
        <v>1269</v>
      </c>
      <c r="H53" s="282" t="s">
        <v>1270</v>
      </c>
      <c r="I53" s="272" t="s">
        <v>776</v>
      </c>
      <c r="J53" s="272" t="s">
        <v>776</v>
      </c>
      <c r="K53" s="285" t="s">
        <v>1271</v>
      </c>
    </row>
    <row r="54" spans="2:11" ht="37.15" thickBot="1">
      <c r="B54" s="223" t="s">
        <v>1413</v>
      </c>
      <c r="C54" s="281" t="s">
        <v>1279</v>
      </c>
      <c r="D54" s="282" t="s">
        <v>1280</v>
      </c>
      <c r="E54" s="282" t="s">
        <v>1281</v>
      </c>
      <c r="F54" s="282" t="s">
        <v>1282</v>
      </c>
      <c r="G54" s="282" t="s">
        <v>1283</v>
      </c>
      <c r="H54" s="282" t="s">
        <v>1284</v>
      </c>
      <c r="I54" s="272" t="s">
        <v>776</v>
      </c>
      <c r="J54" s="272" t="s">
        <v>776</v>
      </c>
      <c r="K54" s="285" t="s">
        <v>1285</v>
      </c>
    </row>
    <row r="55" spans="2:11" ht="37.15" thickBot="1">
      <c r="B55" s="223" t="s">
        <v>1415</v>
      </c>
      <c r="C55" s="281" t="s">
        <v>1293</v>
      </c>
      <c r="D55" s="282" t="s">
        <v>1294</v>
      </c>
      <c r="E55" s="282" t="s">
        <v>1295</v>
      </c>
      <c r="F55" s="282" t="s">
        <v>1296</v>
      </c>
      <c r="G55" s="282" t="s">
        <v>1297</v>
      </c>
      <c r="H55" s="282" t="s">
        <v>1298</v>
      </c>
      <c r="I55" s="272" t="s">
        <v>776</v>
      </c>
      <c r="J55" s="272" t="s">
        <v>776</v>
      </c>
      <c r="K55" s="285" t="s">
        <v>1299</v>
      </c>
    </row>
    <row r="56" spans="2:11" ht="37.15" thickBot="1">
      <c r="B56" s="223" t="s">
        <v>1417</v>
      </c>
      <c r="C56" s="281" t="s">
        <v>1300</v>
      </c>
      <c r="D56" s="282" t="s">
        <v>1301</v>
      </c>
      <c r="E56" s="272" t="s">
        <v>776</v>
      </c>
      <c r="F56" s="272" t="s">
        <v>776</v>
      </c>
      <c r="G56" s="272" t="s">
        <v>776</v>
      </c>
      <c r="H56" s="272" t="s">
        <v>776</v>
      </c>
      <c r="I56" s="272" t="s">
        <v>776</v>
      </c>
      <c r="J56" s="272" t="s">
        <v>776</v>
      </c>
      <c r="K56" s="285" t="s">
        <v>1306</v>
      </c>
    </row>
    <row r="57" spans="2:11" ht="37.15" thickBot="1">
      <c r="B57" s="223" t="s">
        <v>1419</v>
      </c>
      <c r="C57" s="272"/>
      <c r="D57" s="272"/>
      <c r="E57" s="272"/>
      <c r="F57" s="272"/>
      <c r="G57" s="282" t="s">
        <v>1318</v>
      </c>
      <c r="H57" s="272"/>
      <c r="I57" s="272"/>
      <c r="J57" s="272"/>
      <c r="K57" s="285" t="s">
        <v>1320</v>
      </c>
    </row>
    <row r="58" spans="2:11" ht="37.15" thickBot="1">
      <c r="B58" s="223" t="s">
        <v>1453</v>
      </c>
      <c r="C58" s="281" t="s">
        <v>1321</v>
      </c>
      <c r="D58" s="282" t="s">
        <v>1322</v>
      </c>
      <c r="E58" s="282" t="s">
        <v>1323</v>
      </c>
      <c r="F58" s="282" t="s">
        <v>1324</v>
      </c>
      <c r="G58" s="282" t="s">
        <v>1325</v>
      </c>
      <c r="H58" s="282" t="s">
        <v>1326</v>
      </c>
      <c r="I58" s="272" t="s">
        <v>776</v>
      </c>
      <c r="J58" s="272" t="s">
        <v>776</v>
      </c>
      <c r="K58" s="285" t="s">
        <v>1327</v>
      </c>
    </row>
    <row r="59" spans="2:11" ht="20.65" thickBot="1">
      <c r="B59" s="223" t="s">
        <v>1454</v>
      </c>
      <c r="C59" s="276" t="s">
        <v>776</v>
      </c>
      <c r="D59" s="272" t="s">
        <v>776</v>
      </c>
      <c r="E59" s="272" t="s">
        <v>776</v>
      </c>
      <c r="F59" s="272" t="s">
        <v>776</v>
      </c>
      <c r="G59" s="272" t="s">
        <v>776</v>
      </c>
      <c r="H59" s="272" t="s">
        <v>776</v>
      </c>
      <c r="I59" s="272" t="s">
        <v>776</v>
      </c>
      <c r="J59" s="272" t="s">
        <v>776</v>
      </c>
      <c r="K59" s="277" t="s">
        <v>776</v>
      </c>
    </row>
    <row r="60" spans="2:11" ht="20.65" thickBot="1">
      <c r="B60" s="223" t="s">
        <v>1455</v>
      </c>
      <c r="C60" s="276" t="s">
        <v>776</v>
      </c>
      <c r="D60" s="272" t="s">
        <v>776</v>
      </c>
      <c r="E60" s="272" t="s">
        <v>776</v>
      </c>
      <c r="F60" s="272" t="s">
        <v>776</v>
      </c>
      <c r="G60" s="272" t="s">
        <v>776</v>
      </c>
      <c r="H60" s="272" t="s">
        <v>776</v>
      </c>
      <c r="I60" s="272" t="s">
        <v>776</v>
      </c>
      <c r="J60" s="272" t="s">
        <v>776</v>
      </c>
      <c r="K60" s="277" t="s">
        <v>776</v>
      </c>
    </row>
    <row r="61" spans="2:11" ht="37.15" thickBot="1">
      <c r="B61" s="223" t="s">
        <v>1424</v>
      </c>
      <c r="C61" s="281" t="s">
        <v>1223</v>
      </c>
      <c r="D61" s="282" t="s">
        <v>1224</v>
      </c>
      <c r="E61" s="282" t="s">
        <v>1225</v>
      </c>
      <c r="F61" s="272" t="s">
        <v>776</v>
      </c>
      <c r="G61" s="282" t="s">
        <v>1227</v>
      </c>
      <c r="H61" s="282" t="s">
        <v>1228</v>
      </c>
      <c r="I61" s="272" t="s">
        <v>776</v>
      </c>
      <c r="J61" s="272" t="s">
        <v>776</v>
      </c>
      <c r="K61" s="285" t="s">
        <v>1229</v>
      </c>
    </row>
    <row r="62" spans="2:11" ht="37.15" thickBot="1">
      <c r="B62" s="223" t="s">
        <v>1425</v>
      </c>
      <c r="C62" s="281" t="s">
        <v>1230</v>
      </c>
      <c r="D62" s="282" t="s">
        <v>1231</v>
      </c>
      <c r="E62" s="282" t="s">
        <v>1232</v>
      </c>
      <c r="F62" s="272" t="s">
        <v>776</v>
      </c>
      <c r="G62" s="282" t="s">
        <v>1234</v>
      </c>
      <c r="H62" s="282" t="s">
        <v>1235</v>
      </c>
      <c r="I62" s="272" t="s">
        <v>776</v>
      </c>
      <c r="J62" s="272" t="s">
        <v>776</v>
      </c>
      <c r="K62" s="285" t="s">
        <v>1236</v>
      </c>
    </row>
    <row r="63" spans="2:11" ht="37.15" thickBot="1">
      <c r="B63" s="223" t="s">
        <v>1426</v>
      </c>
      <c r="C63" s="281" t="s">
        <v>1237</v>
      </c>
      <c r="D63" s="282" t="s">
        <v>1238</v>
      </c>
      <c r="E63" s="282" t="s">
        <v>1239</v>
      </c>
      <c r="F63" s="272" t="s">
        <v>776</v>
      </c>
      <c r="G63" s="282" t="s">
        <v>1241</v>
      </c>
      <c r="H63" s="282" t="s">
        <v>1242</v>
      </c>
      <c r="I63" s="272" t="s">
        <v>776</v>
      </c>
      <c r="J63" s="272" t="s">
        <v>776</v>
      </c>
      <c r="K63" s="285" t="s">
        <v>1243</v>
      </c>
    </row>
    <row r="64" spans="2:11" ht="37.15" thickBot="1">
      <c r="B64" s="223" t="s">
        <v>1427</v>
      </c>
      <c r="C64" s="281" t="s">
        <v>1244</v>
      </c>
      <c r="D64" s="282" t="s">
        <v>1245</v>
      </c>
      <c r="E64" s="282" t="s">
        <v>1246</v>
      </c>
      <c r="F64" s="282" t="s">
        <v>1247</v>
      </c>
      <c r="G64" s="282" t="s">
        <v>1248</v>
      </c>
      <c r="H64" s="282" t="s">
        <v>1249</v>
      </c>
      <c r="I64" s="272" t="s">
        <v>776</v>
      </c>
      <c r="J64" s="272" t="s">
        <v>776</v>
      </c>
      <c r="K64" s="285" t="s">
        <v>1250</v>
      </c>
    </row>
    <row r="65" spans="2:11" ht="37.15" thickBot="1">
      <c r="B65" s="223" t="s">
        <v>1428</v>
      </c>
      <c r="C65" s="281" t="s">
        <v>1251</v>
      </c>
      <c r="D65" s="282" t="s">
        <v>1252</v>
      </c>
      <c r="E65" s="282" t="s">
        <v>1253</v>
      </c>
      <c r="F65" s="272" t="s">
        <v>776</v>
      </c>
      <c r="G65" s="282" t="s">
        <v>1255</v>
      </c>
      <c r="H65" s="282" t="s">
        <v>1256</v>
      </c>
      <c r="I65" s="272" t="s">
        <v>776</v>
      </c>
      <c r="J65" s="272" t="s">
        <v>776</v>
      </c>
      <c r="K65" s="285" t="s">
        <v>1257</v>
      </c>
    </row>
    <row r="66" spans="2:11" ht="37.15" thickBot="1">
      <c r="B66" s="223" t="s">
        <v>1429</v>
      </c>
      <c r="C66" s="283" t="s">
        <v>1258</v>
      </c>
      <c r="D66" s="284" t="s">
        <v>1259</v>
      </c>
      <c r="E66" s="284" t="s">
        <v>1260</v>
      </c>
      <c r="F66" s="284" t="s">
        <v>1261</v>
      </c>
      <c r="G66" s="284" t="s">
        <v>1262</v>
      </c>
      <c r="H66" s="284" t="s">
        <v>1263</v>
      </c>
      <c r="I66" s="278" t="s">
        <v>776</v>
      </c>
      <c r="J66" s="278" t="s">
        <v>1456</v>
      </c>
      <c r="K66" s="286" t="s">
        <v>1264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314" t="s">
        <v>135</v>
      </c>
      <c r="E1" s="314" t="s">
        <v>136</v>
      </c>
    </row>
    <row r="2" spans="1:8" ht="14.25">
      <c r="A2" s="313" t="s">
        <v>94</v>
      </c>
      <c r="B2" s="313" t="s">
        <v>137</v>
      </c>
      <c r="C2" s="313" t="s">
        <v>138</v>
      </c>
      <c r="D2" s="313" t="s">
        <v>139</v>
      </c>
      <c r="E2" s="313" t="s">
        <v>140</v>
      </c>
      <c r="F2" s="313" t="s">
        <v>141</v>
      </c>
      <c r="G2" s="313" t="s">
        <v>142</v>
      </c>
      <c r="H2" s="313" t="s">
        <v>143</v>
      </c>
    </row>
    <row r="4" spans="1:8">
      <c r="A4" s="177" t="s">
        <v>114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114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114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114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114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114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114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114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114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114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114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114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114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0</v>
      </c>
      <c r="H16" s="180">
        <v>0</v>
      </c>
    </row>
    <row r="17" spans="1:8">
      <c r="A17" s="177" t="s">
        <v>114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0</v>
      </c>
      <c r="H17" s="180">
        <v>0</v>
      </c>
    </row>
    <row r="18" spans="1:8">
      <c r="A18" s="177" t="s">
        <v>114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0</v>
      </c>
      <c r="H18" s="180">
        <v>0</v>
      </c>
    </row>
    <row r="19" spans="1:8">
      <c r="A19" s="177" t="s">
        <v>114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114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114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80">
        <v>0</v>
      </c>
      <c r="G21" s="180">
        <v>0</v>
      </c>
      <c r="H21" s="180">
        <v>0</v>
      </c>
    </row>
    <row r="22" spans="1:8">
      <c r="A22" s="177" t="s">
        <v>114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80">
        <v>0</v>
      </c>
      <c r="G22" s="180">
        <v>0</v>
      </c>
      <c r="H22" s="180">
        <v>0</v>
      </c>
    </row>
    <row r="23" spans="1:8">
      <c r="A23" s="177" t="s">
        <v>114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80">
        <v>0</v>
      </c>
      <c r="G23" s="180">
        <v>0</v>
      </c>
      <c r="H23" s="180">
        <v>0</v>
      </c>
    </row>
    <row r="24" spans="1:8">
      <c r="A24" s="177" t="s">
        <v>114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80">
        <v>0</v>
      </c>
      <c r="G24" s="180">
        <v>0</v>
      </c>
      <c r="H24" s="180">
        <v>0</v>
      </c>
    </row>
    <row r="25" spans="1:8">
      <c r="A25" s="177" t="s">
        <v>114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80">
        <v>0</v>
      </c>
      <c r="G25" s="180">
        <v>0</v>
      </c>
      <c r="H25" s="180">
        <v>0</v>
      </c>
    </row>
    <row r="26" spans="1:8">
      <c r="A26" s="177" t="s">
        <v>114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114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0.20788637683729341</v>
      </c>
    </row>
    <row r="28" spans="1:8">
      <c r="A28" s="177" t="s">
        <v>114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-3.2541389539068124</v>
      </c>
    </row>
    <row r="29" spans="1:8">
      <c r="A29" s="177" t="s">
        <v>114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0</v>
      </c>
    </row>
    <row r="30" spans="1:8">
      <c r="A30" s="177" t="s">
        <v>114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0</v>
      </c>
    </row>
    <row r="31" spans="1:8">
      <c r="A31" s="177" t="s">
        <v>114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114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114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0</v>
      </c>
    </row>
    <row r="34" spans="1:8">
      <c r="A34" s="177" t="s">
        <v>114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-0.74753415354344499</v>
      </c>
    </row>
    <row r="35" spans="1:8">
      <c r="A35" s="177" t="s">
        <v>114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0</v>
      </c>
    </row>
    <row r="36" spans="1:8">
      <c r="A36" s="177" t="s">
        <v>114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114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114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0.1287094837854097</v>
      </c>
    </row>
    <row r="39" spans="1:8">
      <c r="A39" s="177" t="s">
        <v>114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5.0531976936590581</v>
      </c>
    </row>
    <row r="40" spans="1:8">
      <c r="A40" s="177" t="s">
        <v>114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0</v>
      </c>
    </row>
    <row r="41" spans="1:8">
      <c r="A41" s="177" t="s">
        <v>114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0</v>
      </c>
    </row>
    <row r="42" spans="1:8">
      <c r="A42" s="177" t="s">
        <v>114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0</v>
      </c>
    </row>
    <row r="43" spans="1:8">
      <c r="A43" s="177" t="s">
        <v>114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114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80">
        <v>4.5772361524521585</v>
      </c>
    </row>
    <row r="45" spans="1:8">
      <c r="A45" s="177" t="s">
        <v>114</v>
      </c>
      <c r="B45" s="177" t="s">
        <v>230</v>
      </c>
      <c r="C45" s="177" t="s">
        <v>231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80">
        <v>2.1720716860047995</v>
      </c>
    </row>
    <row r="46" spans="1:8">
      <c r="A46" s="177" t="s">
        <v>114</v>
      </c>
      <c r="B46" s="177" t="s">
        <v>232</v>
      </c>
      <c r="C46" s="177" t="s">
        <v>233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80">
        <v>0</v>
      </c>
    </row>
    <row r="47" spans="1:8">
      <c r="A47" s="177" t="s">
        <v>114</v>
      </c>
      <c r="B47" s="177" t="s">
        <v>234</v>
      </c>
      <c r="C47" s="177" t="s">
        <v>235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80">
        <v>8.2739911325042943</v>
      </c>
    </row>
    <row r="48" spans="1:8">
      <c r="A48" s="177" t="s">
        <v>114</v>
      </c>
      <c r="B48" s="177" t="s">
        <v>236</v>
      </c>
      <c r="C48" s="177" t="s">
        <v>237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80">
        <v>0</v>
      </c>
    </row>
    <row r="49" spans="1:8">
      <c r="A49" s="177" t="s">
        <v>114</v>
      </c>
      <c r="B49" s="177" t="s">
        <v>238</v>
      </c>
      <c r="C49" s="177" t="s">
        <v>239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80">
        <v>0</v>
      </c>
    </row>
    <row r="50" spans="1:8">
      <c r="A50" s="177" t="s">
        <v>114</v>
      </c>
      <c r="B50" s="177" t="s">
        <v>240</v>
      </c>
      <c r="C50" s="177" t="s">
        <v>241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114</v>
      </c>
      <c r="B51" s="177" t="s">
        <v>242</v>
      </c>
      <c r="C51" s="177" t="s">
        <v>243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114</v>
      </c>
      <c r="B52" s="177" t="s">
        <v>244</v>
      </c>
      <c r="C52" s="177" t="s">
        <v>245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114</v>
      </c>
      <c r="B53" s="177" t="s">
        <v>246</v>
      </c>
      <c r="C53" s="177" t="s">
        <v>247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114</v>
      </c>
      <c r="B54" s="177" t="s">
        <v>248</v>
      </c>
      <c r="C54" s="177" t="s">
        <v>249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114</v>
      </c>
      <c r="B55" s="177" t="s">
        <v>250</v>
      </c>
      <c r="C55" s="177" t="s">
        <v>251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114</v>
      </c>
      <c r="B56" s="177" t="s">
        <v>252</v>
      </c>
      <c r="C56" s="177" t="s">
        <v>253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0</v>
      </c>
    </row>
    <row r="57" spans="1:8">
      <c r="A57" s="177" t="s">
        <v>114</v>
      </c>
      <c r="B57" s="177" t="s">
        <v>254</v>
      </c>
      <c r="C57" s="177" t="s">
        <v>255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0.20746479992806538</v>
      </c>
    </row>
    <row r="58" spans="1:8">
      <c r="A58" s="177" t="s">
        <v>114</v>
      </c>
      <c r="B58" s="177" t="s">
        <v>256</v>
      </c>
      <c r="C58" s="177" t="s">
        <v>257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0</v>
      </c>
    </row>
    <row r="59" spans="1:8">
      <c r="A59" s="177" t="s">
        <v>114</v>
      </c>
      <c r="B59" s="177" t="s">
        <v>258</v>
      </c>
      <c r="C59" s="177" t="s">
        <v>259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114</v>
      </c>
      <c r="B60" s="177" t="s">
        <v>260</v>
      </c>
      <c r="C60" s="177" t="s">
        <v>261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114</v>
      </c>
      <c r="B61" s="177" t="s">
        <v>262</v>
      </c>
      <c r="C61" s="177" t="s">
        <v>263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114</v>
      </c>
      <c r="B62" s="177" t="s">
        <v>264</v>
      </c>
      <c r="C62" s="177" t="s">
        <v>265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0</v>
      </c>
    </row>
    <row r="63" spans="1:8">
      <c r="A63" s="177" t="s">
        <v>114</v>
      </c>
      <c r="B63" s="177" t="s">
        <v>266</v>
      </c>
      <c r="C63" s="177" t="s">
        <v>267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0</v>
      </c>
    </row>
    <row r="64" spans="1:8">
      <c r="A64" s="177" t="s">
        <v>114</v>
      </c>
      <c r="B64" s="177" t="s">
        <v>268</v>
      </c>
      <c r="C64" s="177" t="s">
        <v>269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0</v>
      </c>
    </row>
    <row r="65" spans="1:8">
      <c r="A65" s="177" t="s">
        <v>114</v>
      </c>
      <c r="B65" s="177" t="s">
        <v>270</v>
      </c>
      <c r="C65" s="177" t="s">
        <v>271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114</v>
      </c>
      <c r="B66" s="177" t="s">
        <v>272</v>
      </c>
      <c r="C66" s="177" t="s">
        <v>273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114</v>
      </c>
      <c r="B67" s="177" t="s">
        <v>274</v>
      </c>
      <c r="C67" s="177" t="s">
        <v>275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114</v>
      </c>
      <c r="B68" s="177" t="s">
        <v>276</v>
      </c>
      <c r="C68" s="177" t="s">
        <v>277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3.1634452811255849</v>
      </c>
    </row>
    <row r="69" spans="1:8">
      <c r="A69" s="177" t="s">
        <v>114</v>
      </c>
      <c r="B69" s="177" t="s">
        <v>278</v>
      </c>
      <c r="C69" s="177" t="s">
        <v>277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124.1984190166748</v>
      </c>
    </row>
    <row r="70" spans="1:8">
      <c r="A70" s="177" t="s">
        <v>114</v>
      </c>
      <c r="B70" s="177" t="s">
        <v>279</v>
      </c>
      <c r="C70" s="177" t="s">
        <v>277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80">
        <v>0</v>
      </c>
    </row>
    <row r="71" spans="1:8">
      <c r="A71" s="177" t="s">
        <v>114</v>
      </c>
      <c r="B71" s="177" t="s">
        <v>280</v>
      </c>
      <c r="C71" s="177" t="s">
        <v>281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80">
        <v>0</v>
      </c>
    </row>
    <row r="72" spans="1:8">
      <c r="A72" s="177" t="s">
        <v>114</v>
      </c>
      <c r="B72" s="177" t="s">
        <v>282</v>
      </c>
      <c r="C72" s="177" t="s">
        <v>277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80">
        <v>0</v>
      </c>
    </row>
    <row r="73" spans="1:8">
      <c r="A73" s="177" t="s">
        <v>114</v>
      </c>
      <c r="B73" s="177" t="s">
        <v>283</v>
      </c>
      <c r="C73" s="177" t="s">
        <v>277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80">
        <v>0</v>
      </c>
    </row>
    <row r="74" spans="1:8">
      <c r="A74" s="177" t="s">
        <v>114</v>
      </c>
      <c r="B74" s="177" t="s">
        <v>284</v>
      </c>
      <c r="C74" s="177" t="s">
        <v>285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127.36186429780039</v>
      </c>
    </row>
    <row r="75" spans="1:8">
      <c r="A75" s="177" t="s">
        <v>114</v>
      </c>
      <c r="B75" s="177" t="s">
        <v>286</v>
      </c>
      <c r="C75" s="177" t="s">
        <v>287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2.914710036813192</v>
      </c>
    </row>
    <row r="76" spans="1:8">
      <c r="A76" s="177" t="s">
        <v>114</v>
      </c>
      <c r="B76" s="177" t="s">
        <v>288</v>
      </c>
      <c r="C76" s="177" t="s">
        <v>289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135.39987199832319</v>
      </c>
    </row>
    <row r="77" spans="1:8">
      <c r="A77" s="177" t="s">
        <v>114</v>
      </c>
      <c r="B77" s="177" t="s">
        <v>290</v>
      </c>
      <c r="C77" s="177" t="s">
        <v>291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80">
        <v>0</v>
      </c>
    </row>
    <row r="78" spans="1:8">
      <c r="A78" s="177" t="s">
        <v>114</v>
      </c>
      <c r="B78" s="177" t="s">
        <v>292</v>
      </c>
      <c r="C78" s="177" t="s">
        <v>293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80">
        <v>0</v>
      </c>
    </row>
    <row r="79" spans="1:8">
      <c r="A79" s="177" t="s">
        <v>114</v>
      </c>
      <c r="B79" s="177" t="s">
        <v>294</v>
      </c>
      <c r="C79" s="177" t="s">
        <v>291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80">
        <v>0</v>
      </c>
    </row>
    <row r="80" spans="1:8">
      <c r="A80" s="177" t="s">
        <v>114</v>
      </c>
      <c r="B80" s="177" t="s">
        <v>295</v>
      </c>
      <c r="C80" s="177" t="s">
        <v>291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80">
        <v>0</v>
      </c>
    </row>
    <row r="81" spans="1:8">
      <c r="A81" s="177" t="s">
        <v>114</v>
      </c>
      <c r="B81" s="177" t="s">
        <v>296</v>
      </c>
      <c r="C81" s="177" t="s">
        <v>297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138.3145820351364</v>
      </c>
    </row>
    <row r="82" spans="1:8">
      <c r="A82" s="177" t="s">
        <v>114</v>
      </c>
      <c r="B82" s="177" t="s">
        <v>298</v>
      </c>
      <c r="C82" s="177" t="s">
        <v>299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16.847829141923668</v>
      </c>
    </row>
    <row r="83" spans="1:8">
      <c r="A83" s="177" t="s">
        <v>114</v>
      </c>
      <c r="B83" s="177" t="s">
        <v>300</v>
      </c>
      <c r="C83" s="177" t="s">
        <v>299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145.4053610120946</v>
      </c>
    </row>
    <row r="84" spans="1:8">
      <c r="A84" s="177" t="s">
        <v>114</v>
      </c>
      <c r="B84" s="177" t="s">
        <v>301</v>
      </c>
      <c r="C84" s="177" t="s">
        <v>299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80">
        <v>0</v>
      </c>
    </row>
    <row r="85" spans="1:8">
      <c r="A85" s="177" t="s">
        <v>114</v>
      </c>
      <c r="B85" s="177" t="s">
        <v>302</v>
      </c>
      <c r="C85" s="177" t="s">
        <v>299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80">
        <v>0</v>
      </c>
    </row>
    <row r="86" spans="1:8">
      <c r="A86" s="177" t="s">
        <v>114</v>
      </c>
      <c r="B86" s="177" t="s">
        <v>303</v>
      </c>
      <c r="C86" s="177" t="s">
        <v>299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80">
        <v>0</v>
      </c>
    </row>
    <row r="87" spans="1:8">
      <c r="A87" s="177" t="s">
        <v>114</v>
      </c>
      <c r="B87" s="177" t="s">
        <v>304</v>
      </c>
      <c r="C87" s="177" t="s">
        <v>299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80">
        <v>0</v>
      </c>
    </row>
    <row r="88" spans="1:8">
      <c r="A88" s="177" t="s">
        <v>114</v>
      </c>
      <c r="B88" s="177" t="s">
        <v>305</v>
      </c>
      <c r="C88" s="177" t="s">
        <v>306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162.25319015401831</v>
      </c>
    </row>
    <row r="89" spans="1:8">
      <c r="A89" s="177" t="s">
        <v>114</v>
      </c>
      <c r="B89" s="177" t="s">
        <v>307</v>
      </c>
      <c r="C89" s="177" t="s">
        <v>308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22.925984459862441</v>
      </c>
    </row>
    <row r="90" spans="1:8">
      <c r="A90" s="177" t="s">
        <v>114</v>
      </c>
      <c r="B90" s="177" t="s">
        <v>309</v>
      </c>
      <c r="C90" s="177" t="s">
        <v>310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405.00365202709258</v>
      </c>
    </row>
    <row r="91" spans="1:8">
      <c r="A91" s="177" t="s">
        <v>114</v>
      </c>
      <c r="B91" s="177" t="s">
        <v>311</v>
      </c>
      <c r="C91" s="177" t="s">
        <v>312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0</v>
      </c>
    </row>
    <row r="92" spans="1:8">
      <c r="A92" s="177" t="s">
        <v>114</v>
      </c>
      <c r="B92" s="177" t="s">
        <v>313</v>
      </c>
      <c r="C92" s="177" t="s">
        <v>314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0</v>
      </c>
    </row>
    <row r="93" spans="1:8">
      <c r="A93" s="177" t="s">
        <v>114</v>
      </c>
      <c r="B93" s="177" t="s">
        <v>315</v>
      </c>
      <c r="C93" s="177" t="s">
        <v>316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0</v>
      </c>
    </row>
    <row r="94" spans="1:8">
      <c r="A94" s="177" t="s">
        <v>114</v>
      </c>
      <c r="B94" s="177" t="s">
        <v>317</v>
      </c>
      <c r="C94" s="177" t="s">
        <v>318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114</v>
      </c>
      <c r="B95" s="177" t="s">
        <v>319</v>
      </c>
      <c r="C95" s="177" t="s">
        <v>320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427.92963648695508</v>
      </c>
    </row>
    <row r="96" spans="1:8">
      <c r="A96" s="177" t="s">
        <v>114</v>
      </c>
      <c r="B96" s="177" t="s">
        <v>321</v>
      </c>
      <c r="C96" s="177" t="s">
        <v>322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80">
        <v>0</v>
      </c>
    </row>
    <row r="97" spans="1:8">
      <c r="A97" s="177" t="s">
        <v>114</v>
      </c>
      <c r="B97" s="177" t="s">
        <v>323</v>
      </c>
      <c r="C97" s="177" t="s">
        <v>324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80">
        <v>0</v>
      </c>
    </row>
    <row r="98" spans="1:8">
      <c r="A98" s="177" t="s">
        <v>114</v>
      </c>
      <c r="B98" s="177" t="s">
        <v>325</v>
      </c>
      <c r="C98" s="177" t="s">
        <v>326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80">
        <v>0</v>
      </c>
    </row>
    <row r="99" spans="1:8">
      <c r="A99" s="177" t="s">
        <v>114</v>
      </c>
      <c r="B99" s="177" t="s">
        <v>327</v>
      </c>
      <c r="C99" s="177" t="s">
        <v>328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80">
        <v>0</v>
      </c>
    </row>
    <row r="100" spans="1:8">
      <c r="A100" s="177" t="s">
        <v>114</v>
      </c>
      <c r="B100" s="177" t="s">
        <v>329</v>
      </c>
      <c r="C100" s="177" t="s">
        <v>330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80">
        <v>0</v>
      </c>
    </row>
    <row r="101" spans="1:8">
      <c r="A101" s="177" t="s">
        <v>114</v>
      </c>
      <c r="B101" s="177" t="s">
        <v>331</v>
      </c>
      <c r="C101" s="177" t="s">
        <v>332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0</v>
      </c>
    </row>
    <row r="102" spans="1:8">
      <c r="A102" s="177" t="s">
        <v>114</v>
      </c>
      <c r="B102" s="177" t="s">
        <v>333</v>
      </c>
      <c r="C102" s="177" t="s">
        <v>334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80">
        <v>0</v>
      </c>
    </row>
    <row r="103" spans="1:8">
      <c r="A103" s="177" t="s">
        <v>114</v>
      </c>
      <c r="B103" s="177" t="s">
        <v>335</v>
      </c>
      <c r="C103" s="177" t="s">
        <v>336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0.34499999999999997</v>
      </c>
    </row>
    <row r="104" spans="1:8">
      <c r="A104" s="177" t="s">
        <v>114</v>
      </c>
      <c r="B104" s="177" t="s">
        <v>337</v>
      </c>
      <c r="C104" s="177" t="s">
        <v>338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80">
        <v>0</v>
      </c>
    </row>
    <row r="105" spans="1:8">
      <c r="A105" s="177" t="s">
        <v>114</v>
      </c>
      <c r="B105" s="177" t="s">
        <v>339</v>
      </c>
      <c r="C105" s="177" t="s">
        <v>340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80">
        <v>0</v>
      </c>
    </row>
    <row r="106" spans="1:8">
      <c r="A106" s="177" t="s">
        <v>114</v>
      </c>
      <c r="B106" s="177" t="s">
        <v>341</v>
      </c>
      <c r="C106" s="177" t="s">
        <v>342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80">
        <v>0</v>
      </c>
    </row>
    <row r="107" spans="1:8">
      <c r="A107" s="177" t="s">
        <v>114</v>
      </c>
      <c r="B107" s="177" t="s">
        <v>343</v>
      </c>
      <c r="C107" s="177" t="s">
        <v>344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0.34499999999999997</v>
      </c>
    </row>
    <row r="108" spans="1:8">
      <c r="A108" s="177" t="s">
        <v>114</v>
      </c>
      <c r="B108" s="177" t="s">
        <v>345</v>
      </c>
      <c r="C108" s="177" t="s">
        <v>346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114</v>
      </c>
      <c r="B109" s="177" t="s">
        <v>347</v>
      </c>
      <c r="C109" s="177" t="s">
        <v>348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0</v>
      </c>
    </row>
    <row r="110" spans="1:8">
      <c r="A110" s="177" t="s">
        <v>114</v>
      </c>
      <c r="B110" s="177" t="s">
        <v>349</v>
      </c>
      <c r="C110" s="177" t="s">
        <v>350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114</v>
      </c>
      <c r="B111" s="177" t="s">
        <v>351</v>
      </c>
      <c r="C111" s="177" t="s">
        <v>352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80">
        <v>0</v>
      </c>
    </row>
    <row r="112" spans="1:8">
      <c r="A112" s="177" t="s">
        <v>114</v>
      </c>
      <c r="B112" s="177" t="s">
        <v>353</v>
      </c>
      <c r="C112" s="177" t="s">
        <v>354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80">
        <v>0</v>
      </c>
    </row>
    <row r="113" spans="1:8">
      <c r="A113" s="177" t="s">
        <v>114</v>
      </c>
      <c r="B113" s="177" t="s">
        <v>355</v>
      </c>
      <c r="C113" s="177" t="s">
        <v>356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80">
        <v>0</v>
      </c>
    </row>
    <row r="114" spans="1:8">
      <c r="A114" s="177" t="s">
        <v>114</v>
      </c>
      <c r="B114" s="177" t="s">
        <v>357</v>
      </c>
      <c r="C114" s="177" t="s">
        <v>358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0</v>
      </c>
    </row>
    <row r="115" spans="1:8">
      <c r="A115" s="177" t="s">
        <v>114</v>
      </c>
      <c r="B115" s="177" t="s">
        <v>359</v>
      </c>
      <c r="C115" s="177" t="s">
        <v>360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3.3000000000000002E-2</v>
      </c>
    </row>
    <row r="116" spans="1:8">
      <c r="A116" s="177" t="s">
        <v>114</v>
      </c>
      <c r="B116" s="177" t="s">
        <v>361</v>
      </c>
      <c r="C116" s="177" t="s">
        <v>362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0.86</v>
      </c>
    </row>
    <row r="117" spans="1:8">
      <c r="A117" s="177" t="s">
        <v>114</v>
      </c>
      <c r="B117" s="177" t="s">
        <v>363</v>
      </c>
      <c r="C117" s="177" t="s">
        <v>364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80">
        <v>0</v>
      </c>
    </row>
    <row r="118" spans="1:8">
      <c r="A118" s="177" t="s">
        <v>114</v>
      </c>
      <c r="B118" s="177" t="s">
        <v>365</v>
      </c>
      <c r="C118" s="177" t="s">
        <v>366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80">
        <v>0</v>
      </c>
    </row>
    <row r="119" spans="1:8">
      <c r="A119" s="177" t="s">
        <v>114</v>
      </c>
      <c r="B119" s="177" t="s">
        <v>367</v>
      </c>
      <c r="C119" s="177" t="s">
        <v>368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80">
        <v>0</v>
      </c>
    </row>
    <row r="120" spans="1:8">
      <c r="A120" s="177" t="s">
        <v>114</v>
      </c>
      <c r="B120" s="177" t="s">
        <v>369</v>
      </c>
      <c r="C120" s="177" t="s">
        <v>370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80">
        <v>0</v>
      </c>
    </row>
    <row r="121" spans="1:8">
      <c r="A121" s="177" t="s">
        <v>114</v>
      </c>
      <c r="B121" s="177" t="s">
        <v>371</v>
      </c>
      <c r="C121" s="177" t="s">
        <v>372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0.89300000000000002</v>
      </c>
    </row>
    <row r="122" spans="1:8">
      <c r="A122" s="177" t="s">
        <v>114</v>
      </c>
      <c r="B122" s="177" t="s">
        <v>373</v>
      </c>
      <c r="C122" s="177" t="s">
        <v>374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80">
        <v>0</v>
      </c>
    </row>
    <row r="123" spans="1:8">
      <c r="A123" s="177" t="s">
        <v>114</v>
      </c>
      <c r="B123" s="177" t="s">
        <v>375</v>
      </c>
      <c r="C123" s="177" t="s">
        <v>376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0</v>
      </c>
    </row>
    <row r="124" spans="1:8">
      <c r="A124" s="177" t="s">
        <v>114</v>
      </c>
      <c r="B124" s="177" t="s">
        <v>377</v>
      </c>
      <c r="C124" s="177" t="s">
        <v>378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80">
        <v>0</v>
      </c>
    </row>
    <row r="125" spans="1:8">
      <c r="A125" s="177" t="s">
        <v>114</v>
      </c>
      <c r="B125" s="177" t="s">
        <v>379</v>
      </c>
      <c r="C125" s="177" t="s">
        <v>380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80">
        <v>0</v>
      </c>
    </row>
    <row r="126" spans="1:8">
      <c r="A126" s="177" t="s">
        <v>114</v>
      </c>
      <c r="B126" s="177" t="s">
        <v>381</v>
      </c>
      <c r="C126" s="177" t="s">
        <v>382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80">
        <v>0</v>
      </c>
    </row>
    <row r="127" spans="1:8">
      <c r="A127" s="177" t="s">
        <v>114</v>
      </c>
      <c r="B127" s="177" t="s">
        <v>383</v>
      </c>
      <c r="C127" s="177" t="s">
        <v>384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0</v>
      </c>
    </row>
    <row r="128" spans="1:8">
      <c r="A128" s="177" t="s">
        <v>114</v>
      </c>
      <c r="B128" s="177" t="s">
        <v>385</v>
      </c>
      <c r="C128" s="177" t="s">
        <v>386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114</v>
      </c>
      <c r="B129" s="177" t="s">
        <v>387</v>
      </c>
      <c r="C129" s="177" t="s">
        <v>388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0</v>
      </c>
    </row>
    <row r="130" spans="1:8">
      <c r="A130" s="177" t="s">
        <v>114</v>
      </c>
      <c r="B130" s="177" t="s">
        <v>389</v>
      </c>
      <c r="C130" s="177" t="s">
        <v>390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80">
        <v>0</v>
      </c>
    </row>
    <row r="131" spans="1:8">
      <c r="A131" s="177" t="s">
        <v>114</v>
      </c>
      <c r="B131" s="177" t="s">
        <v>391</v>
      </c>
      <c r="C131" s="177" t="s">
        <v>392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80">
        <v>0</v>
      </c>
    </row>
    <row r="132" spans="1:8">
      <c r="A132" s="177" t="s">
        <v>114</v>
      </c>
      <c r="B132" s="177" t="s">
        <v>393</v>
      </c>
      <c r="C132" s="177" t="s">
        <v>394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80">
        <v>0</v>
      </c>
    </row>
    <row r="133" spans="1:8">
      <c r="A133" s="177" t="s">
        <v>114</v>
      </c>
      <c r="B133" s="177" t="s">
        <v>395</v>
      </c>
      <c r="C133" s="177" t="s">
        <v>396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80">
        <v>0</v>
      </c>
    </row>
    <row r="134" spans="1:8">
      <c r="A134" s="177" t="s">
        <v>114</v>
      </c>
      <c r="B134" s="177" t="s">
        <v>397</v>
      </c>
      <c r="C134" s="177" t="s">
        <v>398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0</v>
      </c>
    </row>
    <row r="135" spans="1:8">
      <c r="A135" s="177" t="s">
        <v>114</v>
      </c>
      <c r="B135" s="177" t="s">
        <v>399</v>
      </c>
      <c r="C135" s="177" t="s">
        <v>400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0</v>
      </c>
    </row>
    <row r="136" spans="1:8">
      <c r="A136" s="177" t="s">
        <v>114</v>
      </c>
      <c r="B136" s="177" t="s">
        <v>401</v>
      </c>
      <c r="C136" s="177" t="s">
        <v>402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0</v>
      </c>
    </row>
    <row r="137" spans="1:8">
      <c r="A137" s="177" t="s">
        <v>114</v>
      </c>
      <c r="B137" s="177" t="s">
        <v>403</v>
      </c>
      <c r="C137" s="177" t="s">
        <v>404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80">
        <v>0</v>
      </c>
    </row>
    <row r="138" spans="1:8">
      <c r="A138" s="177" t="s">
        <v>114</v>
      </c>
      <c r="B138" s="177" t="s">
        <v>405</v>
      </c>
      <c r="C138" s="177" t="s">
        <v>406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80">
        <v>0</v>
      </c>
    </row>
    <row r="139" spans="1:8">
      <c r="A139" s="177" t="s">
        <v>114</v>
      </c>
      <c r="B139" s="177" t="s">
        <v>407</v>
      </c>
      <c r="C139" s="177" t="s">
        <v>408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80">
        <v>0</v>
      </c>
    </row>
    <row r="140" spans="1:8">
      <c r="A140" s="177" t="s">
        <v>114</v>
      </c>
      <c r="B140" s="177" t="s">
        <v>409</v>
      </c>
      <c r="C140" s="177" t="s">
        <v>410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80">
        <v>0</v>
      </c>
    </row>
    <row r="141" spans="1:8">
      <c r="A141" s="177" t="s">
        <v>114</v>
      </c>
      <c r="B141" s="177" t="s">
        <v>411</v>
      </c>
      <c r="C141" s="177" t="s">
        <v>412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0</v>
      </c>
    </row>
    <row r="142" spans="1:8">
      <c r="A142" s="177" t="s">
        <v>114</v>
      </c>
      <c r="B142" s="177" t="s">
        <v>413</v>
      </c>
      <c r="C142" s="177" t="s">
        <v>414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0</v>
      </c>
    </row>
    <row r="143" spans="1:8">
      <c r="A143" s="177" t="s">
        <v>114</v>
      </c>
      <c r="B143" s="177" t="s">
        <v>415</v>
      </c>
      <c r="C143" s="177" t="s">
        <v>416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0</v>
      </c>
    </row>
    <row r="144" spans="1:8">
      <c r="A144" s="177" t="s">
        <v>114</v>
      </c>
      <c r="B144" s="177" t="s">
        <v>417</v>
      </c>
      <c r="C144" s="177" t="s">
        <v>418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80">
        <v>0</v>
      </c>
    </row>
    <row r="145" spans="1:8">
      <c r="A145" s="177" t="s">
        <v>114</v>
      </c>
      <c r="B145" s="177" t="s">
        <v>419</v>
      </c>
      <c r="C145" s="177" t="s">
        <v>420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80">
        <v>0</v>
      </c>
    </row>
    <row r="146" spans="1:8">
      <c r="A146" s="177" t="s">
        <v>114</v>
      </c>
      <c r="B146" s="177" t="s">
        <v>421</v>
      </c>
      <c r="C146" s="177" t="s">
        <v>422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80">
        <v>0</v>
      </c>
    </row>
    <row r="147" spans="1:8">
      <c r="A147" s="177" t="s">
        <v>114</v>
      </c>
      <c r="B147" s="177" t="s">
        <v>423</v>
      </c>
      <c r="C147" s="177" t="s">
        <v>424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80">
        <v>0</v>
      </c>
    </row>
    <row r="148" spans="1:8">
      <c r="A148" s="177" t="s">
        <v>114</v>
      </c>
      <c r="B148" s="177" t="s">
        <v>425</v>
      </c>
      <c r="C148" s="177" t="s">
        <v>426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0</v>
      </c>
    </row>
    <row r="149" spans="1:8">
      <c r="A149" s="177" t="s">
        <v>114</v>
      </c>
      <c r="B149" s="177" t="s">
        <v>427</v>
      </c>
      <c r="C149" s="177" t="s">
        <v>428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0.21335378124277191</v>
      </c>
    </row>
    <row r="150" spans="1:8">
      <c r="A150" s="177" t="s">
        <v>114</v>
      </c>
      <c r="B150" s="177" t="s">
        <v>429</v>
      </c>
      <c r="C150" s="177" t="s">
        <v>430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-3.208711778257288</v>
      </c>
    </row>
    <row r="151" spans="1:8">
      <c r="A151" s="177" t="s">
        <v>114</v>
      </c>
      <c r="B151" s="177" t="s">
        <v>431</v>
      </c>
      <c r="C151" s="177" t="s">
        <v>432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80">
        <v>0</v>
      </c>
    </row>
    <row r="152" spans="1:8">
      <c r="A152" s="177" t="s">
        <v>114</v>
      </c>
      <c r="B152" s="177" t="s">
        <v>433</v>
      </c>
      <c r="C152" s="177" t="s">
        <v>434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80">
        <v>0</v>
      </c>
    </row>
    <row r="153" spans="1:8">
      <c r="A153" s="177" t="s">
        <v>114</v>
      </c>
      <c r="B153" s="177" t="s">
        <v>435</v>
      </c>
      <c r="C153" s="177" t="s">
        <v>436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80">
        <v>0</v>
      </c>
    </row>
    <row r="154" spans="1:8">
      <c r="A154" s="177" t="s">
        <v>114</v>
      </c>
      <c r="B154" s="177" t="s">
        <v>437</v>
      </c>
      <c r="C154" s="177" t="s">
        <v>438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80">
        <v>0</v>
      </c>
    </row>
    <row r="155" spans="1:8">
      <c r="A155" s="177" t="s">
        <v>114</v>
      </c>
      <c r="B155" s="177" t="s">
        <v>439</v>
      </c>
      <c r="C155" s="177" t="s">
        <v>440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-2.9953579970145161</v>
      </c>
    </row>
    <row r="156" spans="1:8">
      <c r="A156" s="177" t="s">
        <v>114</v>
      </c>
      <c r="B156" s="177" t="s">
        <v>441</v>
      </c>
      <c r="C156" s="177" t="s">
        <v>442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0</v>
      </c>
    </row>
    <row r="157" spans="1:8">
      <c r="A157" s="177" t="s">
        <v>114</v>
      </c>
      <c r="B157" s="177" t="s">
        <v>443</v>
      </c>
      <c r="C157" s="177" t="s">
        <v>444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-0.78899913639153718</v>
      </c>
    </row>
    <row r="158" spans="1:8">
      <c r="A158" s="177" t="s">
        <v>114</v>
      </c>
      <c r="B158" s="177" t="s">
        <v>445</v>
      </c>
      <c r="C158" s="177" t="s">
        <v>446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80">
        <v>0</v>
      </c>
    </row>
    <row r="159" spans="1:8">
      <c r="A159" s="177" t="s">
        <v>114</v>
      </c>
      <c r="B159" s="177" t="s">
        <v>447</v>
      </c>
      <c r="C159" s="177" t="s">
        <v>448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80">
        <v>0</v>
      </c>
    </row>
    <row r="160" spans="1:8">
      <c r="A160" s="177" t="s">
        <v>114</v>
      </c>
      <c r="B160" s="177" t="s">
        <v>449</v>
      </c>
      <c r="C160" s="177" t="s">
        <v>450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80">
        <v>0</v>
      </c>
    </row>
    <row r="161" spans="1:8">
      <c r="A161" s="177" t="s">
        <v>114</v>
      </c>
      <c r="B161" s="177" t="s">
        <v>451</v>
      </c>
      <c r="C161" s="177" t="s">
        <v>452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-0.78899913639153718</v>
      </c>
    </row>
    <row r="162" spans="1:8">
      <c r="A162" s="177" t="s">
        <v>114</v>
      </c>
      <c r="B162" s="177" t="s">
        <v>453</v>
      </c>
      <c r="C162" s="177" t="s">
        <v>454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0.15977350197742801</v>
      </c>
    </row>
    <row r="163" spans="1:8">
      <c r="A163" s="177" t="s">
        <v>114</v>
      </c>
      <c r="B163" s="177" t="s">
        <v>455</v>
      </c>
      <c r="C163" s="177" t="s">
        <v>456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6.2727863398647514</v>
      </c>
    </row>
    <row r="164" spans="1:8">
      <c r="A164" s="177" t="s">
        <v>114</v>
      </c>
      <c r="B164" s="177" t="s">
        <v>457</v>
      </c>
      <c r="C164" s="177" t="s">
        <v>458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80">
        <v>0</v>
      </c>
    </row>
    <row r="165" spans="1:8">
      <c r="A165" s="177" t="s">
        <v>114</v>
      </c>
      <c r="B165" s="177" t="s">
        <v>459</v>
      </c>
      <c r="C165" s="177" t="s">
        <v>460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80">
        <v>0</v>
      </c>
    </row>
    <row r="166" spans="1:8">
      <c r="A166" s="177" t="s">
        <v>114</v>
      </c>
      <c r="B166" s="177" t="s">
        <v>461</v>
      </c>
      <c r="C166" s="177" t="s">
        <v>462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80">
        <v>0</v>
      </c>
    </row>
    <row r="167" spans="1:8">
      <c r="A167" s="177" t="s">
        <v>114</v>
      </c>
      <c r="B167" s="177" t="s">
        <v>463</v>
      </c>
      <c r="C167" s="177" t="s">
        <v>464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80">
        <v>0</v>
      </c>
    </row>
    <row r="168" spans="1:8">
      <c r="A168" s="177" t="s">
        <v>114</v>
      </c>
      <c r="B168" s="177" t="s">
        <v>465</v>
      </c>
      <c r="C168" s="177" t="s">
        <v>466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6.4325598418421794</v>
      </c>
    </row>
    <row r="169" spans="1:8">
      <c r="A169" s="177" t="s">
        <v>114</v>
      </c>
      <c r="B169" s="177" t="s">
        <v>467</v>
      </c>
      <c r="C169" s="177" t="s">
        <v>468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9.3124500000000001</v>
      </c>
    </row>
    <row r="170" spans="1:8">
      <c r="A170" s="177" t="s">
        <v>114</v>
      </c>
      <c r="B170" s="177" t="s">
        <v>469</v>
      </c>
      <c r="C170" s="177" t="s">
        <v>470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4.4183250000000003</v>
      </c>
    </row>
    <row r="171" spans="1:8">
      <c r="A171" s="177" t="s">
        <v>114</v>
      </c>
      <c r="B171" s="177" t="s">
        <v>471</v>
      </c>
      <c r="C171" s="177" t="s">
        <v>472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13.730775</v>
      </c>
    </row>
    <row r="172" spans="1:8">
      <c r="A172" s="177" t="s">
        <v>114</v>
      </c>
      <c r="B172" s="177" t="s">
        <v>473</v>
      </c>
      <c r="C172" s="177" t="s">
        <v>474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0</v>
      </c>
    </row>
    <row r="173" spans="1:8">
      <c r="A173" s="177" t="s">
        <v>114</v>
      </c>
      <c r="B173" s="177" t="s">
        <v>475</v>
      </c>
      <c r="C173" s="177" t="s">
        <v>476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8.2739911325042943</v>
      </c>
    </row>
    <row r="174" spans="1:8">
      <c r="A174" s="177" t="s">
        <v>114</v>
      </c>
      <c r="B174" s="177" t="s">
        <v>477</v>
      </c>
      <c r="C174" s="177" t="s">
        <v>478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80">
        <v>0</v>
      </c>
    </row>
    <row r="175" spans="1:8">
      <c r="A175" s="177" t="s">
        <v>114</v>
      </c>
      <c r="B175" s="177" t="s">
        <v>479</v>
      </c>
      <c r="C175" s="177" t="s">
        <v>480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80">
        <v>0</v>
      </c>
    </row>
    <row r="176" spans="1:8">
      <c r="A176" s="177" t="s">
        <v>114</v>
      </c>
      <c r="B176" s="177" t="s">
        <v>481</v>
      </c>
      <c r="C176" s="177" t="s">
        <v>482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8.2739911325042943</v>
      </c>
    </row>
    <row r="177" spans="1:8">
      <c r="A177" s="177" t="s">
        <v>114</v>
      </c>
      <c r="B177" s="177" t="s">
        <v>483</v>
      </c>
      <c r="C177" s="177" t="s">
        <v>484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80">
        <v>0</v>
      </c>
    </row>
    <row r="178" spans="1:8">
      <c r="A178" s="177" t="s">
        <v>114</v>
      </c>
      <c r="B178" s="177" t="s">
        <v>485</v>
      </c>
      <c r="C178" s="177" t="s">
        <v>486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80">
        <v>0</v>
      </c>
    </row>
    <row r="179" spans="1:8">
      <c r="A179" s="177" t="s">
        <v>114</v>
      </c>
      <c r="B179" s="177" t="s">
        <v>487</v>
      </c>
      <c r="C179" s="177" t="s">
        <v>488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0</v>
      </c>
    </row>
    <row r="180" spans="1:8">
      <c r="A180" s="177" t="s">
        <v>114</v>
      </c>
      <c r="B180" s="177" t="s">
        <v>489</v>
      </c>
      <c r="C180" s="177" t="s">
        <v>490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114</v>
      </c>
      <c r="B181" s="177" t="s">
        <v>491</v>
      </c>
      <c r="C181" s="177" t="s">
        <v>492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0</v>
      </c>
    </row>
    <row r="182" spans="1:8">
      <c r="A182" s="177" t="s">
        <v>114</v>
      </c>
      <c r="B182" s="177" t="s">
        <v>493</v>
      </c>
      <c r="C182" s="177" t="s">
        <v>494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80">
        <v>0</v>
      </c>
    </row>
    <row r="183" spans="1:8">
      <c r="A183" s="177" t="s">
        <v>114</v>
      </c>
      <c r="B183" s="177" t="s">
        <v>495</v>
      </c>
      <c r="C183" s="177" t="s">
        <v>496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80">
        <v>0</v>
      </c>
    </row>
    <row r="184" spans="1:8">
      <c r="A184" s="177" t="s">
        <v>114</v>
      </c>
      <c r="B184" s="177" t="s">
        <v>497</v>
      </c>
      <c r="C184" s="177" t="s">
        <v>498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80">
        <v>0</v>
      </c>
    </row>
    <row r="185" spans="1:8">
      <c r="A185" s="177" t="s">
        <v>114</v>
      </c>
      <c r="B185" s="177" t="s">
        <v>499</v>
      </c>
      <c r="C185" s="177" t="s">
        <v>500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80">
        <v>0</v>
      </c>
    </row>
    <row r="186" spans="1:8">
      <c r="A186" s="177" t="s">
        <v>114</v>
      </c>
      <c r="B186" s="177" t="s">
        <v>501</v>
      </c>
      <c r="C186" s="177" t="s">
        <v>502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0</v>
      </c>
    </row>
    <row r="187" spans="1:8">
      <c r="A187" s="177" t="s">
        <v>114</v>
      </c>
      <c r="B187" s="177" t="s">
        <v>503</v>
      </c>
      <c r="C187" s="177" t="s">
        <v>504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0</v>
      </c>
    </row>
    <row r="188" spans="1:8">
      <c r="A188" s="177" t="s">
        <v>114</v>
      </c>
      <c r="B188" s="177" t="s">
        <v>505</v>
      </c>
      <c r="C188" s="177" t="s">
        <v>506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0</v>
      </c>
    </row>
    <row r="189" spans="1:8">
      <c r="A189" s="177" t="s">
        <v>114</v>
      </c>
      <c r="B189" s="177" t="s">
        <v>507</v>
      </c>
      <c r="C189" s="177" t="s">
        <v>508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80">
        <v>0</v>
      </c>
    </row>
    <row r="190" spans="1:8">
      <c r="A190" s="177" t="s">
        <v>114</v>
      </c>
      <c r="B190" s="177" t="s">
        <v>509</v>
      </c>
      <c r="C190" s="177" t="s">
        <v>510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80">
        <v>0</v>
      </c>
    </row>
    <row r="191" spans="1:8">
      <c r="A191" s="177" t="s">
        <v>114</v>
      </c>
      <c r="B191" s="177" t="s">
        <v>511</v>
      </c>
      <c r="C191" s="177" t="s">
        <v>512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80">
        <v>0</v>
      </c>
    </row>
    <row r="192" spans="1:8">
      <c r="A192" s="177" t="s">
        <v>114</v>
      </c>
      <c r="B192" s="177" t="s">
        <v>513</v>
      </c>
      <c r="C192" s="177" t="s">
        <v>514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80">
        <v>0</v>
      </c>
    </row>
    <row r="193" spans="1:8">
      <c r="A193" s="177" t="s">
        <v>114</v>
      </c>
      <c r="B193" s="177" t="s">
        <v>515</v>
      </c>
      <c r="C193" s="177" t="s">
        <v>516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0</v>
      </c>
    </row>
    <row r="194" spans="1:8">
      <c r="A194" s="177" t="s">
        <v>114</v>
      </c>
      <c r="B194" s="177" t="s">
        <v>517</v>
      </c>
      <c r="C194" s="177" t="s">
        <v>518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</v>
      </c>
    </row>
    <row r="195" spans="1:8">
      <c r="A195" s="177" t="s">
        <v>114</v>
      </c>
      <c r="B195" s="177" t="s">
        <v>519</v>
      </c>
      <c r="C195" s="177" t="s">
        <v>520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0</v>
      </c>
    </row>
    <row r="196" spans="1:8">
      <c r="A196" s="177" t="s">
        <v>114</v>
      </c>
      <c r="B196" s="177" t="s">
        <v>521</v>
      </c>
      <c r="C196" s="177" t="s">
        <v>522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80">
        <v>0</v>
      </c>
    </row>
    <row r="197" spans="1:8">
      <c r="A197" s="177" t="s">
        <v>114</v>
      </c>
      <c r="B197" s="177" t="s">
        <v>523</v>
      </c>
      <c r="C197" s="177" t="s">
        <v>524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80">
        <v>0</v>
      </c>
    </row>
    <row r="198" spans="1:8">
      <c r="A198" s="177" t="s">
        <v>114</v>
      </c>
      <c r="B198" s="177" t="s">
        <v>525</v>
      </c>
      <c r="C198" s="177" t="s">
        <v>526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80">
        <v>0</v>
      </c>
    </row>
    <row r="199" spans="1:8">
      <c r="A199" s="177" t="s">
        <v>114</v>
      </c>
      <c r="B199" s="177" t="s">
        <v>527</v>
      </c>
      <c r="C199" s="177" t="s">
        <v>528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80">
        <v>0</v>
      </c>
    </row>
    <row r="200" spans="1:8">
      <c r="A200" s="177" t="s">
        <v>114</v>
      </c>
      <c r="B200" s="177" t="s">
        <v>529</v>
      </c>
      <c r="C200" s="177" t="s">
        <v>530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0</v>
      </c>
    </row>
    <row r="201" spans="1:8">
      <c r="A201" s="177" t="s">
        <v>114</v>
      </c>
      <c r="B201" s="177" t="s">
        <v>531</v>
      </c>
      <c r="C201" s="177" t="s">
        <v>532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32.644561743082647</v>
      </c>
    </row>
    <row r="202" spans="1:8">
      <c r="A202" s="177" t="s">
        <v>114</v>
      </c>
      <c r="B202" s="177" t="s">
        <v>533</v>
      </c>
      <c r="C202" s="177" t="s">
        <v>534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421.17604358481287</v>
      </c>
    </row>
    <row r="203" spans="1:8">
      <c r="A203" s="177" t="s">
        <v>114</v>
      </c>
      <c r="B203" s="177" t="s">
        <v>535</v>
      </c>
      <c r="C203" s="177" t="s">
        <v>536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0</v>
      </c>
    </row>
    <row r="204" spans="1:8">
      <c r="A204" s="177" t="s">
        <v>114</v>
      </c>
      <c r="B204" s="177" t="s">
        <v>537</v>
      </c>
      <c r="C204" s="177" t="s">
        <v>538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0</v>
      </c>
    </row>
    <row r="205" spans="1:8">
      <c r="A205" s="177" t="s">
        <v>114</v>
      </c>
      <c r="B205" s="177" t="s">
        <v>539</v>
      </c>
      <c r="C205" s="177" t="s">
        <v>540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0</v>
      </c>
    </row>
    <row r="206" spans="1:8">
      <c r="A206" s="177" t="s">
        <v>114</v>
      </c>
      <c r="B206" s="177" t="s">
        <v>541</v>
      </c>
      <c r="C206" s="177" t="s">
        <v>542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114</v>
      </c>
      <c r="B207" s="177" t="s">
        <v>543</v>
      </c>
      <c r="C207" s="177" t="s">
        <v>544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453.82060532789558</v>
      </c>
    </row>
    <row r="208" spans="1:8">
      <c r="A208" s="177" t="s">
        <v>114</v>
      </c>
      <c r="B208" s="177" t="s">
        <v>545</v>
      </c>
      <c r="C208" s="177" t="s">
        <v>546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32.920988152143053</v>
      </c>
    </row>
    <row r="209" spans="1:8">
      <c r="A209" s="177" t="s">
        <v>114</v>
      </c>
      <c r="B209" s="177" t="s">
        <v>547</v>
      </c>
      <c r="C209" s="177" t="s">
        <v>548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424.74551723597352</v>
      </c>
    </row>
    <row r="210" spans="1:8">
      <c r="A210" s="177" t="s">
        <v>114</v>
      </c>
      <c r="B210" s="177" t="s">
        <v>549</v>
      </c>
      <c r="C210" s="177" t="s">
        <v>550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80">
        <v>0</v>
      </c>
    </row>
    <row r="211" spans="1:8">
      <c r="A211" s="177" t="s">
        <v>114</v>
      </c>
      <c r="B211" s="177" t="s">
        <v>551</v>
      </c>
      <c r="C211" s="177" t="s">
        <v>552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80">
        <v>0</v>
      </c>
    </row>
    <row r="212" spans="1:8">
      <c r="A212" s="177" t="s">
        <v>114</v>
      </c>
      <c r="B212" s="177" t="s">
        <v>553</v>
      </c>
      <c r="C212" s="177" t="s">
        <v>554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80">
        <v>0</v>
      </c>
    </row>
    <row r="213" spans="1:8">
      <c r="A213" s="177" t="s">
        <v>114</v>
      </c>
      <c r="B213" s="177" t="s">
        <v>555</v>
      </c>
      <c r="C213" s="177" t="s">
        <v>556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80">
        <v>0</v>
      </c>
    </row>
    <row r="214" spans="1:8">
      <c r="A214" s="177" t="s">
        <v>114</v>
      </c>
      <c r="B214" s="177" t="s">
        <v>557</v>
      </c>
      <c r="C214" s="177" t="s">
        <v>558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457.66650538811649</v>
      </c>
    </row>
    <row r="215" spans="1:8">
      <c r="A215" s="177" t="s">
        <v>114</v>
      </c>
      <c r="B215" s="177" t="s">
        <v>559</v>
      </c>
      <c r="C215" s="177" t="s">
        <v>560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38.540944343989217</v>
      </c>
    </row>
    <row r="216" spans="1:8">
      <c r="A216" s="177" t="s">
        <v>114</v>
      </c>
      <c r="B216" s="177" t="s">
        <v>561</v>
      </c>
      <c r="C216" s="177" t="s">
        <v>562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497.25400903814989</v>
      </c>
    </row>
    <row r="217" spans="1:8">
      <c r="A217" s="177" t="s">
        <v>114</v>
      </c>
      <c r="B217" s="177" t="s">
        <v>563</v>
      </c>
      <c r="C217" s="177" t="s">
        <v>564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80">
        <v>0</v>
      </c>
    </row>
    <row r="218" spans="1:8">
      <c r="A218" s="177" t="s">
        <v>114</v>
      </c>
      <c r="B218" s="177" t="s">
        <v>565</v>
      </c>
      <c r="C218" s="177" t="s">
        <v>566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80">
        <v>0</v>
      </c>
    </row>
    <row r="219" spans="1:8">
      <c r="A219" s="177" t="s">
        <v>114</v>
      </c>
      <c r="B219" s="177" t="s">
        <v>567</v>
      </c>
      <c r="C219" s="177" t="s">
        <v>568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80">
        <v>0</v>
      </c>
    </row>
    <row r="220" spans="1:8">
      <c r="A220" s="177" t="s">
        <v>114</v>
      </c>
      <c r="B220" s="177" t="s">
        <v>569</v>
      </c>
      <c r="C220" s="177" t="s">
        <v>570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80">
        <v>0</v>
      </c>
    </row>
    <row r="221" spans="1:8">
      <c r="A221" s="177" t="s">
        <v>114</v>
      </c>
      <c r="B221" s="177" t="s">
        <v>571</v>
      </c>
      <c r="C221" s="177" t="s">
        <v>572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535.79495338213917</v>
      </c>
    </row>
    <row r="222" spans="1:8">
      <c r="A222" s="177" t="s">
        <v>114</v>
      </c>
      <c r="B222" s="177" t="s">
        <v>573</v>
      </c>
      <c r="C222" s="177" t="s">
        <v>574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39.718185515620732</v>
      </c>
    </row>
    <row r="223" spans="1:8">
      <c r="A223" s="177" t="s">
        <v>114</v>
      </c>
      <c r="B223" s="177" t="s">
        <v>575</v>
      </c>
      <c r="C223" s="177" t="s">
        <v>576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512.44273630372436</v>
      </c>
    </row>
    <row r="224" spans="1:8">
      <c r="A224" s="177" t="s">
        <v>114</v>
      </c>
      <c r="B224" s="177" t="s">
        <v>577</v>
      </c>
      <c r="C224" s="177" t="s">
        <v>578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80">
        <v>0</v>
      </c>
    </row>
    <row r="225" spans="1:8">
      <c r="A225" s="177" t="s">
        <v>114</v>
      </c>
      <c r="B225" s="177" t="s">
        <v>579</v>
      </c>
      <c r="C225" s="177" t="s">
        <v>580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80">
        <v>0</v>
      </c>
    </row>
    <row r="226" spans="1:8">
      <c r="A226" s="177" t="s">
        <v>114</v>
      </c>
      <c r="B226" s="177" t="s">
        <v>581</v>
      </c>
      <c r="C226" s="177" t="s">
        <v>582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80">
        <v>0</v>
      </c>
    </row>
    <row r="227" spans="1:8">
      <c r="A227" s="177" t="s">
        <v>114</v>
      </c>
      <c r="B227" s="177" t="s">
        <v>583</v>
      </c>
      <c r="C227" s="177" t="s">
        <v>584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80">
        <v>0</v>
      </c>
    </row>
    <row r="228" spans="1:8">
      <c r="A228" s="177" t="s">
        <v>114</v>
      </c>
      <c r="B228" s="177" t="s">
        <v>585</v>
      </c>
      <c r="C228" s="177" t="s">
        <v>586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552.16092181934505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33.832031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587</v>
      </c>
      <c r="J2" s="212" t="s">
        <v>588</v>
      </c>
      <c r="K2" s="213" t="s">
        <v>589</v>
      </c>
    </row>
    <row r="3" spans="1:14">
      <c r="I3" s="214"/>
      <c r="J3" s="214"/>
      <c r="K3" s="215"/>
    </row>
    <row r="4" spans="1:14">
      <c r="A4" s="177" t="str">
        <f xml:space="preserve"> F_Inputs!A4</f>
        <v>SSC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SSC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SSC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SSC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SSC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SSC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SSC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SSC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SSC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SSC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SSC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SSC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SSC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SSC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SSC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SSC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SSC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SSC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SSC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SSC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SSC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SSC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SSC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SSC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SSC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SSC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SSC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SSC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SSC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SSC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SSC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SSC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SSC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SSC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SSC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SSC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SSC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SSC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SSC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SSC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SSC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SSC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SSC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SSC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SSC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SSC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SSC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SSC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SSC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SSC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SSC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SSC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SSC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SSC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SSC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SSC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SSC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SSC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SSC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SSC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SSC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SSC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SSC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SSC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SSC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SSC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SSC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SSC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SSC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SSC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SSC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SSC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SSC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SSC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SSC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SSC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SSC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SSC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SSC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SSC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SSC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SSC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SSC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SSC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SSC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SSC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SSC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SSC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SSC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SSC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SSC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SSC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SSC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SSC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SSC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SSC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SSC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SSC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SSC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SSC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SSC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SSC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SSC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SSC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SSC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SSC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SSC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SSC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SSC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SSC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SSC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SSC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SSC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SSC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SSC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SSC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SSC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SSC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SSC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SSC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SSC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SSC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SSC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SSC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SSC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SSC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SSC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SSC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SSC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SSC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SSC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SSC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SSC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SSC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SSC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SSC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SSC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SSC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SSC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SSC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SSC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SSC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SSC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SSC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SSC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SSC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SSC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SSC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SSC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SSC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SSC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SSC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SSC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SSC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SSC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SSC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SSC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SSC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SSC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SSC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SSC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SSC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SSC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SSC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SSC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SSC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SSC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SSC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SSC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SSC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SSC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SSC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SSC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SSC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SSC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SSC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SSC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SSC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SSC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SSC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SSC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SSC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SSC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SSC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SSC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SSC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SSC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SSC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SSC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SSC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SSC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SSC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SSC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SSC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SSC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SSC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SSC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SSC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SSC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SSC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SSC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SSC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SSC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SSC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SSC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SSC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SSC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SSC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SSC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SSC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SSC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SSC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SSC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SSC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SSC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SSC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SSC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SSC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SSC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SSC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SSC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SSC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SSC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SSC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SSC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SSC</v>
      </c>
      <c r="B229" s="263" t="s">
        <v>590</v>
      </c>
      <c r="C229" s="263" t="s">
        <v>591</v>
      </c>
      <c r="D229" s="263" t="s">
        <v>172</v>
      </c>
      <c r="E229" s="263" t="s">
        <v>147</v>
      </c>
      <c r="F229" s="208"/>
      <c r="G229" s="208"/>
      <c r="H229" s="210"/>
      <c r="I229" s="216"/>
      <c r="J229" s="216"/>
      <c r="K229" s="217"/>
    </row>
    <row r="230" spans="1:11">
      <c r="A230" s="263" t="str">
        <f>A229</f>
        <v>SSC</v>
      </c>
      <c r="B230" s="263" t="s">
        <v>592</v>
      </c>
      <c r="C230" s="263" t="s">
        <v>593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SSC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SSC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SSC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SSC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SSC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SSC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SSC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SSC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SSC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SSC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SSC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SSC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SSC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>
      <c r="A17" s="262" t="str">
        <f xml:space="preserve"> F_Inputs!A17</f>
        <v>SSC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>
      <c r="A18" s="262" t="str">
        <f xml:space="preserve"> F_Inputs!A18</f>
        <v>SSC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>
      <c r="A19" s="262" t="str">
        <f xml:space="preserve"> F_Inputs!A19</f>
        <v>SSC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SSC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SSC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>
        <f xml:space="preserve"> IF(InpOverride!F21 = 0, F_Inputs!F21, InpOverride!F21)</f>
        <v>0</v>
      </c>
      <c r="G21" s="210">
        <f xml:space="preserve"> IF(InpOverride!G21 = 0, F_Inputs!G21, InpOverride!G21)</f>
        <v>0</v>
      </c>
      <c r="H21" s="210">
        <f xml:space="preserve"> IF(InpOverride!H21 = 0, F_Inputs!H21, InpOverride!H21)</f>
        <v>0</v>
      </c>
    </row>
    <row r="22" spans="1:8">
      <c r="A22" s="262" t="str">
        <f xml:space="preserve"> F_Inputs!A22</f>
        <v>SSC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>
        <f xml:space="preserve"> IF(InpOverride!F22 = 0, F_Inputs!F22, InpOverride!F22)</f>
        <v>0</v>
      </c>
      <c r="G22" s="210">
        <f xml:space="preserve"> IF(InpOverride!G22 = 0, F_Inputs!G22, InpOverride!G22)</f>
        <v>0</v>
      </c>
      <c r="H22" s="210">
        <f xml:space="preserve"> IF(InpOverride!H22 = 0, F_Inputs!H22, InpOverride!H22)</f>
        <v>0</v>
      </c>
    </row>
    <row r="23" spans="1:8">
      <c r="A23" s="262" t="str">
        <f xml:space="preserve"> F_Inputs!A23</f>
        <v>SSC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>
        <f xml:space="preserve"> IF(InpOverride!F23 = 0, F_Inputs!F23, InpOverride!F23)</f>
        <v>0</v>
      </c>
      <c r="G23" s="210">
        <f xml:space="preserve"> IF(InpOverride!G23 = 0, F_Inputs!G23, InpOverride!G23)</f>
        <v>0</v>
      </c>
      <c r="H23" s="210">
        <f xml:space="preserve"> IF(InpOverride!H23 = 0, F_Inputs!H23, InpOverride!H23)</f>
        <v>0</v>
      </c>
    </row>
    <row r="24" spans="1:8">
      <c r="A24" s="262" t="str">
        <f xml:space="preserve"> F_Inputs!A24</f>
        <v>SSC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>
        <f xml:space="preserve"> IF(InpOverride!F24 = 0, F_Inputs!F24, InpOverride!F24)</f>
        <v>0</v>
      </c>
      <c r="G24" s="210">
        <f xml:space="preserve"> IF(InpOverride!G24 = 0, F_Inputs!G24, InpOverride!G24)</f>
        <v>0</v>
      </c>
      <c r="H24" s="210">
        <f xml:space="preserve"> IF(InpOverride!H24 = 0, F_Inputs!H24, InpOverride!H24)</f>
        <v>0</v>
      </c>
    </row>
    <row r="25" spans="1:8">
      <c r="A25" s="262" t="str">
        <f xml:space="preserve"> F_Inputs!A25</f>
        <v>SSC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>
        <f xml:space="preserve"> IF(InpOverride!F25 = 0, F_Inputs!F25, InpOverride!F25)</f>
        <v>0</v>
      </c>
      <c r="G25" s="210">
        <f xml:space="preserve"> IF(InpOverride!G25 = 0, F_Inputs!G25, InpOverride!G25)</f>
        <v>0</v>
      </c>
      <c r="H25" s="210">
        <f xml:space="preserve"> IF(InpOverride!H25 = 0, F_Inputs!H25, InpOverride!H25)</f>
        <v>0</v>
      </c>
    </row>
    <row r="26" spans="1:8">
      <c r="A26" s="262" t="str">
        <f xml:space="preserve"> F_Inputs!A26</f>
        <v>SSC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SSC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0.20788637683729341</v>
      </c>
    </row>
    <row r="28" spans="1:8">
      <c r="A28" s="262" t="str">
        <f xml:space="preserve"> F_Inputs!A28</f>
        <v>SSC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-3.2541389539068124</v>
      </c>
    </row>
    <row r="29" spans="1:8">
      <c r="A29" s="262" t="str">
        <f xml:space="preserve"> F_Inputs!A29</f>
        <v>SSC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0</v>
      </c>
    </row>
    <row r="30" spans="1:8">
      <c r="A30" s="262" t="str">
        <f xml:space="preserve"> F_Inputs!A30</f>
        <v>SSC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0</v>
      </c>
    </row>
    <row r="31" spans="1:8">
      <c r="A31" s="262" t="str">
        <f xml:space="preserve"> F_Inputs!A31</f>
        <v>SSC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SSC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SSC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0</v>
      </c>
    </row>
    <row r="34" spans="1:8">
      <c r="A34" s="262" t="str">
        <f xml:space="preserve"> F_Inputs!A34</f>
        <v>SSC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-0.74753415354344499</v>
      </c>
    </row>
    <row r="35" spans="1:8">
      <c r="A35" s="262" t="str">
        <f xml:space="preserve"> F_Inputs!A35</f>
        <v>SSC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0</v>
      </c>
    </row>
    <row r="36" spans="1:8">
      <c r="A36" s="262" t="str">
        <f xml:space="preserve"> F_Inputs!A36</f>
        <v>SSC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SSC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SSC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0.1287094837854097</v>
      </c>
    </row>
    <row r="39" spans="1:8">
      <c r="A39" s="262" t="str">
        <f xml:space="preserve"> F_Inputs!A39</f>
        <v>SSC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5.0531976936590581</v>
      </c>
    </row>
    <row r="40" spans="1:8">
      <c r="A40" s="262" t="str">
        <f xml:space="preserve"> F_Inputs!A40</f>
        <v>SSC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0</v>
      </c>
    </row>
    <row r="41" spans="1:8">
      <c r="A41" s="262" t="str">
        <f xml:space="preserve"> F_Inputs!A41</f>
        <v>SSC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0</v>
      </c>
    </row>
    <row r="42" spans="1:8">
      <c r="A42" s="262" t="str">
        <f xml:space="preserve"> F_Inputs!A42</f>
        <v>SSC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>
      <c r="A43" s="262" t="str">
        <f xml:space="preserve"> F_Inputs!A43</f>
        <v>SSC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SSC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>
        <f xml:space="preserve"> IF(InpOverride!H44 = 0, F_Inputs!H44, InpOverride!H44)</f>
        <v>4.5772361524521585</v>
      </c>
    </row>
    <row r="45" spans="1:8">
      <c r="A45" s="262" t="str">
        <f xml:space="preserve"> F_Inputs!A45</f>
        <v>SSC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>
        <f xml:space="preserve"> IF(InpOverride!H45 = 0, F_Inputs!H45, InpOverride!H45)</f>
        <v>2.1720716860047995</v>
      </c>
    </row>
    <row r="46" spans="1:8">
      <c r="A46" s="262" t="str">
        <f xml:space="preserve"> F_Inputs!A46</f>
        <v>SSC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>
        <f xml:space="preserve"> IF(InpOverride!H46 = 0, F_Inputs!H46, InpOverride!H46)</f>
        <v>0</v>
      </c>
    </row>
    <row r="47" spans="1:8">
      <c r="A47" s="262" t="str">
        <f xml:space="preserve"> F_Inputs!A47</f>
        <v>SSC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>
        <f xml:space="preserve"> IF(InpOverride!H47 = 0, F_Inputs!H47, InpOverride!H47)</f>
        <v>8.2739911325042943</v>
      </c>
    </row>
    <row r="48" spans="1:8">
      <c r="A48" s="262" t="str">
        <f xml:space="preserve"> F_Inputs!A48</f>
        <v>SSC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>
        <f xml:space="preserve"> IF(InpOverride!H48 = 0, F_Inputs!H48, InpOverride!H48)</f>
        <v>0</v>
      </c>
    </row>
    <row r="49" spans="1:8">
      <c r="A49" s="262" t="str">
        <f xml:space="preserve"> F_Inputs!A49</f>
        <v>SSC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>
        <f xml:space="preserve"> IF(InpOverride!H49 = 0, F_Inputs!H49, InpOverride!H49)</f>
        <v>0</v>
      </c>
    </row>
    <row r="50" spans="1:8">
      <c r="A50" s="262" t="str">
        <f xml:space="preserve"> F_Inputs!A50</f>
        <v>SSC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SSC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SSC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SSC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SSC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SSC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SSC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0</v>
      </c>
    </row>
    <row r="57" spans="1:8">
      <c r="A57" s="262" t="str">
        <f xml:space="preserve"> F_Inputs!A57</f>
        <v>SSC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0.20746479992806538</v>
      </c>
    </row>
    <row r="58" spans="1:8">
      <c r="A58" s="262" t="str">
        <f xml:space="preserve"> F_Inputs!A58</f>
        <v>SSC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0</v>
      </c>
    </row>
    <row r="59" spans="1:8">
      <c r="A59" s="262" t="str">
        <f xml:space="preserve"> F_Inputs!A59</f>
        <v>SSC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SSC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SSC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SSC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</v>
      </c>
    </row>
    <row r="63" spans="1:8">
      <c r="A63" s="262" t="str">
        <f xml:space="preserve"> F_Inputs!A63</f>
        <v>SSC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0</v>
      </c>
    </row>
    <row r="64" spans="1:8">
      <c r="A64" s="262" t="str">
        <f xml:space="preserve"> F_Inputs!A64</f>
        <v>SSC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0</v>
      </c>
    </row>
    <row r="65" spans="1:8">
      <c r="A65" s="262" t="str">
        <f xml:space="preserve"> F_Inputs!A65</f>
        <v>SSC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SSC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SSC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SSC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3.1634452811255849</v>
      </c>
    </row>
    <row r="69" spans="1:8">
      <c r="A69" s="262" t="str">
        <f xml:space="preserve"> F_Inputs!A69</f>
        <v>SSC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124.1984190166748</v>
      </c>
    </row>
    <row r="70" spans="1:8">
      <c r="A70" s="262" t="str">
        <f xml:space="preserve"> F_Inputs!A70</f>
        <v>SSC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0</v>
      </c>
    </row>
    <row r="71" spans="1:8">
      <c r="A71" s="262" t="str">
        <f xml:space="preserve"> F_Inputs!A71</f>
        <v>SSC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0</v>
      </c>
    </row>
    <row r="72" spans="1:8">
      <c r="A72" s="262" t="str">
        <f xml:space="preserve"> F_Inputs!A72</f>
        <v>SSC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>
      <c r="A73" s="262" t="str">
        <f xml:space="preserve"> F_Inputs!A73</f>
        <v>SSC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>
      <c r="A74" s="262" t="str">
        <f xml:space="preserve"> F_Inputs!A74</f>
        <v>SSC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127.36186429780039</v>
      </c>
    </row>
    <row r="75" spans="1:8">
      <c r="A75" s="262" t="str">
        <f xml:space="preserve"> F_Inputs!A75</f>
        <v>SSC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2.914710036813192</v>
      </c>
    </row>
    <row r="76" spans="1:8">
      <c r="A76" s="262" t="str">
        <f xml:space="preserve"> F_Inputs!A76</f>
        <v>SSC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135.39987199832319</v>
      </c>
    </row>
    <row r="77" spans="1:8">
      <c r="A77" s="262" t="str">
        <f xml:space="preserve"> F_Inputs!A77</f>
        <v>SSC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0</v>
      </c>
    </row>
    <row r="78" spans="1:8">
      <c r="A78" s="262" t="str">
        <f xml:space="preserve"> F_Inputs!A78</f>
        <v>SSC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0</v>
      </c>
    </row>
    <row r="79" spans="1:8">
      <c r="A79" s="262" t="str">
        <f xml:space="preserve"> F_Inputs!A79</f>
        <v>SSC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>
      <c r="A80" s="262" t="str">
        <f xml:space="preserve"> F_Inputs!A80</f>
        <v>SSC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>
      <c r="A81" s="262" t="str">
        <f xml:space="preserve"> F_Inputs!A81</f>
        <v>SSC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138.3145820351364</v>
      </c>
    </row>
    <row r="82" spans="1:8">
      <c r="A82" s="262" t="str">
        <f xml:space="preserve"> F_Inputs!A82</f>
        <v>SSC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16.847829141923668</v>
      </c>
    </row>
    <row r="83" spans="1:8">
      <c r="A83" s="262" t="str">
        <f xml:space="preserve"> F_Inputs!A83</f>
        <v>SSC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145.4053610120946</v>
      </c>
    </row>
    <row r="84" spans="1:8">
      <c r="A84" s="262" t="str">
        <f xml:space="preserve"> F_Inputs!A84</f>
        <v>SSC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0</v>
      </c>
    </row>
    <row r="85" spans="1:8">
      <c r="A85" s="262" t="str">
        <f xml:space="preserve"> F_Inputs!A85</f>
        <v>SSC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0</v>
      </c>
    </row>
    <row r="86" spans="1:8">
      <c r="A86" s="262" t="str">
        <f xml:space="preserve"> F_Inputs!A86</f>
        <v>SSC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0</v>
      </c>
    </row>
    <row r="87" spans="1:8">
      <c r="A87" s="262" t="str">
        <f xml:space="preserve"> F_Inputs!A87</f>
        <v>SSC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>
      <c r="A88" s="262" t="str">
        <f xml:space="preserve"> F_Inputs!A88</f>
        <v>SSC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162.25319015401831</v>
      </c>
    </row>
    <row r="89" spans="1:8">
      <c r="A89" s="262" t="str">
        <f xml:space="preserve"> F_Inputs!A89</f>
        <v>SSC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22.925984459862441</v>
      </c>
    </row>
    <row r="90" spans="1:8">
      <c r="A90" s="262" t="str">
        <f xml:space="preserve"> F_Inputs!A90</f>
        <v>SSC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405.00365202709258</v>
      </c>
    </row>
    <row r="91" spans="1:8">
      <c r="A91" s="262" t="str">
        <f xml:space="preserve"> F_Inputs!A91</f>
        <v>SSC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0</v>
      </c>
    </row>
    <row r="92" spans="1:8">
      <c r="A92" s="262" t="str">
        <f xml:space="preserve"> F_Inputs!A92</f>
        <v>SSC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0</v>
      </c>
    </row>
    <row r="93" spans="1:8">
      <c r="A93" s="262" t="str">
        <f xml:space="preserve"> F_Inputs!A93</f>
        <v>SSC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>
      <c r="A94" s="262" t="str">
        <f xml:space="preserve"> F_Inputs!A94</f>
        <v>SSC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SSC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427.92963648695508</v>
      </c>
    </row>
    <row r="96" spans="1:8">
      <c r="A96" s="262" t="str">
        <f xml:space="preserve"> F_Inputs!A96</f>
        <v>SSC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>
      <c r="A97" s="262" t="str">
        <f xml:space="preserve"> F_Inputs!A97</f>
        <v>SSC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0</v>
      </c>
    </row>
    <row r="98" spans="1:8">
      <c r="A98" s="262" t="str">
        <f xml:space="preserve"> F_Inputs!A98</f>
        <v>SSC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0</v>
      </c>
    </row>
    <row r="99" spans="1:8">
      <c r="A99" s="262" t="str">
        <f xml:space="preserve"> F_Inputs!A99</f>
        <v>SSC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>
      <c r="A100" s="262" t="str">
        <f xml:space="preserve"> F_Inputs!A100</f>
        <v>SSC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>
        <f xml:space="preserve"> IF(InpOverride!H100 = 0, F_Inputs!H100, InpOverride!H100)</f>
        <v>0</v>
      </c>
    </row>
    <row r="101" spans="1:8">
      <c r="A101" s="262" t="str">
        <f xml:space="preserve"> F_Inputs!A101</f>
        <v>SSC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0</v>
      </c>
    </row>
    <row r="102" spans="1:8">
      <c r="A102" s="262" t="str">
        <f xml:space="preserve"> F_Inputs!A102</f>
        <v>SSC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>
      <c r="A103" s="262" t="str">
        <f xml:space="preserve"> F_Inputs!A103</f>
        <v>SSC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0.34499999999999997</v>
      </c>
    </row>
    <row r="104" spans="1:8">
      <c r="A104" s="262" t="str">
        <f xml:space="preserve"> F_Inputs!A104</f>
        <v>SSC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0</v>
      </c>
    </row>
    <row r="105" spans="1:8">
      <c r="A105" s="262" t="str">
        <f xml:space="preserve"> F_Inputs!A105</f>
        <v>SSC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>
      <c r="A106" s="262" t="str">
        <f xml:space="preserve"> F_Inputs!A106</f>
        <v>SSC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>
        <f xml:space="preserve"> IF(InpOverride!H106 = 0, F_Inputs!H106, InpOverride!H106)</f>
        <v>0</v>
      </c>
    </row>
    <row r="107" spans="1:8">
      <c r="A107" s="262" t="str">
        <f xml:space="preserve"> F_Inputs!A107</f>
        <v>SSC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0.34499999999999997</v>
      </c>
    </row>
    <row r="108" spans="1:8">
      <c r="A108" s="262" t="str">
        <f xml:space="preserve"> F_Inputs!A108</f>
        <v>SSC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SSC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0</v>
      </c>
    </row>
    <row r="110" spans="1:8">
      <c r="A110" s="262" t="str">
        <f xml:space="preserve"> F_Inputs!A110</f>
        <v>SSC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SSC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</v>
      </c>
    </row>
    <row r="112" spans="1:8">
      <c r="A112" s="262" t="str">
        <f xml:space="preserve"> F_Inputs!A112</f>
        <v>SSC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>
      <c r="A113" s="262" t="str">
        <f xml:space="preserve"> F_Inputs!A113</f>
        <v>SSC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>
        <f xml:space="preserve"> IF(InpOverride!H113 = 0, F_Inputs!H113, InpOverride!H113)</f>
        <v>0</v>
      </c>
    </row>
    <row r="114" spans="1:8">
      <c r="A114" s="262" t="str">
        <f xml:space="preserve"> F_Inputs!A114</f>
        <v>SSC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0</v>
      </c>
    </row>
    <row r="115" spans="1:8">
      <c r="A115" s="262" t="str">
        <f xml:space="preserve"> F_Inputs!A115</f>
        <v>SSC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3.3000000000000002E-2</v>
      </c>
    </row>
    <row r="116" spans="1:8">
      <c r="A116" s="262" t="str">
        <f xml:space="preserve"> F_Inputs!A116</f>
        <v>SSC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0.86</v>
      </c>
    </row>
    <row r="117" spans="1:8">
      <c r="A117" s="262" t="str">
        <f xml:space="preserve"> F_Inputs!A117</f>
        <v>SSC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0</v>
      </c>
    </row>
    <row r="118" spans="1:8">
      <c r="A118" s="262" t="str">
        <f xml:space="preserve"> F_Inputs!A118</f>
        <v>SSC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0</v>
      </c>
    </row>
    <row r="119" spans="1:8">
      <c r="A119" s="262" t="str">
        <f xml:space="preserve"> F_Inputs!A119</f>
        <v>SSC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>
      <c r="A120" s="262" t="str">
        <f xml:space="preserve"> F_Inputs!A120</f>
        <v>SSC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>
        <f xml:space="preserve"> IF(InpOverride!H120 = 0, F_Inputs!H120, InpOverride!H120)</f>
        <v>0</v>
      </c>
    </row>
    <row r="121" spans="1:8">
      <c r="A121" s="262" t="str">
        <f xml:space="preserve"> F_Inputs!A121</f>
        <v>SSC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0.89300000000000002</v>
      </c>
    </row>
    <row r="122" spans="1:8">
      <c r="A122" s="262" t="str">
        <f xml:space="preserve"> F_Inputs!A122</f>
        <v>SSC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>
      <c r="A123" s="262" t="str">
        <f xml:space="preserve"> F_Inputs!A123</f>
        <v>SSC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>
      <c r="A124" s="262" t="str">
        <f xml:space="preserve"> F_Inputs!A124</f>
        <v>SSC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>
      <c r="A125" s="262" t="str">
        <f xml:space="preserve"> F_Inputs!A125</f>
        <v>SSC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>
      <c r="A126" s="262" t="str">
        <f xml:space="preserve"> F_Inputs!A126</f>
        <v>SSC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>
        <f xml:space="preserve"> IF(InpOverride!H126 = 0, F_Inputs!H126, InpOverride!H126)</f>
        <v>0</v>
      </c>
    </row>
    <row r="127" spans="1:8">
      <c r="A127" s="262" t="str">
        <f xml:space="preserve"> F_Inputs!A127</f>
        <v>SSC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>
      <c r="A128" s="262" t="str">
        <f xml:space="preserve"> F_Inputs!A128</f>
        <v>SSC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SSC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>
      <c r="A130" s="262" t="str">
        <f xml:space="preserve"> F_Inputs!A130</f>
        <v>SSC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>
      <c r="A131" s="262" t="str">
        <f xml:space="preserve"> F_Inputs!A131</f>
        <v>SSC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>
      <c r="A132" s="262" t="str">
        <f xml:space="preserve"> F_Inputs!A132</f>
        <v>SSC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>
      <c r="A133" s="262" t="str">
        <f xml:space="preserve"> F_Inputs!A133</f>
        <v>SSC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>
        <f xml:space="preserve"> IF(InpOverride!H133 = 0, F_Inputs!H133, InpOverride!H133)</f>
        <v>0</v>
      </c>
    </row>
    <row r="134" spans="1:8">
      <c r="A134" s="262" t="str">
        <f xml:space="preserve"> F_Inputs!A134</f>
        <v>SSC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>
      <c r="A135" s="262" t="str">
        <f xml:space="preserve"> F_Inputs!A135</f>
        <v>SSC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>
      <c r="A136" s="262" t="str">
        <f xml:space="preserve"> F_Inputs!A136</f>
        <v>SSC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>
      <c r="A137" s="262" t="str">
        <f xml:space="preserve"> F_Inputs!A137</f>
        <v>SSC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>
      <c r="A138" s="262" t="str">
        <f xml:space="preserve"> F_Inputs!A138</f>
        <v>SSC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>
      <c r="A139" s="262" t="str">
        <f xml:space="preserve"> F_Inputs!A139</f>
        <v>SSC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>
      <c r="A140" s="262" t="str">
        <f xml:space="preserve"> F_Inputs!A140</f>
        <v>SSC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>
        <f xml:space="preserve"> IF(InpOverride!H140 = 0, F_Inputs!H140, InpOverride!H140)</f>
        <v>0</v>
      </c>
    </row>
    <row r="141" spans="1:8">
      <c r="A141" s="262" t="str">
        <f xml:space="preserve"> F_Inputs!A141</f>
        <v>SSC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>
      <c r="A142" s="262" t="str">
        <f xml:space="preserve"> F_Inputs!A142</f>
        <v>SSC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>
      <c r="A143" s="262" t="str">
        <f xml:space="preserve"> F_Inputs!A143</f>
        <v>SSC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>
      <c r="A144" s="262" t="str">
        <f xml:space="preserve"> F_Inputs!A144</f>
        <v>SSC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0</v>
      </c>
    </row>
    <row r="145" spans="1:8">
      <c r="A145" s="262" t="str">
        <f xml:space="preserve"> F_Inputs!A145</f>
        <v>SSC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>
      <c r="A146" s="262" t="str">
        <f xml:space="preserve"> F_Inputs!A146</f>
        <v>SSC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>
      <c r="A147" s="262" t="str">
        <f xml:space="preserve"> F_Inputs!A147</f>
        <v>SSC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>
        <f xml:space="preserve"> IF(InpOverride!H147 = 0, F_Inputs!H147, InpOverride!H147)</f>
        <v>0</v>
      </c>
    </row>
    <row r="148" spans="1:8">
      <c r="A148" s="262" t="str">
        <f xml:space="preserve"> F_Inputs!A148</f>
        <v>SSC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0</v>
      </c>
    </row>
    <row r="149" spans="1:8">
      <c r="A149" s="262" t="str">
        <f xml:space="preserve"> F_Inputs!A149</f>
        <v>SSC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0.21335378124277191</v>
      </c>
    </row>
    <row r="150" spans="1:8">
      <c r="A150" s="262" t="str">
        <f xml:space="preserve"> F_Inputs!A150</f>
        <v>SSC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-3.208711778257288</v>
      </c>
    </row>
    <row r="151" spans="1:8">
      <c r="A151" s="262" t="str">
        <f xml:space="preserve"> F_Inputs!A151</f>
        <v>SSC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0</v>
      </c>
    </row>
    <row r="152" spans="1:8">
      <c r="A152" s="262" t="str">
        <f xml:space="preserve"> F_Inputs!A152</f>
        <v>SSC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0</v>
      </c>
    </row>
    <row r="153" spans="1:8">
      <c r="A153" s="262" t="str">
        <f xml:space="preserve"> F_Inputs!A153</f>
        <v>SSC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>
      <c r="A154" s="262" t="str">
        <f xml:space="preserve"> F_Inputs!A154</f>
        <v>SSC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>
        <f xml:space="preserve"> IF(InpOverride!H154 = 0, F_Inputs!H154, InpOverride!H154)</f>
        <v>0</v>
      </c>
    </row>
    <row r="155" spans="1:8">
      <c r="A155" s="262" t="str">
        <f xml:space="preserve"> F_Inputs!A155</f>
        <v>SSC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-2.9953579970145161</v>
      </c>
    </row>
    <row r="156" spans="1:8">
      <c r="A156" s="262" t="str">
        <f xml:space="preserve"> F_Inputs!A156</f>
        <v>SSC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0</v>
      </c>
    </row>
    <row r="157" spans="1:8">
      <c r="A157" s="262" t="str">
        <f xml:space="preserve"> F_Inputs!A157</f>
        <v>SSC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-0.78899913639153718</v>
      </c>
    </row>
    <row r="158" spans="1:8">
      <c r="A158" s="262" t="str">
        <f xml:space="preserve"> F_Inputs!A158</f>
        <v>SSC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0</v>
      </c>
    </row>
    <row r="159" spans="1:8">
      <c r="A159" s="262" t="str">
        <f xml:space="preserve"> F_Inputs!A159</f>
        <v>SSC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>
      <c r="A160" s="262" t="str">
        <f xml:space="preserve"> F_Inputs!A160</f>
        <v>SSC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>
        <f xml:space="preserve"> IF(InpOverride!H160 = 0, F_Inputs!H160, InpOverride!H160)</f>
        <v>0</v>
      </c>
    </row>
    <row r="161" spans="1:8">
      <c r="A161" s="262" t="str">
        <f xml:space="preserve"> F_Inputs!A161</f>
        <v>SSC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-0.78899913639153718</v>
      </c>
    </row>
    <row r="162" spans="1:8">
      <c r="A162" s="262" t="str">
        <f xml:space="preserve"> F_Inputs!A162</f>
        <v>SSC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0.15977350197742801</v>
      </c>
    </row>
    <row r="163" spans="1:8">
      <c r="A163" s="262" t="str">
        <f xml:space="preserve"> F_Inputs!A163</f>
        <v>SSC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6.2727863398647514</v>
      </c>
    </row>
    <row r="164" spans="1:8">
      <c r="A164" s="262" t="str">
        <f xml:space="preserve"> F_Inputs!A164</f>
        <v>SSC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0</v>
      </c>
    </row>
    <row r="165" spans="1:8">
      <c r="A165" s="262" t="str">
        <f xml:space="preserve"> F_Inputs!A165</f>
        <v>SSC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0</v>
      </c>
    </row>
    <row r="166" spans="1:8">
      <c r="A166" s="262" t="str">
        <f xml:space="preserve"> F_Inputs!A166</f>
        <v>SSC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>
      <c r="A167" s="262" t="str">
        <f xml:space="preserve"> F_Inputs!A167</f>
        <v>SSC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>
        <f xml:space="preserve"> IF(InpOverride!H167 = 0, F_Inputs!H167, InpOverride!H167)</f>
        <v>0</v>
      </c>
    </row>
    <row r="168" spans="1:8">
      <c r="A168" s="262" t="str">
        <f xml:space="preserve"> F_Inputs!A168</f>
        <v>SSC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6.4325598418421794</v>
      </c>
    </row>
    <row r="169" spans="1:8">
      <c r="A169" s="262" t="str">
        <f xml:space="preserve"> F_Inputs!A169</f>
        <v>SSC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9.3124500000000001</v>
      </c>
    </row>
    <row r="170" spans="1:8">
      <c r="A170" s="262" t="str">
        <f xml:space="preserve"> F_Inputs!A170</f>
        <v>SSC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4.4183250000000003</v>
      </c>
    </row>
    <row r="171" spans="1:8">
      <c r="A171" s="262" t="str">
        <f xml:space="preserve"> F_Inputs!A171</f>
        <v>SSC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13.730775</v>
      </c>
    </row>
    <row r="172" spans="1:8">
      <c r="A172" s="262" t="str">
        <f xml:space="preserve"> F_Inputs!A172</f>
        <v>SSC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0</v>
      </c>
    </row>
    <row r="173" spans="1:8">
      <c r="A173" s="262" t="str">
        <f xml:space="preserve"> F_Inputs!A173</f>
        <v>SSC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8.2739911325042943</v>
      </c>
    </row>
    <row r="174" spans="1:8">
      <c r="A174" s="262" t="str">
        <f xml:space="preserve"> F_Inputs!A174</f>
        <v>SSC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0</v>
      </c>
    </row>
    <row r="175" spans="1:8">
      <c r="A175" s="262" t="str">
        <f xml:space="preserve"> F_Inputs!A175</f>
        <v>SSC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>
      <c r="A176" s="262" t="str">
        <f xml:space="preserve"> F_Inputs!A176</f>
        <v>SSC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8.2739911325042943</v>
      </c>
    </row>
    <row r="177" spans="1:8">
      <c r="A177" s="262" t="str">
        <f xml:space="preserve"> F_Inputs!A177</f>
        <v>SSC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0</v>
      </c>
    </row>
    <row r="178" spans="1:8">
      <c r="A178" s="262" t="str">
        <f xml:space="preserve"> F_Inputs!A178</f>
        <v>SSC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>
        <f xml:space="preserve"> IF(InpOverride!H178 = 0, F_Inputs!H178, InpOverride!H178)</f>
        <v>0</v>
      </c>
    </row>
    <row r="179" spans="1:8">
      <c r="A179" s="262" t="str">
        <f xml:space="preserve"> F_Inputs!A179</f>
        <v>SSC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>
      <c r="A180" s="262" t="str">
        <f xml:space="preserve"> F_Inputs!A180</f>
        <v>SSC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SSC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>
      <c r="A182" s="262" t="str">
        <f xml:space="preserve"> F_Inputs!A182</f>
        <v>SSC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>
      <c r="A183" s="262" t="str">
        <f xml:space="preserve"> F_Inputs!A183</f>
        <v>SSC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>
      <c r="A184" s="262" t="str">
        <f xml:space="preserve"> F_Inputs!A184</f>
        <v>SSC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>
      <c r="A185" s="262" t="str">
        <f xml:space="preserve"> F_Inputs!A185</f>
        <v>SSC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>
        <f xml:space="preserve"> IF(InpOverride!H185 = 0, F_Inputs!H185, InpOverride!H185)</f>
        <v>0</v>
      </c>
    </row>
    <row r="186" spans="1:8">
      <c r="A186" s="262" t="str">
        <f xml:space="preserve"> F_Inputs!A186</f>
        <v>SSC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>
      <c r="A187" s="262" t="str">
        <f xml:space="preserve"> F_Inputs!A187</f>
        <v>SSC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0</v>
      </c>
    </row>
    <row r="188" spans="1:8">
      <c r="A188" s="262" t="str">
        <f xml:space="preserve"> F_Inputs!A188</f>
        <v>SSC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0</v>
      </c>
    </row>
    <row r="189" spans="1:8">
      <c r="A189" s="262" t="str">
        <f xml:space="preserve"> F_Inputs!A189</f>
        <v>SSC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0</v>
      </c>
    </row>
    <row r="190" spans="1:8">
      <c r="A190" s="262" t="str">
        <f xml:space="preserve"> F_Inputs!A190</f>
        <v>SSC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>
      <c r="A191" s="262" t="str">
        <f xml:space="preserve"> F_Inputs!A191</f>
        <v>SSC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>
      <c r="A192" s="262" t="str">
        <f xml:space="preserve"> F_Inputs!A192</f>
        <v>SSC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>
      <c r="A193" s="262" t="str">
        <f xml:space="preserve"> F_Inputs!A193</f>
        <v>SSC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0</v>
      </c>
    </row>
    <row r="194" spans="1:8">
      <c r="A194" s="262" t="str">
        <f xml:space="preserve"> F_Inputs!A194</f>
        <v>SSC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>
      <c r="A195" s="262" t="str">
        <f xml:space="preserve"> F_Inputs!A195</f>
        <v>SSC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0</v>
      </c>
    </row>
    <row r="196" spans="1:8">
      <c r="A196" s="262" t="str">
        <f xml:space="preserve"> F_Inputs!A196</f>
        <v>SSC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0</v>
      </c>
    </row>
    <row r="197" spans="1:8">
      <c r="A197" s="262" t="str">
        <f xml:space="preserve"> F_Inputs!A197</f>
        <v>SSC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>
      <c r="A198" s="262" t="str">
        <f xml:space="preserve"> F_Inputs!A198</f>
        <v>SSC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>
      <c r="A199" s="262" t="str">
        <f xml:space="preserve"> F_Inputs!A199</f>
        <v>SSC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>
      <c r="A200" s="262" t="str">
        <f xml:space="preserve"> F_Inputs!A200</f>
        <v>SSC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0</v>
      </c>
    </row>
    <row r="201" spans="1:8">
      <c r="A201" s="262" t="str">
        <f xml:space="preserve"> F_Inputs!A201</f>
        <v>SSC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32.644561743082647</v>
      </c>
    </row>
    <row r="202" spans="1:8">
      <c r="A202" s="262" t="str">
        <f xml:space="preserve"> F_Inputs!A202</f>
        <v>SSC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421.17604358481287</v>
      </c>
    </row>
    <row r="203" spans="1:8">
      <c r="A203" s="262" t="str">
        <f xml:space="preserve"> F_Inputs!A203</f>
        <v>SSC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0</v>
      </c>
    </row>
    <row r="204" spans="1:8">
      <c r="A204" s="262" t="str">
        <f xml:space="preserve"> F_Inputs!A204</f>
        <v>SSC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0</v>
      </c>
    </row>
    <row r="205" spans="1:8">
      <c r="A205" s="262" t="str">
        <f xml:space="preserve"> F_Inputs!A205</f>
        <v>SSC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>
      <c r="A206" s="262" t="str">
        <f xml:space="preserve"> F_Inputs!A206</f>
        <v>SSC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SSC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453.82060532789558</v>
      </c>
    </row>
    <row r="208" spans="1:8">
      <c r="A208" s="262" t="str">
        <f xml:space="preserve"> F_Inputs!A208</f>
        <v>SSC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32.920988152143053</v>
      </c>
    </row>
    <row r="209" spans="1:8">
      <c r="A209" s="262" t="str">
        <f xml:space="preserve"> F_Inputs!A209</f>
        <v>SSC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424.74551723597352</v>
      </c>
    </row>
    <row r="210" spans="1:8">
      <c r="A210" s="262" t="str">
        <f xml:space="preserve"> F_Inputs!A210</f>
        <v>SSC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0</v>
      </c>
    </row>
    <row r="211" spans="1:8">
      <c r="A211" s="262" t="str">
        <f xml:space="preserve"> F_Inputs!A211</f>
        <v>SSC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0</v>
      </c>
    </row>
    <row r="212" spans="1:8">
      <c r="A212" s="262" t="str">
        <f xml:space="preserve"> F_Inputs!A212</f>
        <v>SSC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0</v>
      </c>
    </row>
    <row r="213" spans="1:8">
      <c r="A213" s="262" t="str">
        <f xml:space="preserve"> F_Inputs!A213</f>
        <v>SSC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>
      <c r="A214" s="262" t="str">
        <f xml:space="preserve"> F_Inputs!A214</f>
        <v>SSC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457.66650538811649</v>
      </c>
    </row>
    <row r="215" spans="1:8">
      <c r="A215" s="262" t="str">
        <f xml:space="preserve"> F_Inputs!A215</f>
        <v>SSC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38.540944343989217</v>
      </c>
    </row>
    <row r="216" spans="1:8">
      <c r="A216" s="262" t="str">
        <f xml:space="preserve"> F_Inputs!A216</f>
        <v>SSC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497.25400903814989</v>
      </c>
    </row>
    <row r="217" spans="1:8">
      <c r="A217" s="262" t="str">
        <f xml:space="preserve"> F_Inputs!A217</f>
        <v>SSC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0</v>
      </c>
    </row>
    <row r="218" spans="1:8">
      <c r="A218" s="262" t="str">
        <f xml:space="preserve"> F_Inputs!A218</f>
        <v>SSC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0</v>
      </c>
    </row>
    <row r="219" spans="1:8">
      <c r="A219" s="262" t="str">
        <f xml:space="preserve"> F_Inputs!A219</f>
        <v>SSC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0</v>
      </c>
    </row>
    <row r="220" spans="1:8">
      <c r="A220" s="262" t="str">
        <f xml:space="preserve"> F_Inputs!A220</f>
        <v>SSC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>
      <c r="A221" s="262" t="str">
        <f xml:space="preserve"> F_Inputs!A221</f>
        <v>SSC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535.79495338213917</v>
      </c>
    </row>
    <row r="222" spans="1:8">
      <c r="A222" s="262" t="str">
        <f xml:space="preserve"> F_Inputs!A222</f>
        <v>SSC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39.718185515620732</v>
      </c>
    </row>
    <row r="223" spans="1:8">
      <c r="A223" s="262" t="str">
        <f xml:space="preserve"> F_Inputs!A223</f>
        <v>SSC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512.44273630372436</v>
      </c>
    </row>
    <row r="224" spans="1:8">
      <c r="A224" s="262" t="str">
        <f xml:space="preserve"> F_Inputs!A224</f>
        <v>SSC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0</v>
      </c>
    </row>
    <row r="225" spans="1:8">
      <c r="A225" s="262" t="str">
        <f xml:space="preserve"> F_Inputs!A225</f>
        <v>SSC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0</v>
      </c>
    </row>
    <row r="226" spans="1:8">
      <c r="A226" s="262" t="str">
        <f xml:space="preserve"> F_Inputs!A226</f>
        <v>SSC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0</v>
      </c>
    </row>
    <row r="227" spans="1:8">
      <c r="A227" s="262" t="str">
        <f xml:space="preserve"> F_Inputs!A227</f>
        <v>SSC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>
      <c r="A228" s="262" t="str">
        <f xml:space="preserve"> F_Inputs!A228</f>
        <v>SSC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552.16092181934505</v>
      </c>
    </row>
    <row r="229" spans="1:8">
      <c r="A229" s="263" t="str">
        <f>InpOverride!A229</f>
        <v>SSC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>
      <c r="A230" s="263" t="str">
        <f>InpOverride!A230</f>
        <v>SSC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598</v>
      </c>
      <c r="C3" s="170" t="s">
        <v>599</v>
      </c>
      <c r="D3" s="170">
        <v>78.024998529191848</v>
      </c>
    </row>
    <row r="4" spans="1:4">
      <c r="A4" s="168" t="s">
        <v>98</v>
      </c>
      <c r="B4" s="169" t="s">
        <v>600</v>
      </c>
      <c r="C4" s="170" t="s">
        <v>601</v>
      </c>
      <c r="D4" s="170">
        <v>1163.0269092797437</v>
      </c>
    </row>
    <row r="5" spans="1:4">
      <c r="A5" s="168" t="s">
        <v>98</v>
      </c>
      <c r="B5" s="169" t="s">
        <v>602</v>
      </c>
      <c r="C5" s="170" t="s">
        <v>603</v>
      </c>
      <c r="D5" s="170">
        <v>1752.1045549330327</v>
      </c>
    </row>
    <row r="6" spans="1:4">
      <c r="A6" s="168" t="s">
        <v>98</v>
      </c>
      <c r="B6" s="169" t="s">
        <v>604</v>
      </c>
      <c r="C6" s="170" t="s">
        <v>605</v>
      </c>
      <c r="D6" s="170">
        <v>122.67773811849359</v>
      </c>
    </row>
    <row r="7" spans="1:4">
      <c r="A7" s="168" t="s">
        <v>98</v>
      </c>
      <c r="B7" s="169" t="s">
        <v>606</v>
      </c>
      <c r="C7" s="170" t="s">
        <v>607</v>
      </c>
      <c r="D7" s="170">
        <v>0</v>
      </c>
    </row>
    <row r="9" spans="1:4">
      <c r="A9" s="168" t="s">
        <v>102</v>
      </c>
      <c r="B9" s="169" t="s">
        <v>598</v>
      </c>
      <c r="C9" s="170" t="s">
        <v>599</v>
      </c>
      <c r="D9" s="170">
        <v>83.005661170897383</v>
      </c>
    </row>
    <row r="10" spans="1:4">
      <c r="A10" s="168" t="s">
        <v>102</v>
      </c>
      <c r="B10" s="169" t="s">
        <v>600</v>
      </c>
      <c r="C10" s="170" t="s">
        <v>601</v>
      </c>
      <c r="D10" s="170">
        <v>678.20150951566575</v>
      </c>
    </row>
    <row r="11" spans="1:4">
      <c r="A11" s="168" t="s">
        <v>102</v>
      </c>
      <c r="B11" s="169" t="s">
        <v>602</v>
      </c>
      <c r="C11" s="170" t="s">
        <v>603</v>
      </c>
      <c r="D11" s="170">
        <v>1561.880480620759</v>
      </c>
    </row>
    <row r="12" spans="1:4">
      <c r="A12" s="168" t="s">
        <v>102</v>
      </c>
      <c r="B12" s="169" t="s">
        <v>604</v>
      </c>
      <c r="C12" s="170" t="s">
        <v>605</v>
      </c>
      <c r="D12" s="170">
        <v>81.873517330208998</v>
      </c>
    </row>
    <row r="13" spans="1:4">
      <c r="A13" s="168" t="s">
        <v>102</v>
      </c>
      <c r="B13" s="169" t="s">
        <v>606</v>
      </c>
      <c r="C13" s="170" t="s">
        <v>607</v>
      </c>
      <c r="D13" s="170">
        <v>0</v>
      </c>
    </row>
    <row r="15" spans="1:4">
      <c r="A15" s="168" t="s">
        <v>126</v>
      </c>
      <c r="B15" s="169" t="s">
        <v>598</v>
      </c>
      <c r="C15" s="170" t="s">
        <v>599</v>
      </c>
      <c r="D15" s="170">
        <v>21.223577751961528</v>
      </c>
    </row>
    <row r="16" spans="1:4">
      <c r="A16" s="168" t="s">
        <v>126</v>
      </c>
      <c r="B16" s="169" t="s">
        <v>600</v>
      </c>
      <c r="C16" s="170" t="s">
        <v>601</v>
      </c>
      <c r="D16" s="170">
        <v>5.2194247141257213</v>
      </c>
    </row>
    <row r="17" spans="1:4">
      <c r="A17" s="168" t="s">
        <v>126</v>
      </c>
      <c r="B17" s="169" t="s">
        <v>602</v>
      </c>
      <c r="C17" s="170" t="s">
        <v>603</v>
      </c>
      <c r="D17" s="170">
        <v>0.28100297806447888</v>
      </c>
    </row>
    <row r="18" spans="1:4">
      <c r="A18" s="168" t="s">
        <v>126</v>
      </c>
      <c r="B18" s="169" t="s">
        <v>604</v>
      </c>
      <c r="C18" s="170" t="s">
        <v>605</v>
      </c>
      <c r="D18" s="170">
        <v>0</v>
      </c>
    </row>
    <row r="19" spans="1:4">
      <c r="A19" s="168" t="s">
        <v>126</v>
      </c>
      <c r="B19" s="169" t="s">
        <v>606</v>
      </c>
      <c r="C19" s="170" t="s">
        <v>607</v>
      </c>
      <c r="D19" s="170">
        <v>0</v>
      </c>
    </row>
    <row r="21" spans="1:4">
      <c r="A21" s="168" t="s">
        <v>104</v>
      </c>
      <c r="B21" s="169" t="s">
        <v>598</v>
      </c>
      <c r="C21" s="170" t="s">
        <v>599</v>
      </c>
      <c r="D21" s="170">
        <v>117.8129056186979</v>
      </c>
    </row>
    <row r="22" spans="1:4">
      <c r="A22" s="168" t="s">
        <v>104</v>
      </c>
      <c r="B22" s="169" t="s">
        <v>600</v>
      </c>
      <c r="C22" s="170" t="s">
        <v>601</v>
      </c>
      <c r="D22" s="170">
        <v>696.48880204736474</v>
      </c>
    </row>
    <row r="23" spans="1:4">
      <c r="A23" s="168" t="s">
        <v>104</v>
      </c>
      <c r="B23" s="169" t="s">
        <v>602</v>
      </c>
      <c r="C23" s="170" t="s">
        <v>603</v>
      </c>
      <c r="D23" s="170">
        <v>756.16453525431109</v>
      </c>
    </row>
    <row r="24" spans="1:4">
      <c r="A24" s="168" t="s">
        <v>104</v>
      </c>
      <c r="B24" s="169" t="s">
        <v>604</v>
      </c>
      <c r="C24" s="170" t="s">
        <v>605</v>
      </c>
      <c r="D24" s="170">
        <v>47.621406660667773</v>
      </c>
    </row>
    <row r="25" spans="1:4">
      <c r="A25" s="168" t="s">
        <v>104</v>
      </c>
      <c r="B25" s="169" t="s">
        <v>606</v>
      </c>
      <c r="C25" s="170" t="s">
        <v>607</v>
      </c>
      <c r="D25" s="170">
        <v>0</v>
      </c>
    </row>
    <row r="27" spans="1:4">
      <c r="A27" s="168" t="s">
        <v>128</v>
      </c>
      <c r="B27" s="169" t="s">
        <v>598</v>
      </c>
      <c r="C27" s="170" t="s">
        <v>599</v>
      </c>
      <c r="D27" s="170">
        <v>152.6659806075991</v>
      </c>
    </row>
    <row r="28" spans="1:4">
      <c r="A28" s="168" t="s">
        <v>128</v>
      </c>
      <c r="B28" s="169" t="s">
        <v>600</v>
      </c>
      <c r="C28" s="170" t="s">
        <v>601</v>
      </c>
      <c r="D28" s="170">
        <v>1671.4699971803875</v>
      </c>
    </row>
    <row r="29" spans="1:4">
      <c r="A29" s="168" t="s">
        <v>128</v>
      </c>
      <c r="B29" s="169" t="s">
        <v>602</v>
      </c>
      <c r="C29" s="170" t="s">
        <v>603</v>
      </c>
      <c r="D29" s="170">
        <v>1538.9420690207423</v>
      </c>
    </row>
    <row r="30" spans="1:4">
      <c r="A30" s="168" t="s">
        <v>128</v>
      </c>
      <c r="B30" s="169" t="s">
        <v>604</v>
      </c>
      <c r="C30" s="170" t="s">
        <v>605</v>
      </c>
      <c r="D30" s="170">
        <v>181.19790242391846</v>
      </c>
    </row>
    <row r="31" spans="1:4">
      <c r="A31" s="168" t="s">
        <v>128</v>
      </c>
      <c r="B31" s="169" t="s">
        <v>606</v>
      </c>
      <c r="C31" s="170" t="s">
        <v>607</v>
      </c>
      <c r="D31" s="170">
        <v>0</v>
      </c>
    </row>
    <row r="33" spans="1:4">
      <c r="A33" s="168" t="s">
        <v>116</v>
      </c>
      <c r="B33" s="169" t="s">
        <v>598</v>
      </c>
      <c r="C33" s="171" t="s">
        <v>599</v>
      </c>
      <c r="D33" s="171">
        <v>61.376978145902548</v>
      </c>
    </row>
    <row r="34" spans="1:4">
      <c r="A34" s="168" t="s">
        <v>116</v>
      </c>
      <c r="B34" s="169" t="s">
        <v>600</v>
      </c>
      <c r="C34" s="171" t="s">
        <v>601</v>
      </c>
      <c r="D34" s="171">
        <v>563.66476054491216</v>
      </c>
    </row>
    <row r="35" spans="1:4">
      <c r="A35" s="168" t="s">
        <v>116</v>
      </c>
      <c r="B35" s="169" t="s">
        <v>602</v>
      </c>
      <c r="C35" s="171" t="s">
        <v>603</v>
      </c>
      <c r="D35" s="171">
        <v>659.73007862698466</v>
      </c>
    </row>
    <row r="36" spans="1:4">
      <c r="A36" s="168" t="s">
        <v>116</v>
      </c>
      <c r="B36" s="169" t="s">
        <v>604</v>
      </c>
      <c r="C36" s="171" t="s">
        <v>605</v>
      </c>
      <c r="D36" s="171">
        <v>26.010741959149527</v>
      </c>
    </row>
    <row r="37" spans="1:4">
      <c r="A37" s="168" t="s">
        <v>116</v>
      </c>
      <c r="B37" s="169" t="s">
        <v>606</v>
      </c>
      <c r="C37" s="171" t="s">
        <v>607</v>
      </c>
      <c r="D37" s="171">
        <v>0</v>
      </c>
    </row>
    <row r="39" spans="1:4">
      <c r="A39" s="168" t="s">
        <v>110</v>
      </c>
      <c r="B39" s="169" t="s">
        <v>598</v>
      </c>
      <c r="C39" s="170" t="s">
        <v>599</v>
      </c>
      <c r="D39" s="170">
        <v>31.027929873912452</v>
      </c>
    </row>
    <row r="40" spans="1:4">
      <c r="A40" s="168" t="s">
        <v>110</v>
      </c>
      <c r="B40" s="169" t="s">
        <v>600</v>
      </c>
      <c r="C40" s="170" t="s">
        <v>601</v>
      </c>
      <c r="D40" s="170">
        <v>414.52049111946963</v>
      </c>
    </row>
    <row r="41" spans="1:4">
      <c r="A41" s="168" t="s">
        <v>110</v>
      </c>
      <c r="B41" s="169" t="s">
        <v>602</v>
      </c>
      <c r="C41" s="170" t="s">
        <v>603</v>
      </c>
      <c r="D41" s="170">
        <v>1420.7936160532406</v>
      </c>
    </row>
    <row r="42" spans="1:4">
      <c r="A42" s="168" t="s">
        <v>110</v>
      </c>
      <c r="B42" s="169" t="s">
        <v>604</v>
      </c>
      <c r="C42" s="170" t="s">
        <v>605</v>
      </c>
      <c r="D42" s="170">
        <v>62.94029690791028</v>
      </c>
    </row>
    <row r="43" spans="1:4">
      <c r="A43" s="168" t="s">
        <v>110</v>
      </c>
      <c r="B43" s="169" t="s">
        <v>606</v>
      </c>
      <c r="C43" s="170" t="s">
        <v>607</v>
      </c>
      <c r="D43" s="170">
        <v>0</v>
      </c>
    </row>
    <row r="45" spans="1:4">
      <c r="A45" s="168" t="s">
        <v>118</v>
      </c>
      <c r="B45" s="169" t="s">
        <v>598</v>
      </c>
      <c r="C45" s="170" t="s">
        <v>599</v>
      </c>
      <c r="D45" s="170">
        <v>126.05383282677437</v>
      </c>
    </row>
    <row r="46" spans="1:4">
      <c r="A46" s="168" t="s">
        <v>118</v>
      </c>
      <c r="B46" s="169" t="s">
        <v>600</v>
      </c>
      <c r="C46" s="170" t="s">
        <v>601</v>
      </c>
      <c r="D46" s="170">
        <v>2496.9728870243603</v>
      </c>
    </row>
    <row r="47" spans="1:4">
      <c r="A47" s="168" t="s">
        <v>118</v>
      </c>
      <c r="B47" s="169" t="s">
        <v>602</v>
      </c>
      <c r="C47" s="170" t="s">
        <v>603</v>
      </c>
      <c r="D47" s="170">
        <v>1978.8330635133252</v>
      </c>
    </row>
    <row r="48" spans="1:4">
      <c r="A48" s="168" t="s">
        <v>118</v>
      </c>
      <c r="B48" s="169" t="s">
        <v>604</v>
      </c>
      <c r="C48" s="170" t="s">
        <v>605</v>
      </c>
      <c r="D48" s="170">
        <v>620.31040002203417</v>
      </c>
    </row>
    <row r="49" spans="1:4">
      <c r="A49" s="168" t="s">
        <v>118</v>
      </c>
      <c r="B49" s="169" t="s">
        <v>606</v>
      </c>
      <c r="C49" s="170" t="s">
        <v>607</v>
      </c>
      <c r="D49" s="170">
        <v>670.18401734032125</v>
      </c>
    </row>
    <row r="51" spans="1:4">
      <c r="A51" s="168" t="s">
        <v>120</v>
      </c>
      <c r="B51" s="169" t="s">
        <v>598</v>
      </c>
      <c r="C51" s="170" t="s">
        <v>599</v>
      </c>
      <c r="D51" s="170">
        <v>252.02819614755992</v>
      </c>
    </row>
    <row r="52" spans="1:4">
      <c r="A52" s="168" t="s">
        <v>120</v>
      </c>
      <c r="B52" s="169" t="s">
        <v>600</v>
      </c>
      <c r="C52" s="170" t="s">
        <v>601</v>
      </c>
      <c r="D52" s="170">
        <v>1299.4588194938669</v>
      </c>
    </row>
    <row r="53" spans="1:4">
      <c r="A53" s="168" t="s">
        <v>120</v>
      </c>
      <c r="B53" s="169" t="s">
        <v>602</v>
      </c>
      <c r="C53" s="170" t="s">
        <v>603</v>
      </c>
      <c r="D53" s="170">
        <v>2730.5280205633335</v>
      </c>
    </row>
    <row r="54" spans="1:4">
      <c r="A54" s="168" t="s">
        <v>120</v>
      </c>
      <c r="B54" s="169" t="s">
        <v>604</v>
      </c>
      <c r="C54" s="170" t="s">
        <v>605</v>
      </c>
      <c r="D54" s="170">
        <v>135.82063063672186</v>
      </c>
    </row>
    <row r="55" spans="1:4">
      <c r="A55" s="168" t="s">
        <v>120</v>
      </c>
      <c r="B55" s="169" t="s">
        <v>606</v>
      </c>
      <c r="C55" s="170" t="s">
        <v>607</v>
      </c>
      <c r="D55" s="170">
        <v>0</v>
      </c>
    </row>
    <row r="57" spans="1:4">
      <c r="A57" s="168" t="s">
        <v>122</v>
      </c>
      <c r="B57" s="169" t="s">
        <v>598</v>
      </c>
      <c r="C57" s="170" t="s">
        <v>599</v>
      </c>
      <c r="D57" s="170">
        <v>24.820165001516379</v>
      </c>
    </row>
    <row r="58" spans="1:4">
      <c r="A58" s="168" t="s">
        <v>122</v>
      </c>
      <c r="B58" s="169" t="s">
        <v>600</v>
      </c>
      <c r="C58" s="170" t="s">
        <v>601</v>
      </c>
      <c r="D58" s="170">
        <v>445.08780311111775</v>
      </c>
    </row>
    <row r="59" spans="1:4">
      <c r="A59" s="168" t="s">
        <v>122</v>
      </c>
      <c r="B59" s="169" t="s">
        <v>602</v>
      </c>
      <c r="C59" s="170" t="s">
        <v>603</v>
      </c>
      <c r="D59" s="170">
        <v>803.77808491521046</v>
      </c>
    </row>
    <row r="60" spans="1:4">
      <c r="A60" s="168" t="s">
        <v>122</v>
      </c>
      <c r="B60" s="169" t="s">
        <v>604</v>
      </c>
      <c r="C60" s="170" t="s">
        <v>605</v>
      </c>
      <c r="D60" s="170">
        <v>35.235463178965396</v>
      </c>
    </row>
    <row r="61" spans="1:4">
      <c r="A61" s="168" t="s">
        <v>122</v>
      </c>
      <c r="B61" s="169" t="s">
        <v>606</v>
      </c>
      <c r="C61" s="170" t="s">
        <v>607</v>
      </c>
      <c r="D61" s="170">
        <v>0</v>
      </c>
    </row>
    <row r="63" spans="1:4">
      <c r="A63" s="168" t="s">
        <v>124</v>
      </c>
      <c r="B63" s="169" t="s">
        <v>598</v>
      </c>
      <c r="C63" s="170" t="s">
        <v>599</v>
      </c>
      <c r="D63" s="170">
        <v>257.96064010906349</v>
      </c>
    </row>
    <row r="64" spans="1:4">
      <c r="A64" s="168" t="s">
        <v>124</v>
      </c>
      <c r="B64" s="169" t="s">
        <v>600</v>
      </c>
      <c r="C64" s="170" t="s">
        <v>601</v>
      </c>
      <c r="D64" s="170">
        <v>965.62822427931519</v>
      </c>
    </row>
    <row r="65" spans="1:4">
      <c r="A65" s="168" t="s">
        <v>124</v>
      </c>
      <c r="B65" s="169" t="s">
        <v>602</v>
      </c>
      <c r="C65" s="170" t="s">
        <v>603</v>
      </c>
      <c r="D65" s="170">
        <v>1502.1220583647087</v>
      </c>
    </row>
    <row r="66" spans="1:4">
      <c r="A66" s="168" t="s">
        <v>124</v>
      </c>
      <c r="B66" s="169" t="s">
        <v>604</v>
      </c>
      <c r="C66" s="170" t="s">
        <v>605</v>
      </c>
      <c r="D66" s="170">
        <v>94.080981034972154</v>
      </c>
    </row>
    <row r="67" spans="1:4">
      <c r="A67" s="168" t="s">
        <v>124</v>
      </c>
      <c r="B67" s="169" t="s">
        <v>606</v>
      </c>
      <c r="C67" s="170" t="s">
        <v>607</v>
      </c>
      <c r="D67" s="170">
        <v>0</v>
      </c>
    </row>
    <row r="69" spans="1:4">
      <c r="A69" s="168" t="s">
        <v>96</v>
      </c>
      <c r="B69" s="169" t="s">
        <v>598</v>
      </c>
      <c r="C69" s="170" t="s">
        <v>599</v>
      </c>
      <c r="D69" s="170">
        <v>41.534249158540774</v>
      </c>
    </row>
    <row r="70" spans="1:4">
      <c r="A70" s="168" t="s">
        <v>96</v>
      </c>
      <c r="B70" s="169" t="s">
        <v>600</v>
      </c>
      <c r="C70" s="170" t="s">
        <v>601</v>
      </c>
      <c r="D70" s="170">
        <v>437.58664596861627</v>
      </c>
    </row>
    <row r="71" spans="1:4">
      <c r="A71" s="168" t="s">
        <v>96</v>
      </c>
      <c r="B71" s="169" t="s">
        <v>602</v>
      </c>
      <c r="C71" s="170" t="s">
        <v>603</v>
      </c>
      <c r="D71" s="170">
        <v>0</v>
      </c>
    </row>
    <row r="72" spans="1:4">
      <c r="A72" s="168" t="s">
        <v>96</v>
      </c>
      <c r="B72" s="169" t="s">
        <v>604</v>
      </c>
      <c r="C72" s="170" t="s">
        <v>605</v>
      </c>
      <c r="D72" s="170">
        <v>0</v>
      </c>
    </row>
    <row r="73" spans="1:4">
      <c r="A73" s="168" t="s">
        <v>96</v>
      </c>
      <c r="B73" s="169" t="s">
        <v>606</v>
      </c>
      <c r="C73" s="170" t="s">
        <v>607</v>
      </c>
      <c r="D73" s="170">
        <v>0</v>
      </c>
    </row>
    <row r="75" spans="1:4">
      <c r="A75" s="168" t="s">
        <v>100</v>
      </c>
      <c r="B75" s="169" t="s">
        <v>598</v>
      </c>
      <c r="C75" s="170" t="s">
        <v>599</v>
      </c>
      <c r="D75" s="170">
        <v>54.653229884643451</v>
      </c>
    </row>
    <row r="76" spans="1:4">
      <c r="A76" s="168" t="s">
        <v>100</v>
      </c>
      <c r="B76" s="169" t="s">
        <v>600</v>
      </c>
      <c r="C76" s="170" t="s">
        <v>601</v>
      </c>
      <c r="D76" s="170">
        <v>160.15538306944418</v>
      </c>
    </row>
    <row r="77" spans="1:4">
      <c r="A77" s="168" t="s">
        <v>100</v>
      </c>
      <c r="B77" s="169" t="s">
        <v>602</v>
      </c>
      <c r="C77" s="170" t="s">
        <v>603</v>
      </c>
      <c r="D77" s="170">
        <v>0</v>
      </c>
    </row>
    <row r="78" spans="1:4">
      <c r="A78" s="168" t="s">
        <v>100</v>
      </c>
      <c r="B78" s="169" t="s">
        <v>604</v>
      </c>
      <c r="C78" s="170" t="s">
        <v>605</v>
      </c>
      <c r="D78" s="170">
        <v>0</v>
      </c>
    </row>
    <row r="79" spans="1:4">
      <c r="A79" s="168" t="s">
        <v>100</v>
      </c>
      <c r="B79" s="169" t="s">
        <v>606</v>
      </c>
      <c r="C79" s="170" t="s">
        <v>607</v>
      </c>
      <c r="D79" s="170">
        <v>0</v>
      </c>
    </row>
    <row r="81" spans="1:4">
      <c r="A81" s="168" t="s">
        <v>106</v>
      </c>
      <c r="B81" s="169" t="s">
        <v>598</v>
      </c>
      <c r="C81" s="170" t="s">
        <v>599</v>
      </c>
      <c r="D81" s="170">
        <v>1.6602080150188334</v>
      </c>
    </row>
    <row r="82" spans="1:4">
      <c r="A82" s="168" t="s">
        <v>106</v>
      </c>
      <c r="B82" s="169" t="s">
        <v>600</v>
      </c>
      <c r="C82" s="170" t="s">
        <v>601</v>
      </c>
      <c r="D82" s="170">
        <v>58.714481551414451</v>
      </c>
    </row>
    <row r="83" spans="1:4">
      <c r="A83" s="168" t="s">
        <v>106</v>
      </c>
      <c r="B83" s="169" t="s">
        <v>602</v>
      </c>
      <c r="C83" s="170" t="s">
        <v>603</v>
      </c>
      <c r="D83" s="170">
        <v>0</v>
      </c>
    </row>
    <row r="84" spans="1:4">
      <c r="A84" s="168" t="s">
        <v>106</v>
      </c>
      <c r="B84" s="169" t="s">
        <v>604</v>
      </c>
      <c r="C84" s="170" t="s">
        <v>605</v>
      </c>
      <c r="D84" s="170">
        <v>0</v>
      </c>
    </row>
    <row r="85" spans="1:4">
      <c r="A85" s="168" t="s">
        <v>106</v>
      </c>
      <c r="B85" s="169" t="s">
        <v>606</v>
      </c>
      <c r="C85" s="170" t="s">
        <v>607</v>
      </c>
      <c r="D85" s="170">
        <v>5.233040834470633E-9</v>
      </c>
    </row>
    <row r="87" spans="1:4">
      <c r="A87" s="168" t="s">
        <v>112</v>
      </c>
      <c r="B87" s="169" t="s">
        <v>598</v>
      </c>
      <c r="C87" s="170" t="s">
        <v>599</v>
      </c>
      <c r="D87" s="170">
        <v>28.325915399222914</v>
      </c>
    </row>
    <row r="88" spans="1:4">
      <c r="A88" s="168" t="s">
        <v>112</v>
      </c>
      <c r="B88" s="169" t="s">
        <v>600</v>
      </c>
      <c r="C88" s="170" t="s">
        <v>601</v>
      </c>
      <c r="D88" s="170">
        <v>532.34349746874523</v>
      </c>
    </row>
    <row r="89" spans="1:4">
      <c r="A89" s="168" t="s">
        <v>112</v>
      </c>
      <c r="B89" s="169" t="s">
        <v>602</v>
      </c>
      <c r="C89" s="170" t="s">
        <v>603</v>
      </c>
      <c r="D89" s="170">
        <v>0</v>
      </c>
    </row>
    <row r="90" spans="1:4">
      <c r="A90" s="168" t="s">
        <v>112</v>
      </c>
      <c r="B90" s="169" t="s">
        <v>604</v>
      </c>
      <c r="C90" s="170" t="s">
        <v>605</v>
      </c>
      <c r="D90" s="170">
        <v>0</v>
      </c>
    </row>
    <row r="91" spans="1:4">
      <c r="A91" s="168" t="s">
        <v>112</v>
      </c>
      <c r="B91" s="169" t="s">
        <v>606</v>
      </c>
      <c r="C91" s="170" t="s">
        <v>607</v>
      </c>
      <c r="D91" s="170">
        <v>0</v>
      </c>
    </row>
    <row r="93" spans="1:4">
      <c r="A93" s="168" t="s">
        <v>114</v>
      </c>
      <c r="B93" s="169" t="s">
        <v>598</v>
      </c>
      <c r="C93" s="170" t="s">
        <v>599</v>
      </c>
      <c r="D93" s="170">
        <v>3.163445281125588</v>
      </c>
    </row>
    <row r="94" spans="1:4">
      <c r="A94" s="168" t="s">
        <v>114</v>
      </c>
      <c r="B94" s="169" t="s">
        <v>600</v>
      </c>
      <c r="C94" s="170" t="s">
        <v>601</v>
      </c>
      <c r="D94" s="170">
        <v>124.19841901667475</v>
      </c>
    </row>
    <row r="95" spans="1:4">
      <c r="A95" s="168" t="s">
        <v>114</v>
      </c>
      <c r="B95" s="169" t="s">
        <v>602</v>
      </c>
      <c r="C95" s="170" t="s">
        <v>603</v>
      </c>
      <c r="D95" s="170">
        <v>0</v>
      </c>
    </row>
    <row r="96" spans="1:4">
      <c r="A96" s="168" t="s">
        <v>114</v>
      </c>
      <c r="B96" s="169" t="s">
        <v>604</v>
      </c>
      <c r="C96" s="170" t="s">
        <v>605</v>
      </c>
      <c r="D96" s="170">
        <v>0</v>
      </c>
    </row>
    <row r="97" spans="1:4">
      <c r="A97" s="168" t="s">
        <v>114</v>
      </c>
      <c r="B97" s="169" t="s">
        <v>606</v>
      </c>
      <c r="C97" s="170" t="s">
        <v>607</v>
      </c>
      <c r="D97" s="170">
        <v>0</v>
      </c>
    </row>
    <row r="99" spans="1:4">
      <c r="A99" s="168" t="s">
        <v>108</v>
      </c>
      <c r="B99" s="169" t="s">
        <v>598</v>
      </c>
      <c r="C99" s="170" t="s">
        <v>599</v>
      </c>
      <c r="D99" s="170">
        <v>4.7945483598334349</v>
      </c>
    </row>
    <row r="100" spans="1:4">
      <c r="A100" s="168" t="s">
        <v>108</v>
      </c>
      <c r="B100" s="169" t="s">
        <v>600</v>
      </c>
      <c r="C100" s="170" t="s">
        <v>601</v>
      </c>
      <c r="D100" s="170">
        <v>86.905916493759989</v>
      </c>
    </row>
    <row r="101" spans="1:4">
      <c r="A101" s="168" t="s">
        <v>108</v>
      </c>
      <c r="B101" s="169" t="s">
        <v>602</v>
      </c>
      <c r="C101" s="170" t="s">
        <v>603</v>
      </c>
      <c r="D101" s="170">
        <v>0</v>
      </c>
    </row>
    <row r="102" spans="1:4">
      <c r="A102" s="168" t="s">
        <v>108</v>
      </c>
      <c r="B102" s="169" t="s">
        <v>604</v>
      </c>
      <c r="C102" s="170" t="s">
        <v>605</v>
      </c>
      <c r="D102" s="170">
        <v>0</v>
      </c>
    </row>
    <row r="103" spans="1:4">
      <c r="A103" s="168" t="s">
        <v>108</v>
      </c>
      <c r="B103" s="169" t="s">
        <v>606</v>
      </c>
      <c r="C103" s="170" t="s">
        <v>607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608</v>
      </c>
      <c r="C3" s="170" t="s">
        <v>609</v>
      </c>
      <c r="D3" s="170">
        <v>74.550343669432479</v>
      </c>
    </row>
    <row r="4" spans="1:4">
      <c r="A4" s="168" t="s">
        <v>98</v>
      </c>
      <c r="B4" s="169" t="s">
        <v>610</v>
      </c>
      <c r="C4" s="170" t="s">
        <v>611</v>
      </c>
      <c r="D4" s="170">
        <v>1111.2343148736336</v>
      </c>
    </row>
    <row r="5" spans="1:4">
      <c r="A5" s="168" t="s">
        <v>98</v>
      </c>
      <c r="B5" s="169" t="s">
        <v>612</v>
      </c>
      <c r="C5" s="170" t="s">
        <v>613</v>
      </c>
      <c r="D5" s="170">
        <v>1674.078810346484</v>
      </c>
    </row>
    <row r="6" spans="1:4">
      <c r="A6" s="168" t="s">
        <v>98</v>
      </c>
      <c r="B6" s="169" t="s">
        <v>614</v>
      </c>
      <c r="C6" s="170" t="s">
        <v>615</v>
      </c>
      <c r="D6" s="170">
        <v>117.21458134857417</v>
      </c>
    </row>
    <row r="7" spans="1:4">
      <c r="A7" s="168" t="s">
        <v>98</v>
      </c>
      <c r="B7" s="169" t="s">
        <v>616</v>
      </c>
      <c r="C7" s="170" t="s">
        <v>617</v>
      </c>
      <c r="D7" s="170">
        <v>0</v>
      </c>
    </row>
    <row r="9" spans="1:4">
      <c r="A9" s="168" t="s">
        <v>102</v>
      </c>
      <c r="B9" s="169" t="s">
        <v>608</v>
      </c>
      <c r="C9" s="170" t="s">
        <v>609</v>
      </c>
      <c r="D9" s="170">
        <v>79.30920452992622</v>
      </c>
    </row>
    <row r="10" spans="1:4">
      <c r="A10" s="168" t="s">
        <v>102</v>
      </c>
      <c r="B10" s="169" t="s">
        <v>610</v>
      </c>
      <c r="C10" s="170" t="s">
        <v>611</v>
      </c>
      <c r="D10" s="170">
        <v>647.99944331436893</v>
      </c>
    </row>
    <row r="11" spans="1:4">
      <c r="A11" s="168" t="s">
        <v>102</v>
      </c>
      <c r="B11" s="169" t="s">
        <v>612</v>
      </c>
      <c r="C11" s="170" t="s">
        <v>613</v>
      </c>
      <c r="D11" s="170">
        <v>1492.3259057453515</v>
      </c>
    </row>
    <row r="12" spans="1:4">
      <c r="A12" s="168" t="s">
        <v>102</v>
      </c>
      <c r="B12" s="169" t="s">
        <v>614</v>
      </c>
      <c r="C12" s="170" t="s">
        <v>615</v>
      </c>
      <c r="D12" s="170">
        <v>78.227477980774495</v>
      </c>
    </row>
    <row r="13" spans="1:4">
      <c r="A13" s="168" t="s">
        <v>102</v>
      </c>
      <c r="B13" s="169" t="s">
        <v>616</v>
      </c>
      <c r="C13" s="170" t="s">
        <v>617</v>
      </c>
      <c r="D13" s="170">
        <v>0</v>
      </c>
    </row>
    <row r="15" spans="1:4">
      <c r="A15" s="168" t="s">
        <v>126</v>
      </c>
      <c r="B15" s="169" t="s">
        <v>608</v>
      </c>
      <c r="C15" s="170" t="s">
        <v>609</v>
      </c>
      <c r="D15" s="170">
        <v>20.278436976986139</v>
      </c>
    </row>
    <row r="16" spans="1:4">
      <c r="A16" s="168" t="s">
        <v>126</v>
      </c>
      <c r="B16" s="169" t="s">
        <v>610</v>
      </c>
      <c r="C16" s="170" t="s">
        <v>611</v>
      </c>
      <c r="D16" s="170">
        <v>4.9869902406883408</v>
      </c>
    </row>
    <row r="17" spans="1:4">
      <c r="A17" s="168" t="s">
        <v>126</v>
      </c>
      <c r="B17" s="169" t="s">
        <v>612</v>
      </c>
      <c r="C17" s="170" t="s">
        <v>613</v>
      </c>
      <c r="D17" s="170">
        <v>0.26848918912831765</v>
      </c>
    </row>
    <row r="18" spans="1:4">
      <c r="A18" s="168" t="s">
        <v>126</v>
      </c>
      <c r="B18" s="169" t="s">
        <v>614</v>
      </c>
      <c r="C18" s="170" t="s">
        <v>615</v>
      </c>
      <c r="D18" s="170">
        <v>0</v>
      </c>
    </row>
    <row r="19" spans="1:4">
      <c r="A19" s="168" t="s">
        <v>126</v>
      </c>
      <c r="B19" s="169" t="s">
        <v>616</v>
      </c>
      <c r="C19" s="170" t="s">
        <v>617</v>
      </c>
      <c r="D19" s="170">
        <v>0</v>
      </c>
    </row>
    <row r="21" spans="1:4">
      <c r="A21" s="168" t="s">
        <v>104</v>
      </c>
      <c r="B21" s="169" t="s">
        <v>608</v>
      </c>
      <c r="C21" s="170" t="s">
        <v>609</v>
      </c>
      <c r="D21" s="170">
        <v>112.56639241437884</v>
      </c>
    </row>
    <row r="22" spans="1:4">
      <c r="A22" s="168" t="s">
        <v>104</v>
      </c>
      <c r="B22" s="169" t="s">
        <v>610</v>
      </c>
      <c r="C22" s="170" t="s">
        <v>611</v>
      </c>
      <c r="D22" s="170">
        <v>665.47235544151908</v>
      </c>
    </row>
    <row r="23" spans="1:4">
      <c r="A23" s="168" t="s">
        <v>104</v>
      </c>
      <c r="B23" s="169" t="s">
        <v>612</v>
      </c>
      <c r="C23" s="170" t="s">
        <v>613</v>
      </c>
      <c r="D23" s="170">
        <v>722.49057400180232</v>
      </c>
    </row>
    <row r="24" spans="1:4">
      <c r="A24" s="168" t="s">
        <v>104</v>
      </c>
      <c r="B24" s="169" t="s">
        <v>614</v>
      </c>
      <c r="C24" s="170" t="s">
        <v>615</v>
      </c>
      <c r="D24" s="170">
        <v>45.500702332552244</v>
      </c>
    </row>
    <row r="25" spans="1:4">
      <c r="A25" s="168" t="s">
        <v>104</v>
      </c>
      <c r="B25" s="169" t="s">
        <v>616</v>
      </c>
      <c r="C25" s="170" t="s">
        <v>617</v>
      </c>
      <c r="D25" s="170">
        <v>0</v>
      </c>
    </row>
    <row r="27" spans="1:4">
      <c r="A27" s="168" t="s">
        <v>128</v>
      </c>
      <c r="B27" s="169" t="s">
        <v>608</v>
      </c>
      <c r="C27" s="170" t="s">
        <v>609</v>
      </c>
      <c r="D27" s="170">
        <v>153.7116456953807</v>
      </c>
    </row>
    <row r="28" spans="1:4">
      <c r="A28" s="168" t="s">
        <v>128</v>
      </c>
      <c r="B28" s="169" t="s">
        <v>610</v>
      </c>
      <c r="C28" s="170" t="s">
        <v>611</v>
      </c>
      <c r="D28" s="170">
        <v>1670.959971618294</v>
      </c>
    </row>
    <row r="29" spans="1:4">
      <c r="A29" s="168" t="s">
        <v>128</v>
      </c>
      <c r="B29" s="169" t="s">
        <v>612</v>
      </c>
      <c r="C29" s="170" t="s">
        <v>613</v>
      </c>
      <c r="D29" s="170">
        <v>1553.7129630348375</v>
      </c>
    </row>
    <row r="30" spans="1:4">
      <c r="A30" s="168" t="s">
        <v>128</v>
      </c>
      <c r="B30" s="169" t="s">
        <v>614</v>
      </c>
      <c r="C30" s="170" t="s">
        <v>615</v>
      </c>
      <c r="D30" s="170">
        <v>182.67509227276534</v>
      </c>
    </row>
    <row r="31" spans="1:4">
      <c r="A31" s="168" t="s">
        <v>128</v>
      </c>
      <c r="B31" s="169" t="s">
        <v>616</v>
      </c>
      <c r="C31" s="170" t="s">
        <v>617</v>
      </c>
      <c r="D31" s="170">
        <v>0</v>
      </c>
    </row>
    <row r="33" spans="1:4">
      <c r="A33" s="168" t="s">
        <v>116</v>
      </c>
      <c r="B33" s="169" t="s">
        <v>608</v>
      </c>
      <c r="C33" s="171" t="s">
        <v>609</v>
      </c>
      <c r="D33" s="171">
        <v>58.643702664811521</v>
      </c>
    </row>
    <row r="34" spans="1:4">
      <c r="A34" s="168" t="s">
        <v>116</v>
      </c>
      <c r="B34" s="169" t="s">
        <v>610</v>
      </c>
      <c r="C34" s="171" t="s">
        <v>611</v>
      </c>
      <c r="D34" s="171">
        <v>539.29832314866474</v>
      </c>
    </row>
    <row r="35" spans="1:4">
      <c r="A35" s="168" t="s">
        <v>116</v>
      </c>
      <c r="B35" s="169" t="s">
        <v>612</v>
      </c>
      <c r="C35" s="171" t="s">
        <v>613</v>
      </c>
      <c r="D35" s="171">
        <v>635.08495242794345</v>
      </c>
    </row>
    <row r="36" spans="1:4">
      <c r="A36" s="168" t="s">
        <v>116</v>
      </c>
      <c r="B36" s="169" t="s">
        <v>614</v>
      </c>
      <c r="C36" s="171" t="s">
        <v>615</v>
      </c>
      <c r="D36" s="171">
        <v>24.852416388396811</v>
      </c>
    </row>
    <row r="37" spans="1:4">
      <c r="A37" s="168" t="s">
        <v>116</v>
      </c>
      <c r="B37" s="169" t="s">
        <v>616</v>
      </c>
      <c r="C37" s="171" t="s">
        <v>617</v>
      </c>
      <c r="D37" s="171">
        <v>0</v>
      </c>
    </row>
    <row r="39" spans="1:4">
      <c r="A39" s="168" t="s">
        <v>110</v>
      </c>
      <c r="B39" s="169" t="s">
        <v>608</v>
      </c>
      <c r="C39" s="170" t="s">
        <v>609</v>
      </c>
      <c r="D39" s="170">
        <v>29.646175957129913</v>
      </c>
    </row>
    <row r="40" spans="1:4">
      <c r="A40" s="168" t="s">
        <v>110</v>
      </c>
      <c r="B40" s="169" t="s">
        <v>610</v>
      </c>
      <c r="C40" s="170" t="s">
        <v>611</v>
      </c>
      <c r="D40" s="170">
        <v>395.85492659784848</v>
      </c>
    </row>
    <row r="41" spans="1:4">
      <c r="A41" s="168" t="s">
        <v>110</v>
      </c>
      <c r="B41" s="169" t="s">
        <v>612</v>
      </c>
      <c r="C41" s="170" t="s">
        <v>613</v>
      </c>
      <c r="D41" s="170">
        <v>1358.2385256108939</v>
      </c>
    </row>
    <row r="42" spans="1:4">
      <c r="A42" s="168" t="s">
        <v>110</v>
      </c>
      <c r="B42" s="169" t="s">
        <v>614</v>
      </c>
      <c r="C42" s="170" t="s">
        <v>615</v>
      </c>
      <c r="D42" s="170">
        <v>60.137402801556064</v>
      </c>
    </row>
    <row r="43" spans="1:4">
      <c r="A43" s="168" t="s">
        <v>110</v>
      </c>
      <c r="B43" s="169" t="s">
        <v>616</v>
      </c>
      <c r="C43" s="170" t="s">
        <v>617</v>
      </c>
      <c r="D43" s="170">
        <v>0</v>
      </c>
    </row>
    <row r="45" spans="1:4">
      <c r="A45" s="168" t="s">
        <v>118</v>
      </c>
      <c r="B45" s="169" t="s">
        <v>608</v>
      </c>
      <c r="C45" s="170" t="s">
        <v>609</v>
      </c>
      <c r="D45" s="170">
        <v>120.44032983312835</v>
      </c>
    </row>
    <row r="46" spans="1:4">
      <c r="A46" s="168" t="s">
        <v>118</v>
      </c>
      <c r="B46" s="169" t="s">
        <v>610</v>
      </c>
      <c r="C46" s="170" t="s">
        <v>611</v>
      </c>
      <c r="D46" s="170">
        <v>2335.0800609927855</v>
      </c>
    </row>
    <row r="47" spans="1:4">
      <c r="A47" s="168" t="s">
        <v>118</v>
      </c>
      <c r="B47" s="169" t="s">
        <v>612</v>
      </c>
      <c r="C47" s="170" t="s">
        <v>613</v>
      </c>
      <c r="D47" s="170">
        <v>1874.7416001514327</v>
      </c>
    </row>
    <row r="48" spans="1:4">
      <c r="A48" s="168" t="s">
        <v>118</v>
      </c>
      <c r="B48" s="169" t="s">
        <v>614</v>
      </c>
      <c r="C48" s="170" t="s">
        <v>615</v>
      </c>
      <c r="D48" s="170">
        <v>592.68637456063755</v>
      </c>
    </row>
    <row r="49" spans="1:4">
      <c r="A49" s="168" t="s">
        <v>118</v>
      </c>
      <c r="B49" s="169" t="s">
        <v>616</v>
      </c>
      <c r="C49" s="170" t="s">
        <v>617</v>
      </c>
      <c r="D49" s="170">
        <v>640.33899078881961</v>
      </c>
    </row>
    <row r="51" spans="1:4">
      <c r="A51" s="168" t="s">
        <v>120</v>
      </c>
      <c r="B51" s="169" t="s">
        <v>608</v>
      </c>
      <c r="C51" s="170" t="s">
        <v>609</v>
      </c>
      <c r="D51" s="170">
        <v>253.64248005877693</v>
      </c>
    </row>
    <row r="52" spans="1:4">
      <c r="A52" s="168" t="s">
        <v>120</v>
      </c>
      <c r="B52" s="169" t="s">
        <v>610</v>
      </c>
      <c r="C52" s="170" t="s">
        <v>611</v>
      </c>
      <c r="D52" s="170">
        <v>1309.0733944320466</v>
      </c>
    </row>
    <row r="53" spans="1:4">
      <c r="A53" s="168" t="s">
        <v>120</v>
      </c>
      <c r="B53" s="169" t="s">
        <v>612</v>
      </c>
      <c r="C53" s="170" t="s">
        <v>613</v>
      </c>
      <c r="D53" s="170">
        <v>2749.6334906223033</v>
      </c>
    </row>
    <row r="54" spans="1:4">
      <c r="A54" s="168" t="s">
        <v>120</v>
      </c>
      <c r="B54" s="169" t="s">
        <v>614</v>
      </c>
      <c r="C54" s="170" t="s">
        <v>615</v>
      </c>
      <c r="D54" s="170">
        <v>137.13658817796588</v>
      </c>
    </row>
    <row r="55" spans="1:4">
      <c r="A55" s="168" t="s">
        <v>120</v>
      </c>
      <c r="B55" s="169" t="s">
        <v>616</v>
      </c>
      <c r="C55" s="170" t="s">
        <v>617</v>
      </c>
      <c r="D55" s="170">
        <v>0</v>
      </c>
    </row>
    <row r="57" spans="1:4">
      <c r="A57" s="168" t="s">
        <v>122</v>
      </c>
      <c r="B57" s="169" t="s">
        <v>608</v>
      </c>
      <c r="C57" s="170" t="s">
        <v>609</v>
      </c>
      <c r="D57" s="170">
        <v>23.513247247823969</v>
      </c>
    </row>
    <row r="58" spans="1:4">
      <c r="A58" s="168" t="s">
        <v>122</v>
      </c>
      <c r="B58" s="169" t="s">
        <v>610</v>
      </c>
      <c r="C58" s="170" t="s">
        <v>611</v>
      </c>
      <c r="D58" s="170">
        <v>416.2093060579694</v>
      </c>
    </row>
    <row r="59" spans="1:4">
      <c r="A59" s="168" t="s">
        <v>122</v>
      </c>
      <c r="B59" s="169" t="s">
        <v>612</v>
      </c>
      <c r="C59" s="170" t="s">
        <v>613</v>
      </c>
      <c r="D59" s="170">
        <v>744.59701741097933</v>
      </c>
    </row>
    <row r="60" spans="1:4">
      <c r="A60" s="168" t="s">
        <v>122</v>
      </c>
      <c r="B60" s="169" t="s">
        <v>614</v>
      </c>
      <c r="C60" s="170" t="s">
        <v>615</v>
      </c>
      <c r="D60" s="170">
        <v>33.427083868341654</v>
      </c>
    </row>
    <row r="61" spans="1:4">
      <c r="A61" s="168" t="s">
        <v>122</v>
      </c>
      <c r="B61" s="169" t="s">
        <v>616</v>
      </c>
      <c r="C61" s="170" t="s">
        <v>617</v>
      </c>
      <c r="D61" s="170">
        <v>0</v>
      </c>
    </row>
    <row r="63" spans="1:4">
      <c r="A63" s="168" t="s">
        <v>124</v>
      </c>
      <c r="B63" s="169" t="s">
        <v>608</v>
      </c>
      <c r="C63" s="170" t="s">
        <v>609</v>
      </c>
      <c r="D63" s="170">
        <v>246.47298604078119</v>
      </c>
    </row>
    <row r="64" spans="1:4">
      <c r="A64" s="168" t="s">
        <v>124</v>
      </c>
      <c r="B64" s="169" t="s">
        <v>610</v>
      </c>
      <c r="C64" s="170" t="s">
        <v>611</v>
      </c>
      <c r="D64" s="170">
        <v>922.62630354287808</v>
      </c>
    </row>
    <row r="65" spans="1:4">
      <c r="A65" s="168" t="s">
        <v>124</v>
      </c>
      <c r="B65" s="169" t="s">
        <v>612</v>
      </c>
      <c r="C65" s="170" t="s">
        <v>613</v>
      </c>
      <c r="D65" s="170">
        <v>1435.228680493052</v>
      </c>
    </row>
    <row r="66" spans="1:4">
      <c r="A66" s="168" t="s">
        <v>124</v>
      </c>
      <c r="B66" s="169" t="s">
        <v>614</v>
      </c>
      <c r="C66" s="170" t="s">
        <v>615</v>
      </c>
      <c r="D66" s="170">
        <v>89.891311773500874</v>
      </c>
    </row>
    <row r="67" spans="1:4">
      <c r="A67" s="168" t="s">
        <v>124</v>
      </c>
      <c r="B67" s="169" t="s">
        <v>616</v>
      </c>
      <c r="C67" s="170" t="s">
        <v>617</v>
      </c>
      <c r="D67" s="170">
        <v>0</v>
      </c>
    </row>
    <row r="69" spans="1:4">
      <c r="A69" s="168" t="s">
        <v>96</v>
      </c>
      <c r="B69" s="169" t="s">
        <v>608</v>
      </c>
      <c r="C69" s="170" t="s">
        <v>609</v>
      </c>
      <c r="D69" s="170">
        <v>39.684621687786191</v>
      </c>
    </row>
    <row r="70" spans="1:4">
      <c r="A70" s="168" t="s">
        <v>96</v>
      </c>
      <c r="B70" s="169" t="s">
        <v>610</v>
      </c>
      <c r="C70" s="170" t="s">
        <v>611</v>
      </c>
      <c r="D70" s="170">
        <v>418.09978157076824</v>
      </c>
    </row>
    <row r="71" spans="1:4">
      <c r="A71" s="168" t="s">
        <v>96</v>
      </c>
      <c r="B71" s="169" t="s">
        <v>612</v>
      </c>
      <c r="C71" s="170" t="s">
        <v>613</v>
      </c>
      <c r="D71" s="170">
        <v>0</v>
      </c>
    </row>
    <row r="72" spans="1:4">
      <c r="A72" s="168" t="s">
        <v>96</v>
      </c>
      <c r="B72" s="169" t="s">
        <v>614</v>
      </c>
      <c r="C72" s="170" t="s">
        <v>615</v>
      </c>
      <c r="D72" s="170">
        <v>0</v>
      </c>
    </row>
    <row r="73" spans="1:4">
      <c r="A73" s="168" t="s">
        <v>96</v>
      </c>
      <c r="B73" s="169" t="s">
        <v>616</v>
      </c>
      <c r="C73" s="170" t="s">
        <v>617</v>
      </c>
      <c r="D73" s="170">
        <v>0</v>
      </c>
    </row>
    <row r="75" spans="1:4">
      <c r="A75" s="168" t="s">
        <v>100</v>
      </c>
      <c r="B75" s="169" t="s">
        <v>608</v>
      </c>
      <c r="C75" s="170" t="s">
        <v>609</v>
      </c>
      <c r="D75" s="170">
        <v>52.219380292846616</v>
      </c>
    </row>
    <row r="76" spans="1:4">
      <c r="A76" s="168" t="s">
        <v>100</v>
      </c>
      <c r="B76" s="169" t="s">
        <v>610</v>
      </c>
      <c r="C76" s="170" t="s">
        <v>611</v>
      </c>
      <c r="D76" s="170">
        <v>155.7181175728183</v>
      </c>
    </row>
    <row r="77" spans="1:4">
      <c r="A77" s="168" t="s">
        <v>100</v>
      </c>
      <c r="B77" s="169" t="s">
        <v>612</v>
      </c>
      <c r="C77" s="170" t="s">
        <v>613</v>
      </c>
      <c r="D77" s="170">
        <v>0</v>
      </c>
    </row>
    <row r="78" spans="1:4">
      <c r="A78" s="168" t="s">
        <v>100</v>
      </c>
      <c r="B78" s="169" t="s">
        <v>614</v>
      </c>
      <c r="C78" s="170" t="s">
        <v>615</v>
      </c>
      <c r="D78" s="170">
        <v>0</v>
      </c>
    </row>
    <row r="79" spans="1:4">
      <c r="A79" s="168" t="s">
        <v>100</v>
      </c>
      <c r="B79" s="169" t="s">
        <v>616</v>
      </c>
      <c r="C79" s="170" t="s">
        <v>617</v>
      </c>
      <c r="D79" s="170">
        <v>0</v>
      </c>
    </row>
    <row r="81" spans="1:4">
      <c r="A81" s="168" t="s">
        <v>106</v>
      </c>
      <c r="B81" s="169" t="s">
        <v>608</v>
      </c>
      <c r="C81" s="170" t="s">
        <v>609</v>
      </c>
      <c r="D81" s="170">
        <v>1.5862746608844089</v>
      </c>
    </row>
    <row r="82" spans="1:4">
      <c r="A82" s="168" t="s">
        <v>106</v>
      </c>
      <c r="B82" s="169" t="s">
        <v>610</v>
      </c>
      <c r="C82" s="170" t="s">
        <v>611</v>
      </c>
      <c r="D82" s="170">
        <v>56.630017599189927</v>
      </c>
    </row>
    <row r="83" spans="1:4">
      <c r="A83" s="168" t="s">
        <v>106</v>
      </c>
      <c r="B83" s="169" t="s">
        <v>612</v>
      </c>
      <c r="C83" s="170" t="s">
        <v>613</v>
      </c>
      <c r="D83" s="170">
        <v>0</v>
      </c>
    </row>
    <row r="84" spans="1:4">
      <c r="A84" s="168" t="s">
        <v>106</v>
      </c>
      <c r="B84" s="169" t="s">
        <v>614</v>
      </c>
      <c r="C84" s="170" t="s">
        <v>615</v>
      </c>
      <c r="D84" s="170">
        <v>0</v>
      </c>
    </row>
    <row r="85" spans="1:4">
      <c r="A85" s="168" t="s">
        <v>106</v>
      </c>
      <c r="B85" s="169" t="s">
        <v>616</v>
      </c>
      <c r="C85" s="170" t="s">
        <v>617</v>
      </c>
      <c r="D85" s="170">
        <v>5.0000000000000018E-9</v>
      </c>
    </row>
    <row r="87" spans="1:4">
      <c r="A87" s="168" t="s">
        <v>112</v>
      </c>
      <c r="B87" s="169" t="s">
        <v>608</v>
      </c>
      <c r="C87" s="170" t="s">
        <v>609</v>
      </c>
      <c r="D87" s="170">
        <v>28.134465840401102</v>
      </c>
    </row>
    <row r="88" spans="1:4">
      <c r="A88" s="168" t="s">
        <v>112</v>
      </c>
      <c r="B88" s="169" t="s">
        <v>610</v>
      </c>
      <c r="C88" s="170" t="s">
        <v>611</v>
      </c>
      <c r="D88" s="170">
        <v>529.58749171198463</v>
      </c>
    </row>
    <row r="89" spans="1:4">
      <c r="A89" s="168" t="s">
        <v>112</v>
      </c>
      <c r="B89" s="169" t="s">
        <v>612</v>
      </c>
      <c r="C89" s="170" t="s">
        <v>613</v>
      </c>
      <c r="D89" s="170">
        <v>0</v>
      </c>
    </row>
    <row r="90" spans="1:4">
      <c r="A90" s="168" t="s">
        <v>112</v>
      </c>
      <c r="B90" s="169" t="s">
        <v>614</v>
      </c>
      <c r="C90" s="170" t="s">
        <v>615</v>
      </c>
      <c r="D90" s="170">
        <v>0</v>
      </c>
    </row>
    <row r="91" spans="1:4">
      <c r="A91" s="168" t="s">
        <v>112</v>
      </c>
      <c r="B91" s="169" t="s">
        <v>616</v>
      </c>
      <c r="C91" s="170" t="s">
        <v>617</v>
      </c>
      <c r="D91" s="170">
        <v>0</v>
      </c>
    </row>
    <row r="93" spans="1:4">
      <c r="A93" s="168" t="s">
        <v>114</v>
      </c>
      <c r="B93" s="169" t="s">
        <v>608</v>
      </c>
      <c r="C93" s="170" t="s">
        <v>609</v>
      </c>
      <c r="D93" s="170">
        <v>2.914710036813192</v>
      </c>
    </row>
    <row r="94" spans="1:4">
      <c r="A94" s="168" t="s">
        <v>114</v>
      </c>
      <c r="B94" s="169" t="s">
        <v>610</v>
      </c>
      <c r="C94" s="170" t="s">
        <v>611</v>
      </c>
      <c r="D94" s="170">
        <v>135.39987199832291</v>
      </c>
    </row>
    <row r="95" spans="1:4">
      <c r="A95" s="168" t="s">
        <v>114</v>
      </c>
      <c r="B95" s="169" t="s">
        <v>612</v>
      </c>
      <c r="C95" s="170" t="s">
        <v>613</v>
      </c>
      <c r="D95" s="170">
        <v>0</v>
      </c>
    </row>
    <row r="96" spans="1:4">
      <c r="A96" s="168" t="s">
        <v>114</v>
      </c>
      <c r="B96" s="169" t="s">
        <v>614</v>
      </c>
      <c r="C96" s="170" t="s">
        <v>615</v>
      </c>
      <c r="D96" s="170">
        <v>0</v>
      </c>
    </row>
    <row r="97" spans="1:4">
      <c r="A97" s="168" t="s">
        <v>114</v>
      </c>
      <c r="B97" s="169" t="s">
        <v>616</v>
      </c>
      <c r="C97" s="170" t="s">
        <v>617</v>
      </c>
      <c r="D97" s="170">
        <v>0</v>
      </c>
    </row>
    <row r="99" spans="1:4">
      <c r="A99" s="168" t="s">
        <v>108</v>
      </c>
      <c r="B99" s="169" t="s">
        <v>608</v>
      </c>
      <c r="C99" s="170" t="s">
        <v>609</v>
      </c>
      <c r="D99" s="170">
        <v>4.5300500301608997</v>
      </c>
    </row>
    <row r="100" spans="1:4">
      <c r="A100" s="168" t="s">
        <v>108</v>
      </c>
      <c r="B100" s="169" t="s">
        <v>610</v>
      </c>
      <c r="C100" s="170" t="s">
        <v>611</v>
      </c>
      <c r="D100" s="170">
        <v>82.111623470494081</v>
      </c>
    </row>
    <row r="101" spans="1:4">
      <c r="A101" s="168" t="s">
        <v>108</v>
      </c>
      <c r="B101" s="169" t="s">
        <v>612</v>
      </c>
      <c r="C101" s="170" t="s">
        <v>613</v>
      </c>
      <c r="D101" s="170">
        <v>0</v>
      </c>
    </row>
    <row r="102" spans="1:4">
      <c r="A102" s="168" t="s">
        <v>108</v>
      </c>
      <c r="B102" s="169" t="s">
        <v>614</v>
      </c>
      <c r="C102" s="170" t="s">
        <v>615</v>
      </c>
      <c r="D102" s="170">
        <v>0</v>
      </c>
    </row>
    <row r="103" spans="1:4">
      <c r="A103" s="168" t="s">
        <v>108</v>
      </c>
      <c r="B103" s="169" t="s">
        <v>616</v>
      </c>
      <c r="C103" s="170" t="s">
        <v>617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ACB8E-940D-4491-847B-3A7777891D6D}"/>
</file>

<file path=customXml/itemProps2.xml><?xml version="1.0" encoding="utf-8"?>
<ds:datastoreItem xmlns:ds="http://schemas.openxmlformats.org/officeDocument/2006/customXml" ds:itemID="{55771D19-367D-443C-90D6-D1AFA9D71E2D}"/>
</file>

<file path=customXml/itemProps3.xml><?xml version="1.0" encoding="utf-8"?>
<ds:datastoreItem xmlns:ds="http://schemas.openxmlformats.org/officeDocument/2006/customXml" ds:itemID="{35DCA2CB-BCAD-4F2E-8F5A-F1469BCCC944}"/>
</file>

<file path=customXml/itemProps4.xml><?xml version="1.0" encoding="utf-8"?>
<ds:datastoreItem xmlns:ds="http://schemas.openxmlformats.org/officeDocument/2006/customXml" ds:itemID="{BE44ABB0-E480-423C-A2ED-2E6680DB7F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2024-12-03T13:22:33Z</dcterms:created>
  <dcterms:modified xsi:type="dcterms:W3CDTF">2024-12-04T10:31:22Z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