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filterPrivacy="1"/>
  <xr:revisionPtr revIDLastSave="164" documentId="8_{2A37CE89-6E03-4D6C-B4A1-BC77D046D9F5}" xr6:coauthVersionLast="47" xr6:coauthVersionMax="47" xr10:uidLastSave="{26DE8122-3B35-4EFF-B42F-E08D1E42FDBF}"/>
  <bookViews>
    <workbookView xWindow="43080" yWindow="-120" windowWidth="29040" windowHeight="15720" xr2:uid="{B9C58E0F-B983-4F71-92AE-748B213AE090}"/>
  </bookViews>
  <sheets>
    <sheet name="Cover" sheetId="11" r:id="rId1"/>
    <sheet name="Controls" sheetId="2" r:id="rId2"/>
    <sheet name="Calculations&gt;&gt;" sheetId="7" r:id="rId3"/>
    <sheet name="Water" sheetId="3" r:id="rId4"/>
    <sheet name="Wastewater" sheetId="4" r:id="rId5"/>
    <sheet name="Outputs&gt;&gt;" sheetId="8" r:id="rId6"/>
    <sheet name="Interface" sheetId="5" r:id="rId7"/>
  </sheets>
  <definedNames>
    <definedName name="\\k">#REF!</definedName>
    <definedName name="\0">#REF!</definedName>
    <definedName name="\A">#REF!</definedName>
    <definedName name="\AA">#REF!</definedName>
    <definedName name="\AB">#REF!</definedName>
    <definedName name="\AD">#REF!</definedName>
    <definedName name="\AE">#REF!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PAGE">#REF!</definedName>
    <definedName name="\PR">#REF!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XA">#REF!</definedName>
    <definedName name="\XX">#REF!</definedName>
    <definedName name="\XXX">#REF!</definedName>
    <definedName name="\XXXX">#REF!</definedName>
    <definedName name="\Y">#REF!</definedName>
    <definedName name="\YY">#REF!</definedName>
    <definedName name="\YYY">#REF!</definedName>
    <definedName name="\Z">#REF!</definedName>
    <definedName name="\ZZ">#REF!</definedName>
    <definedName name="_____C">#REF!</definedName>
    <definedName name="_____R">#REF!</definedName>
    <definedName name="____C">#REF!</definedName>
    <definedName name="____net1" hidden="1">{"NET",#N/A,FALSE,"401C11"}</definedName>
    <definedName name="____R">#REF!</definedName>
    <definedName name="___C">#REF!</definedName>
    <definedName name="___INDEX_SHEET___ASAP_Utilities">#REF!</definedName>
    <definedName name="___R">#REF!</definedName>
    <definedName name="__123Graph_A" hidden="1">#REF!</definedName>
    <definedName name="__123Graph_AHSIZE" hidden="1">#REF!</definedName>
    <definedName name="__123Graph_AVALUEA" hidden="1">#REF!</definedName>
    <definedName name="__123Graph_AVALUEB" hidden="1">#REF!</definedName>
    <definedName name="__123Graph_AVALUEC"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123Graph_XVALUEA" hidden="1">#REF!</definedName>
    <definedName name="__123Graph_XVALUEB" hidden="1">#REF!</definedName>
    <definedName name="__123Graph_XVALUEC" hidden="1">#REF!</definedName>
    <definedName name="__C">#REF!</definedName>
    <definedName name="__IntlFixup" hidden="1">TRUE</definedName>
    <definedName name="__net1" hidden="1">{"NET",#N/A,FALSE,"401C11"}</definedName>
    <definedName name="__R">#REF!</definedName>
    <definedName name="_1_____123Graph_ACHART_1" hidden="1">#REF!</definedName>
    <definedName name="_1___Data_table_for_graph___Leakage___AR4__AR3__AR2__AR1_and_Ofwat_leakage_targets">#REF!</definedName>
    <definedName name="_1__123Graph_AALK_CO2\PH" hidden="1">#REF!</definedName>
    <definedName name="_1__Data_table_for_graph___meter_penetration___AR4__AR3__AR2__and_AR1">#REF!</definedName>
    <definedName name="_1__Graph___meter_penetration___AR4__AR3__AR2__and_AR1">#REF!</definedName>
    <definedName name="_1_0__123Grap" hidden="1">#REF!</definedName>
    <definedName name="_1_123Grap" hidden="1">#REF!</definedName>
    <definedName name="_1_8_4_Step2">#REF!</definedName>
    <definedName name="_12__123Graph_ACHART_6" hidden="1">#REF!</definedName>
    <definedName name="_123Graph_F" hidden="1">#REF!</definedName>
    <definedName name="_13___123Graph_ACHART_1" hidden="1">#REF!</definedName>
    <definedName name="_14___123Graph_ACHART_2" hidden="1">#REF!</definedName>
    <definedName name="_15___123Graph_ACHART_6" hidden="1">#REF!</definedName>
    <definedName name="_16___123Graph_BCHART_1" hidden="1">#REF!</definedName>
    <definedName name="_16__123Graph_BCHART_1" hidden="1">#REF!</definedName>
    <definedName name="_17___123Graph_BCHART_2" hidden="1">#REF!</definedName>
    <definedName name="_18___123Graph_BCHART_6" hidden="1">#REF!</definedName>
    <definedName name="_1st_model_column_flag">#REF!</definedName>
    <definedName name="_2_____123Graph_ACHART_2" hidden="1">#REF!</definedName>
    <definedName name="_2__123Graph_XALK_CO2\PH" hidden="1">#REF!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20__123Graph_BCHART_2" hidden="1">#REF!</definedName>
    <definedName name="_2010_11_Q3_Forecast">#REF!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24__123Graph_BCHART_6" hidden="1">#REF!</definedName>
    <definedName name="_3_____123Graph_ACHART_6" hidden="1">#REF!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_8_4_Step2">#REF!</definedName>
    <definedName name="_34_123Grap" hidden="1">#REF!</definedName>
    <definedName name="_4_____123Graph_BCHART_1" hidden="1">#REF!</definedName>
    <definedName name="_4__123Graph_ACHART_1" hidden="1">#REF!</definedName>
    <definedName name="_42S" hidden="1">#REF!</definedName>
    <definedName name="_4S" hidden="1">#REF!</definedName>
    <definedName name="_5_____123Graph_BCHART_2" hidden="1">#REF!</definedName>
    <definedName name="_5_0__123Grap" hidden="1">#REF!</definedName>
    <definedName name="_6_____123Graph_BCHART_6" hidden="1">#REF!</definedName>
    <definedName name="_6_0_S" hidden="1">#REF!</definedName>
    <definedName name="_6_123Grap" hidden="1">#REF!</definedName>
    <definedName name="_8__123Graph_ACHART_2" hidden="1">#REF!</definedName>
    <definedName name="_8_123Grap" hidden="1">#REF!</definedName>
    <definedName name="_8S" hidden="1">#REF!</definedName>
    <definedName name="_Am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UD0910">#REF!</definedName>
    <definedName name="_BYr3">#REF!</definedName>
    <definedName name="_C">#REF!</definedName>
    <definedName name="_Dec02">#REF!</definedName>
    <definedName name="_Dist_Values" hidden="1">#REF!</definedName>
    <definedName name="_Feb03">#REF!</definedName>
    <definedName name="_Fill" hidden="1">#REF!</definedName>
    <definedName name="_xlnm._FilterDatabase" hidden="1">#REF!</definedName>
    <definedName name="_Jan03">#REF!</definedName>
    <definedName name="_Key1" hidden="1">#REF!</definedName>
    <definedName name="_Key2" hidden="1">#REF!</definedName>
    <definedName name="_mQg3710">OFFSET(#REF!,0,#REF!,1,#REF!)</definedName>
    <definedName name="_mQg3810">OFFSET(#REF!,0,#REF!,1,#REF!)</definedName>
    <definedName name="_mQg57">OFFSET(#REF!,0,#REF!,1,#REF!)</definedName>
    <definedName name="_net1" hidden="1">{"NET",#N/A,FALSE,"401C11"}</definedName>
    <definedName name="_Order1" hidden="1">255</definedName>
    <definedName name="_Order2" hidden="1">255</definedName>
    <definedName name="_R">#REF!</definedName>
    <definedName name="_Sort" hidden="1">#REF!</definedName>
    <definedName name="_SYr3">#REF!</definedName>
    <definedName name="_UYr3">#REF!</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Tableau">INDIRECT("A_"&amp;Type_FR)</definedName>
    <definedName name="A_W">#REF!</definedName>
    <definedName name="aa" hidden="1">{"CHARGE",#N/A,FALSE,"401C11"}</definedName>
    <definedName name="aaa" hidden="1">{"CHARGE",#N/A,FALSE,"401C11"}</definedName>
    <definedName name="aaaa" hidden="1">{"CHARGE",#N/A,FALSE,"401C11"}</definedName>
    <definedName name="aaaaaa" hidden="1">{"mass bal",#N/A,FALSE,"Standard_mass_bal_template";"ied sheet",#N/A,FALSE,"Standard_mass_bal_template"}</definedName>
    <definedName name="aawd" hidden="1">{"mass bal",#N/A,FALSE,"Standard_mass_bal_template";"ied sheet",#N/A,FALSE,"Standard_mass_bal_template"}</definedName>
    <definedName name="abc" hidden="1">{"NET",#N/A,FALSE,"401C11"}</definedName>
    <definedName name="AccessDatabase" hidden="1">"C:\Budgets\2003\NM and VS BP forecast 2003 NM37 VS197 311002 v1.mdb"</definedName>
    <definedName name="act_cat">#REF!</definedName>
    <definedName name="act_mnth">#REF!</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#REF!</definedName>
    <definedName name="Actual">#REF!</definedName>
    <definedName name="Actual_opening_Fixed_rate_debt___wholesale___nominal">#REF!</definedName>
    <definedName name="Actual_opening_index_linked_debt___wholesale___nominal">#REF!</definedName>
    <definedName name="Actuals">#REF!</definedName>
    <definedName name="Actuals_Old">#REF!</definedName>
    <definedName name="Actuals9293Prices">#REF!</definedName>
    <definedName name="Actuals9798">#REF!</definedName>
    <definedName name="ActualTax">#REF!</definedName>
    <definedName name="AD">#REF!</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o_DocID">"86c47cef-a50a-465b-8a45-b5df933b4297"</definedName>
    <definedName name="Addo_Today">44270</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FGDSFG" hidden="1">{"mass bal",#N/A,FALSE,"Standard_mass_bal_template";"ied sheet",#N/A,FALSE,"Standard_mass_bal_template"}</definedName>
    <definedName name="ADFGDSFG1" hidden="1">{"mass bal",#N/A,FALSE,"Standard_mass_bal_template";"ied sheet",#N/A,FALSE,"Standard_mass_bal_template"}</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qwdewf" hidden="1">{"mass bal",#N/A,FALSE,"Standard_mass_bal_template";"ied sheet",#N/A,FALSE,"Standard_mass_bal_template"}</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E">#REF!</definedName>
    <definedName name="AFWBPtrans">#REF!</definedName>
    <definedName name="AFWtransition">#REF!</definedName>
    <definedName name="AGelementType">#REF!</definedName>
    <definedName name="AIMS">#REF!</definedName>
    <definedName name="Alerts_breached_any_period">#REF!</definedName>
    <definedName name="Alkilinity">#REF!</definedName>
    <definedName name="ALL">#REF!</definedName>
    <definedName name="All_Raw_Data">OFFSET(#REF!,0,0,COUNTA(#REF!),COUNTA(#REF!))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pha">#REF!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ount_NC">#REF!</definedName>
    <definedName name="amount_yr1">#REF!</definedName>
    <definedName name="amount_yr2">#REF!</definedName>
    <definedName name="AMP_duration">#REF!</definedName>
    <definedName name="AMP_period_flag">#REF!</definedName>
    <definedName name="ancillary">#REF!</definedName>
    <definedName name="Anglian_Water">#REF!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nscount" hidden="1">1</definedName>
    <definedName name="Answers">#REF!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portionments">#REF!</definedName>
    <definedName name="Approved_by">#REF!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qua">#REF!</definedName>
    <definedName name="AreaList">#REF!</definedName>
    <definedName name="AreaStatement">#REF!</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s" hidden="1">{"mass bal",#N/A,FALSE,"Standard_mass_bal_template";"ied sheet",#N/A,FALSE,"Standard_mass_bal_template"}</definedName>
    <definedName name="AS2DocOpenMode" hidden="1">"AS2DocumentEdit"</definedName>
    <definedName name="asas">#REF!</definedName>
    <definedName name="asd" hidden="1">{"mass bal",#N/A,FALSE,"Standard_mass_bal_template";"ied sheet",#N/A,FALSE,"Standard_mass_bal_template"}</definedName>
    <definedName name="asdasd" hidden="1">{"mass bal",#N/A,FALSE,"Standard_mass_bal_template";"ied sheet",#N/A,FALSE,"Standard_mass_bal_template"}</definedName>
    <definedName name="asdasdadfe" hidden="1">{"mass bal",#N/A,FALSE,"Standard_mass_bal_template";"ied sheet",#N/A,FALSE,"Standard_mass_bal_template"}</definedName>
    <definedName name="ASdddd" hidden="1">{"mass bal",#N/A,FALSE,"Standard_mass_bal_template";"ied sheet",#N/A,FALSE,"Standard_mass_bal_template"}</definedName>
    <definedName name="ASPlanes">#REF!</definedName>
    <definedName name="ASPtype">#REF!</definedName>
    <definedName name="Assumption1">#REF!</definedName>
    <definedName name="Assumption2">#REF!</definedName>
    <definedName name="Assumption3">#REF!</definedName>
    <definedName name="Assurance">#REF!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influent_2">#REF!</definedName>
    <definedName name="Average_LPG_CNG_CO2">#REF!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#REF!</definedName>
    <definedName name="Average_Van_Miles">#REF!</definedName>
    <definedName name="AVG">#REF!</definedName>
    <definedName name="AVON">#REF!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hidden="1">{"CHARGE",#N/A,FALSE,"401C11"}</definedName>
    <definedName name="B_NFIN_All">#REF!</definedName>
    <definedName name="B_Tableau">INDIRECT("B_"&amp;Type_FR)</definedName>
    <definedName name="Bamford">#REF!</definedName>
    <definedName name="BAN">#REF!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#REF!</definedName>
    <definedName name="basecopi">#REF!</definedName>
    <definedName name="baserpi">#REF!</definedName>
    <definedName name="BaseYear">#REF!</definedName>
    <definedName name="batchrpi">#REF!</definedName>
    <definedName name="batchrpi_period">#REF!</definedName>
    <definedName name="bbbb">#REF!</definedName>
    <definedName name="bcefcref" hidden="1">{"mass bal",#N/A,FALSE,"Standard_mass_bal_template";"ied sheet",#N/A,FALSE,"Standard_mass_bal_template"}</definedName>
    <definedName name="BEDS">#REF!</definedName>
    <definedName name="BenchmarkAll">#REF!</definedName>
    <definedName name="BenchmarkAPbyDel">#REF!</definedName>
    <definedName name="BenchmarkTitle">#REF!</definedName>
    <definedName name="BERKS">#REF!</definedName>
    <definedName name="beta">#REF!</definedName>
    <definedName name="BIC">#REF!</definedName>
    <definedName name="BIC_Staging_unloaded">OFFSET(#REF!, 0, 0, COUNTA(#REF!), COUNTA(#REF!))</definedName>
    <definedName name="BIC_Staging_unloaded_header">#REF!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ioresources_allowed_revenue_build_up___check">#REF!</definedName>
    <definedName name="Bioresources_allowed_revenue_build_up___check_overall">#REF!</definedName>
    <definedName name="Black_Cab_CO2">#REF!</definedName>
    <definedName name="Black_Cab_Pass_km">#REF!</definedName>
    <definedName name="BlendCoc">#REF!</definedName>
    <definedName name="BLPK">#REF!</definedName>
    <definedName name="BLPKLookup">#REF!</definedName>
    <definedName name="BMGHIndex" hidden="1">"O"</definedName>
    <definedName name="BnCinLLP">#REF!</definedName>
    <definedName name="bnmbmbm" hidden="1">{"mass bal",#N/A,FALSE,"Standard_mass_bal_template";"ied sheet",#N/A,FALSE,"Standard_mass_bal_template"}</definedName>
    <definedName name="bobohe" hidden="1">{"mass bal",#N/A,FALSE,"Standard_mass_bal_template";"ied sheet",#N/A,FALSE,"Standard_mass_bal_template"}</definedName>
    <definedName name="BON_InputData">#REF!</definedName>
    <definedName name="BottomCell">#REF!</definedName>
    <definedName name="BOW">#REF!</definedName>
    <definedName name="BRA">#REF!</definedName>
    <definedName name="BRLBPtrans">#REF!</definedName>
    <definedName name="BRLtransition">#REF!</definedName>
    <definedName name="BSD">#REF!</definedName>
    <definedName name="BUCKS">#REF!</definedName>
    <definedName name="Budget">#REF!</definedName>
    <definedName name="Bus_CO2">#REF!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UNITS">#REF!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usinessUnits">#REF!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cs" hidden="1">{"mass bal",#N/A,FALSE,"Standard_mass_bal_template";"ied sheet",#N/A,FALSE,"Standard_mass_bal_template"}</definedName>
    <definedName name="CalHeader">#REF!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lMonth">#REF!</definedName>
    <definedName name="CAMBS">#REF!</definedName>
    <definedName name="CAPACT">#REF!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#REF!</definedName>
    <definedName name="carbon_rpi">#REF!</definedName>
    <definedName name="Carsington">#REF!</definedName>
    <definedName name="CASE_ACTIVE">#REF!</definedName>
    <definedName name="CASE_COMPARISON">#REF!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shflow">#REF!</definedName>
    <definedName name="Cashflow_Q">#REF!</definedName>
    <definedName name="cat_m_1">#REF!</definedName>
    <definedName name="cat_m_2">#REF!</definedName>
    <definedName name="cat_m_3">#REF!</definedName>
    <definedName name="cat_y_1">#REF!</definedName>
    <definedName name="cat_y_2">#REF!</definedName>
    <definedName name="cat_y_3">#REF!</definedName>
    <definedName name="categories">#REF!</definedName>
    <definedName name="category_table">#REF!</definedName>
    <definedName name="CCAccounts">#REF!</definedName>
    <definedName name="CCADepn">#REF!</definedName>
    <definedName name="CCD_Input">#REF!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hidden="1">{"CHARGE",#N/A,FALSE,"401C11"}</definedName>
    <definedName name="charge" hidden="1">{"CHARGE",#N/A,FALSE,"401C11"}</definedName>
    <definedName name="CHE">#REF!</definedName>
    <definedName name="Checked_by">#REF!</definedName>
    <definedName name="Checks_breached_any_period">#REF!</definedName>
    <definedName name="chemical_database">#REF!</definedName>
    <definedName name="chemical_ied">#REF!</definedName>
    <definedName name="CHESHIRE">#REF!</definedName>
    <definedName name="ChK_Tol">#REF!</definedName>
    <definedName name="CHK_TOL_TAX">#REF!</definedName>
    <definedName name="CHLORINE">#REF!</definedName>
    <definedName name="CHOICES">#REF!</definedName>
    <definedName name="CHOOSE">#REF!</definedName>
    <definedName name="CHP_Power_EF_CO2">#REF!</definedName>
    <definedName name="CIMMLookUpYr3">#REF!</definedName>
    <definedName name="CIMMOUTP">#REF!</definedName>
    <definedName name="CIQWBGuid" hidden="1">"0f0259b9-6046-41aa-ac9c-7befc2576c88"</definedName>
    <definedName name="CISARateS">#REF!</definedName>
    <definedName name="CISARateW">#REF!</definedName>
    <definedName name="CISFlag">#REF!</definedName>
    <definedName name="CISRestated">#REF!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rifiers_ied">#REF!</definedName>
    <definedName name="Classification_of_treatment_works">#REF!</definedName>
    <definedName name="CLEVELAND">#REF!</definedName>
    <definedName name="CLWYD">#REF!</definedName>
    <definedName name="Clywedog">#REF!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1">#REF!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#REF!</definedName>
    <definedName name="Company_exited_the_retail_market_switch">#REF!</definedName>
    <definedName name="Company_is_WoC">#REF!</definedName>
    <definedName name="CompanyCode">#REF!</definedName>
    <definedName name="CompanyDesc">#REF!</definedName>
    <definedName name="CompanyName">#REF!</definedName>
    <definedName name="CompanyNumber">#REF!</definedName>
    <definedName name="CompletionDates">#REF!</definedName>
    <definedName name="components_by_LA">#REF!</definedName>
    <definedName name="conBig">1E+307 * 17.9769313486231</definedName>
    <definedName name="conOrd">"thstndrdthththththththththththththththththstndrdthththththththstndrdthththththththstndrdthththththththstndrdthththththththstndrdthththththththstndrdthththththththstndrdthththththththstndrdthththththth"</definedName>
    <definedName name="ConsRg">#REF!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NV_FACTOR">1000</definedName>
    <definedName name="conZzz">"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definedName>
    <definedName name="COPI">#REF!</definedName>
    <definedName name="COPI_0203">#REF!</definedName>
    <definedName name="COPI_0708">#REF!</definedName>
    <definedName name="COPI2">#REF!</definedName>
    <definedName name="copieffect">#REF!</definedName>
    <definedName name="copilift">#REF!</definedName>
    <definedName name="COPInotNI">#REF!</definedName>
    <definedName name="COPIVar">#REF!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#REF!</definedName>
    <definedName name="Cost_Description">#REF!</definedName>
    <definedName name="COST_DRIVERS">#REF!</definedName>
    <definedName name="COST_ELEMENTS">#REF!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#REF!</definedName>
    <definedName name="CostBase98">#REF!</definedName>
    <definedName name="Costs">#REF!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ostsactualcum">#REF!</definedName>
    <definedName name="CoTypeSwitch">#REF!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ated_by">#REF!</definedName>
    <definedName name="Creditor_balance___Business___nominal">#REF!</definedName>
    <definedName name="Creditor_balance___Residential___nominal">#REF!</definedName>
    <definedName name="Creditor_balance___Retail___nominal">#REF!</definedName>
    <definedName name="CRW">#REF!</definedName>
    <definedName name="CUM">20</definedName>
    <definedName name="CUMBRIA">#REF!</definedName>
    <definedName name="CUMPLUSONE">26</definedName>
    <definedName name="CUMULATIVE">25</definedName>
    <definedName name="Curr_mth">#REF!</definedName>
    <definedName name="Curr_mth_fct">#REF!</definedName>
    <definedName name="Curr_mth_fct_Hyp">#REF!</definedName>
    <definedName name="Currency">#REF!</definedName>
    <definedName name="Current_assets___Appointee___nominal">#REF!</definedName>
    <definedName name="Current_Capex_by_Subline">#REF!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#REF!</definedName>
    <definedName name="CurrentRate06">#REF!</definedName>
    <definedName name="CWDSpreadsheet23APRILSTUDIES">#REF!</definedName>
    <definedName name="d">#REF!</definedName>
    <definedName name="da" hidden="1">#REF!</definedName>
    <definedName name="data">#REF!</definedName>
    <definedName name="DATA_BUSINESS_UNIT">#REF!</definedName>
    <definedName name="DATA1">#REF!</definedName>
    <definedName name="DATA14">#REF!</definedName>
    <definedName name="DATA8">#REF!</definedName>
    <definedName name="DATA9">#REF!</definedName>
    <definedName name="_xlnm.Database">#REF!</definedName>
    <definedName name="DatasetCode">#REF!</definedName>
    <definedName name="DatasetName">#REF!</definedName>
    <definedName name="date">#REF!</definedName>
    <definedName name="date_AMP7">#REF!</definedName>
    <definedName name="Date_work_done">#REF!</definedName>
    <definedName name="Days_in_a_year">#REF!</definedName>
    <definedName name="Days_in_year">#REF!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ddzv" hidden="1">{#N/A,#N/A,FALSE,"Summary";#N/A,#N/A,FALSE,"Admin";#N/A,#N/A,FALSE,"Medical";#N/A,#N/A,FALSE,"Pharmaco";#N/A,#N/A,FALSE,"Regulatory";#N/A,#N/A,FALSE,"Biometrics";#N/A,#N/A,FALSE,"Med Info";#N/A,#N/A,FALSE,"Proj Man";#N/A,#N/A,FALSE,"Pharm Dev";#N/A,#N/A,FALSE,"QA";#N/A,#N/A,FALSE,"Preclinical"}</definedName>
    <definedName name="Debt">#REF!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aulRg">#REF!</definedName>
    <definedName name="DefaulrRg">#REF!</definedName>
    <definedName name="DefaultRg">#REF!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lete">#REF!</definedName>
    <definedName name="Deliverer">#REF!</definedName>
    <definedName name="Denitrification_N_Fraction_Lost">#REF!</definedName>
    <definedName name="DepInput">#REF!</definedName>
    <definedName name="Depreciation___Appointee___nominal">#REF!</definedName>
    <definedName name="Depreciation___Appointee___nominal.NEG">#REF!</definedName>
    <definedName name="DERBYSHIRE">#REF!</definedName>
    <definedName name="desc2prog">#REF!</definedName>
    <definedName name="DescriptionColumnRef">#REF!</definedName>
    <definedName name="DETR">#REF!</definedName>
    <definedName name="DEVON">#REF!</definedName>
    <definedName name="df" hidden="1">{"mass bal",#N/A,FALSE,"Standard_mass_bal_template";"ied sheet",#N/A,FALSE,"Standard_mass_bal_template"}</definedName>
    <definedName name="DFGD">INDIRECT("Dsouv_"&amp;Type_FR)</definedName>
    <definedName name="dfgdfgd" hidden="1">{"mass bal",#N/A,FALSE,"Standard_mass_bal_template";"ied sheet",#N/A,FALSE,"Standard_mass_bal_template"}</definedName>
    <definedName name="dfgdfgdg" hidden="1">{"mass bal",#N/A,FALSE,"Standard_mass_bal_template";"ied sheet",#N/A,FALSE,"Standard_mass_bal_template"}</definedName>
    <definedName name="dfgdfgdgd" hidden="1">{"mass bal",#N/A,FALSE,"Standard_mass_bal_template";"ied sheet",#N/A,FALSE,"Standard_mass_bal_template"}</definedName>
    <definedName name="dfgdg" hidden="1">{"mass bal",#N/A,FALSE,"Standard_mass_bal_template";"ied sheet",#N/A,FALSE,"Standard_mass_bal_template"}</definedName>
    <definedName name="dfgdgdfd" hidden="1">{"mass bal",#N/A,FALSE,"Standard_mass_bal_template";"ied sheet",#N/A,FALSE,"Standard_mass_bal_template"}</definedName>
    <definedName name="dfgdgdfgdfg" hidden="1">{"mass bal",#N/A,FALSE,"Standard_mass_bal_template";"ied sheet",#N/A,FALSE,"Standard_mass_bal_template"}</definedName>
    <definedName name="dfgdgdfgdg" hidden="1">{"mass bal",#N/A,FALSE,"Standard_mass_bal_template";"ied sheet",#N/A,FALSE,"Standard_mass_bal_template"}</definedName>
    <definedName name="dfgdgdgdfg" hidden="1">{"mass bal",#N/A,FALSE,"Standard_mass_bal_template";"ied sheet",#N/A,FALSE,"Standard_mass_bal_template"}</definedName>
    <definedName name="dgdgddg" hidden="1">{"mass bal",#N/A,FALSE,"Standard_mass_bal_template";"ied sheet",#N/A,FALSE,"Standard_mass_bal_template"}</definedName>
    <definedName name="dgdgdfgdfgdgdg" hidden="1">{"mass bal",#N/A,FALSE,"Standard_mass_bal_template";"ied sheet",#N/A,FALSE,"Standard_mass_bal_template"}</definedName>
    <definedName name="dgdgdfgdgdfg">INDIRECT("B_"&amp;Type_FR)</definedName>
    <definedName name="dgdgdg">INDIRECT("Dsur_"&amp;Type_FR)</definedName>
    <definedName name="Diam">INDIRECT("Diam"&amp;Choix_Actiflo)</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IVISION">#REF!</definedName>
    <definedName name="dnonames">#REF!</definedName>
    <definedName name="dog" hidden="1">{"NET",#N/A,FALSE,"401C11"}</definedName>
    <definedName name="Dom_Freight_Tonne_km">#REF!</definedName>
    <definedName name="Dom_Freight_Tonne_km_CO2">#REF!</definedName>
    <definedName name="Dom_Passenger_km">#REF!</definedName>
    <definedName name="DORSET">#REF!</definedName>
    <definedName name="Dove">#REF!</definedName>
    <definedName name="DR">#REF!</definedName>
    <definedName name="Draycote">#REF!</definedName>
    <definedName name="DriveList">#REF!</definedName>
    <definedName name="dsad" hidden="1">{"mass bal",#N/A,FALSE,"Standard_mass_bal_template";"ied sheet",#N/A,FALSE,"Standard_mass_bal_template"}</definedName>
    <definedName name="dsfds" hidden="1">{"mass bal",#N/A,FALSE,"Standard_mass_bal_template";"ied sheet",#N/A,FALSE,"Standard_mass_bal_template"}</definedName>
    <definedName name="Dsouv_Tableau">INDIRECT("Dsouv_"&amp;Type_FR)</definedName>
    <definedName name="Dsur_Tableau">INDIRECT("Dsur_"&amp;Type_FR)</definedName>
    <definedName name="DURHAM">#REF!</definedName>
    <definedName name="DVstorage">#REF!</definedName>
    <definedName name="DVWBPinputs">#REF!</definedName>
    <definedName name="DVWBPtrans">#REF!</definedName>
    <definedName name="DVWtransition">#REF!</definedName>
    <definedName name="Dŵr_Cymru">#REF!</definedName>
    <definedName name="DYFED">#REF!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_SUSSEX">#REF!</definedName>
    <definedName name="EAcat">#REF!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#REF!</definedName>
    <definedName name="EAsummary2004">#REF!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etetetetet">INDIRECT("Larg_mir_"&amp;INDEX(E_lam,Choix_Lam1))</definedName>
    <definedName name="EFAHeader">#REF!</definedName>
    <definedName name="EFAMonth">#REF!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#REF!</definedName>
    <definedName name="Elan">#REF!</definedName>
    <definedName name="Elan_Supply">#REF!</definedName>
    <definedName name="ELECTRICITY">#REF!</definedName>
    <definedName name="Emerging_HTML_AREA">#REF!</definedName>
    <definedName name="End_of_AMP_period_flag">#REF!</definedName>
    <definedName name="End_of_AMP_period_flag_date">#REF!</definedName>
    <definedName name="EndAMP">#REF!</definedName>
    <definedName name="endcopi">#REF!</definedName>
    <definedName name="Endrow">#REF!</definedName>
    <definedName name="endrpi">#REF!</definedName>
    <definedName name="EndYearRef">#REF!</definedName>
    <definedName name="Energy_consumption___water_treatment__MWh">#REF!</definedName>
    <definedName name="enternam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r" hidden="1">{"mass bal",#N/A,FALSE,"Standard_mass_bal_template";"ied sheet",#N/A,FALSE,"Standard_mass_bal_template"}</definedName>
    <definedName name="ERTERT" hidden="1">{"mass bal",#N/A,FALSE,"Standard_mass_bal_template";"ied sheet",#N/A,FALSE,"Standard_mass_bal_template"}</definedName>
    <definedName name="ERTERTERT" hidden="1">{"mass bal",#N/A,FALSE,"Standard_mass_bal_template";"ied sheet",#N/A,FALSE,"Standard_mass_bal_template"}</definedName>
    <definedName name="erterterte">INDIRECT("Laci"&amp;Choix_Actiflo)</definedName>
    <definedName name="erterterter">INDIRECT("Larg_mir_"&amp;Type_Lam_choix)</definedName>
    <definedName name="ERTERTERTERT">INDIRECT("Diam"&amp;Choix_Actiflo)</definedName>
    <definedName name="ertetert">INDIRECT("Lama"&amp;Choix_Actiflo)</definedName>
    <definedName name="ESSEX">#REF!</definedName>
    <definedName name="Estimate_Adjust_Factor">#REF!</definedName>
    <definedName name="European_Sites">#REF!</definedName>
    <definedName name="EV__LASTREFTIME__" hidden="1">40339.4799074074</definedName>
    <definedName name="ExampleInputRow">#REF!</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stingRate06">#REF!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Co">#REF!</definedName>
    <definedName name="ExpenditureTargeting">#REF!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#REF!</definedName>
    <definedName name="Export_NGasCHP_Drink">#REF!</definedName>
    <definedName name="Export_NGasCHP_Sewage">#REF!</definedName>
    <definedName name="ExpSewerage">#REF!</definedName>
    <definedName name="ExpWater">#REF!</definedName>
    <definedName name="F" hidden="1">{"bal",#N/A,FALSE,"working papers";"income",#N/A,FALSE,"working papers"}</definedName>
    <definedName name="FCSTQ3">#REF!</definedName>
    <definedName name="fdraf" hidden="1">{"bal",#N/A,FALSE,"working papers";"income",#N/A,FALSE,"working papers"}</definedName>
    <definedName name="Fdraft" hidden="1">{"bal",#N/A,FALSE,"working papers";"income",#N/A,FALSE,"working papers"}</definedName>
    <definedName name="fe">#REF!</definedName>
    <definedName name="females_UK">#REF!</definedName>
    <definedName name="Ferry_RoPax_Pass_CO2">#REF!</definedName>
    <definedName name="Ferry_RoPax_Pass_km">#REF!</definedName>
    <definedName name="fewrew">#REF!</definedName>
    <definedName name="ffds">#REF!</definedName>
    <definedName name="FFO_less_dividends_declared___Appointee___nominal">#REF!</definedName>
    <definedName name="FG">#REF!</definedName>
    <definedName name="fgdgdfgfdgfdg" hidden="1">{"mass bal",#N/A,FALSE,"Standard_mass_bal_template";"ied sheet",#N/A,FALSE,"Standard_mass_bal_template"}</definedName>
    <definedName name="fh" hidden="1">{"mass bal",#N/A,FALSE,"Standard_mass_bal_template";"ied sheet",#N/A,FALSE,"Standard_mass_bal_template"}</definedName>
    <definedName name="file_LTDS">#REF!</definedName>
    <definedName name="file_LTDS_2nd">#REF!</definedName>
    <definedName name="file_totex">#REF!</definedName>
    <definedName name="file_totex_alt">#REF!</definedName>
    <definedName name="FileName">#REF!</definedName>
    <definedName name="FileVersion">#N/A</definedName>
    <definedName name="filterdepth">#REF!</definedName>
    <definedName name="filters_ied">#REF!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#REF!</definedName>
    <definedName name="Finance_lease_depreciation___Wholesale___nominal">#REF!</definedName>
    <definedName name="Financial_year_end_month">#REF!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#REF!</definedName>
    <definedName name="First_post_forecast_period_flag">#REF!</definedName>
    <definedName name="FirstQuinquennium">#REF!</definedName>
    <definedName name="FirstRow">#REF!</definedName>
    <definedName name="FirstTime">#REF!</definedName>
    <definedName name="firstTimeRunReport">0</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#REF!</definedName>
    <definedName name="FlowToInletScreens">#REF!</definedName>
    <definedName name="FlowType">#REF!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dfffd" hidden="1">#REF!</definedName>
    <definedName name="fsdfsd" hidden="1">#REF!</definedName>
    <definedName name="fsfds" hidden="1">#REF!</definedName>
    <definedName name="fsfsd" hidden="1">#REF!</definedName>
    <definedName name="FTFT">#REF!</definedName>
    <definedName name="FULLYR">36</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utureFlowLimitType">#REF!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#REF!</definedName>
    <definedName name="g_kg_conversion">#REF!</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dfgdgd">INDIRECT("Dsouv_"&amp;Type_FR)</definedName>
    <definedName name="gdgdgdfg">INDIRECT("Diam"&amp;Choix_Actiflo)</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gefgef" hidden="1">{"mass bal",#N/A,FALSE,"Standard_mass_bal_template";"ied sheet",#N/A,FALSE,"Standard_mass_bal_template"}</definedName>
    <definedName name="gegefgeh" hidden="1">{"mass bal",#N/A,FALSE,"Standard_mass_bal_template";"ied sheet",#N/A,FALSE,"Standard_mass_bal_template"}</definedName>
    <definedName name="General">#REF!</definedName>
    <definedName name="General1">#REF!</definedName>
    <definedName name="General2">#REF!</definedName>
    <definedName name="GEOG9703">#REF!</definedName>
    <definedName name="gfff" hidden="1">{"CHARGE",#N/A,FALSE,"401C11"}</definedName>
    <definedName name="gg" hidden="1">{"mass bal",#N/A,FALSE,"Standard_mass_bal_template";"ied sheet",#N/A,FALSE,"Standard_mass_bal_template"}</definedName>
    <definedName name="gh" hidden="1">{"mass bal",#N/A,FALSE,"Standard_mass_bal_template";"ied sheet",#N/A,FALSE,"Standard_mass_bal_template"}</definedName>
    <definedName name="gkgkjg" hidden="1">{"mass bal",#N/A,FALSE,"Standard_mass_bal_template";"ied sheet",#N/A,FALSE,"Standard_mass_bal_template"}</definedName>
    <definedName name="GLOS">#REF!</definedName>
    <definedName name="Glossary">#REF!</definedName>
    <definedName name="GMActualcum">#REF!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hidden="1">{"GROSS",#N/A,FALSE,"401C11"}</definedName>
    <definedName name="Gross_acct">#REF!</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hidden="1">{"GROSS",#N/A,FALSE,"401C11"}</definedName>
    <definedName name="Groundwater">#REF!</definedName>
    <definedName name="groundwater2">#REF!</definedName>
    <definedName name="Group_Q">#REF!</definedName>
    <definedName name="grtg" hidden="1">{"mass bal",#N/A,FALSE,"Standard_mass_bal_template";"ied sheet",#N/A,FALSE,"Standard_mass_bal_template"}</definedName>
    <definedName name="GTR_MAN">#REF!</definedName>
    <definedName name="GWENT">#REF!</definedName>
    <definedName name="GWYNEDD">#REF!</definedName>
    <definedName name="h" hidden="1">{"mass bal",#N/A,FALSE,"Standard_mass_bal_template";"ied sheet",#N/A,FALSE,"Standard_mass_bal_template"}</definedName>
    <definedName name="hahaha" hidden="1">{"mass bal",#N/A,FALSE,"Standard_mass_bal_template";"ied sheet",#N/A,FALSE,"Standard_mass_bal_template"}</definedName>
    <definedName name="HaighScreen">#REF!</definedName>
    <definedName name="HANTS">#REF!</definedName>
    <definedName name="hasdfjklhklj" hidden="1">{"NET",#N/A,FALSE,"401C11"}</definedName>
    <definedName name="HCAccounts">#REF!</definedName>
    <definedName name="HCADepn">#REF!</definedName>
    <definedName name="HdRm_Cats">OFFSET(#REF!,#REF!,0,#REF!,1)</definedName>
    <definedName name="HdRm_Elements">#REF!</definedName>
    <definedName name="heading_table">#REF!</definedName>
    <definedName name="Headings">#REF!</definedName>
    <definedName name="Headroom___Business___nominal">#REF!</definedName>
    <definedName name="Headroom___Residential___nominal">#REF!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fhfghfg" hidden="1">{"mass bal",#N/A,FALSE,"Standard_mass_bal_template";"ied sheet",#N/A,FALSE,"Standard_mass_bal_template"}</definedName>
    <definedName name="hghghhj" hidden="1">{"CHARGE",#N/A,FALSE,"401C11"}</definedName>
    <definedName name="Highly_dense_threshold">#REF!</definedName>
    <definedName name="hjgjgj">INDIRECT("A_"&amp;Type_FR)</definedName>
    <definedName name="hm">#REF!</definedName>
    <definedName name="Hmat">INDIRECT("Hmat"&amp;Choix_Actiflo)</definedName>
    <definedName name="ho">#REF!</definedName>
    <definedName name="Holidays">#REF!</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hv">#REF!</definedName>
    <definedName name="I_OF_WIGHT">#REF!</definedName>
    <definedName name="IDoKadj">#REF!</definedName>
    <definedName name="ied_datasheet">#REF!</definedName>
    <definedName name="IFRS_Adoption">#REF!</definedName>
    <definedName name="ii" hidden="1">{"mass bal",#N/A,FALSE,"Standard_mass_bal_template";"ied sheet",#N/A,FALSE,"Standard_mass_bal_template"}</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#REF!</definedName>
    <definedName name="Impact_flag">#N/A</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mportRange">#N/A</definedName>
    <definedName name="IncentiveTaxConsistent">#REF!</definedName>
    <definedName name="Include_accumulated_depreciation_in_financial_model">#REF!</definedName>
    <definedName name="IncludesIncentives">#REF!</definedName>
    <definedName name="Income">#REF!</definedName>
    <definedName name="IncomeAll">#REF!</definedName>
    <definedName name="Incometemp">#REF!</definedName>
    <definedName name="Increase____decrease__in_cash___Appointee___nominal">#REF!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rray">#N/A</definedName>
    <definedName name="Indexation">#REF!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#REF!</definedName>
    <definedName name="Indices_Q">#REF!</definedName>
    <definedName name="IndustryAssumptionName">#REF!</definedName>
    <definedName name="Industrytransition">#REF!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#REF!,#REF!,#REF!,#REF!,#REF!,#REF!,#REF!,#REF!,#REF!,#REF!,#REF!,#REF!,#REF!,#REF!,#REF!,#REF!</definedName>
    <definedName name="InputArea">#REF!</definedName>
    <definedName name="InputYears">#REF!</definedName>
    <definedName name="IntAccount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Q">#REF!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#REF!</definedName>
    <definedName name="Internat_Rail_Pass_km">#REF!</definedName>
    <definedName name="INTERNATIONAL">#REF!</definedName>
    <definedName name="interpretation">#REF!</definedName>
    <definedName name="Intersited_JanFeb_2006">#REF!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o" hidden="1">{"mass bal",#N/A,FALSE,"Standard_mass_bal_template";"ied sheet",#N/A,FALSE,"Standard_mass_bal_template"}</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#REF!</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_totex_adjustment_for_ACICR__Ofwat____Appointee___real">#REF!</definedName>
    <definedName name="IRE_totex_adjustment_for_ACICR__Ofwat____nominal">#REF!</definedName>
    <definedName name="IREACT">#REF!</definedName>
    <definedName name="IREACT3">#REF!</definedName>
    <definedName name="IRECALC">#REF!</definedName>
    <definedName name="IRECALC2">#REF!</definedName>
    <definedName name="IRECALC3">#REF!</definedName>
    <definedName name="IRECap">#REF!</definedName>
    <definedName name="IREWD">#REF!</definedName>
    <definedName name="IREWD3">#REF!</definedName>
    <definedName name="ItemDataSectionEnd">#REF!</definedName>
    <definedName name="ItemDataSectionStart">#REF!</definedName>
    <definedName name="IUOU" hidden="1">{"mass bal",#N/A,FALSE,"Standard_mass_bal_template";"ied sheet",#N/A,FALSE,"Standard_mass_bal_template"}</definedName>
    <definedName name="JFELL" hidden="1">#REF!</definedName>
    <definedName name="jgfj" hidden="1">{"mass bal",#N/A,FALSE,"Standard_mass_bal_template";"ied sheet",#N/A,FALSE,"Standard_mass_bal_template"}</definedName>
    <definedName name="jj" hidden="1">{"mass bal",#N/A,FALSE,"Standard_mass_bal_template";"ied sheet",#N/A,FALSE,"Standard_mass_bal_template"}</definedName>
    <definedName name="Joint_Retail_income___real">#REF!</definedName>
    <definedName name="JR_LAST_YEAR">#REF!</definedName>
    <definedName name="JR_REPORT_YEAR">#REF!</definedName>
    <definedName name="JR_YEAR_B4_LAST">#REF!</definedName>
    <definedName name="JR_YEAR_B5_LAST">#REF!</definedName>
    <definedName name="K">#REF!</definedName>
    <definedName name="K_Decimal">#REF!</definedName>
    <definedName name="k_Month_In">#REF!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j" hidden="1">{"mass bal",#N/A,FALSE,"Standard_mass_bal_template";"ied sheet",#N/A,FALSE,"Standard_mass_bal_template"}</definedName>
    <definedName name="kk" hidden="1">{"mass bal",#N/A,FALSE,"Standard_mass_bal_template";"ied sheet",#N/A,FALSE,"Standard_mass_bal_template"}</definedName>
    <definedName name="KSIterationHeading">#REF!</definedName>
    <definedName name="KSolveIteration">#REF!</definedName>
    <definedName name="L">#REF!</definedName>
    <definedName name="Label">#REF!</definedName>
    <definedName name="Laci">INDIRECT("Laci"&amp;Choix_Actiflo)</definedName>
    <definedName name="Lama">INDIRECT("Lama"&amp;Choix_Actiflo)</definedName>
    <definedName name="lampeakflow">#REF!</definedName>
    <definedName name="LANCS">#REF!</definedName>
    <definedName name="Landfill_Gas_Escape">#REF!</definedName>
    <definedName name="Lar_mir_ChxTableau">INDIRECT("Larg_mir_"&amp;Type_Lam_choix)</definedName>
    <definedName name="Larg_mir1">INDIRECT("Larg_mir_"&amp;INDEX(E_lam,Choix_Lam1))</definedName>
    <definedName name="Larg_mir2">INDIRECT("Larg_mir_"&amp;INDEX(E_lam,Choix_Lam2))</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pre_forecast_period_flag">#REF!</definedName>
    <definedName name="Last_pre_forecast_period_flag_date">#REF!</definedName>
    <definedName name="Last_year">#REF!</definedName>
    <definedName name="LastCodeRowRef">#REF!</definedName>
    <definedName name="LastIFRS">#REF!</definedName>
    <definedName name="LastPR">#REF!</definedName>
    <definedName name="LatestChange">#N/A</definedName>
    <definedName name="LatestPerson">#N/A</definedName>
    <definedName name="LatestVersion">#N/A</definedName>
    <definedName name="lbCommodity">#REF!</definedName>
    <definedName name="LEAKAGE">#REF!</definedName>
    <definedName name="Leakage_WW">#REF!</definedName>
    <definedName name="LEICS">#REF!</definedName>
    <definedName name="Length_of_critical_sewer_by_LA">#REF!</definedName>
    <definedName name="LengthMains">#REF!</definedName>
    <definedName name="LH_Freight_Tonne_km">#REF!</definedName>
    <definedName name="LH_Freight_Tonne_km_CO2">#REF!</definedName>
    <definedName name="LH_Freight_TonneMiles">#REF!</definedName>
    <definedName name="LH_Passenger_km">#REF!</definedName>
    <definedName name="Liabilities___Appointee___nominal">#REF!</definedName>
    <definedName name="Light_Rail_Pass_CO2">#REF!</definedName>
    <definedName name="Light_Rail_Pass_km">#REF!</definedName>
    <definedName name="Light_Rail_Tram_Pass_CO2">#REF!</definedName>
    <definedName name="Light_Rail_Tram_Pass_km">#REF!</definedName>
    <definedName name="Liklihood">#REF!</definedName>
    <definedName name="limcount" hidden="1">1</definedName>
    <definedName name="LINCS">#REF!</definedName>
    <definedName name="ListOffset" hidden="1">1</definedName>
    <definedName name="LMW">#REF!</definedName>
    <definedName name="Local_Bus_CO2">#REF!</definedName>
    <definedName name="Local_Bus_Pass_km">#REF!</definedName>
    <definedName name="Loci">INDIRECT("Loci"&amp;Choix_Actiflo)</definedName>
    <definedName name="Loma">INDIRECT("Loma"&amp;Choix_Actiflo)</definedName>
    <definedName name="LONDON">#REF!</definedName>
    <definedName name="London_Bus_CO2">#REF!</definedName>
    <definedName name="London_Bus_Pass_km">#REF!</definedName>
    <definedName name="Long_mir_ChxTableau">INDIRECT("Long_mir_"&amp;Type_Lam_choix)</definedName>
    <definedName name="LookActionPlanTargets">#REF!</definedName>
    <definedName name="LookSubline">#REF!</definedName>
    <definedName name="Lookup_LV">#REF!</definedName>
    <definedName name="Lookup_Month">#REF!</definedName>
    <definedName name="Lookup_Month_2">#REF!</definedName>
    <definedName name="Lookup_QTD">#REF!</definedName>
    <definedName name="Lookup_YTD">#REF!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LYear">#REF!</definedName>
    <definedName name="M">#REF!</definedName>
    <definedName name="M_GLAM">#REF!</definedName>
    <definedName name="males_UK">#REF!</definedName>
    <definedName name="managers">#REF!</definedName>
    <definedName name="MAP">#REF!</definedName>
    <definedName name="Margin_value__tariff_band___nominal.1">#REF!</definedName>
    <definedName name="Margin_value__tariff_band___nominal.2">#REF!</definedName>
    <definedName name="Margin_value__tariff_band___nominal.3">#REF!</definedName>
    <definedName name="Margins">#REF!</definedName>
    <definedName name="markit">#REF!</definedName>
    <definedName name="Mass._b_ful." hidden="1">{"mass bal",#N/A,FALSE,"Standard_mass_bal_template";"ied sheet",#N/A,FALSE,"Standard_mass_bal_template"}</definedName>
    <definedName name="mass_balance">#REF!</definedName>
    <definedName name="maximo">#REF!</definedName>
    <definedName name="MBRfeed">#REF!</definedName>
    <definedName name="MCERTS">#REF!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#REF!</definedName>
    <definedName name="miles_km_conversion">#REF!</definedName>
    <definedName name="Million">#REF!</definedName>
    <definedName name="misc">#REF!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delName">#N/A</definedName>
    <definedName name="Month">#REF!</definedName>
    <definedName name="Month_1">#REF!</definedName>
    <definedName name="Month_number">#REF!</definedName>
    <definedName name="MonthBasis">#REF!</definedName>
    <definedName name="Monthly_FY14">#REF!</definedName>
    <definedName name="Months">#REF!</definedName>
    <definedName name="Months_in_a_year">#REF!</definedName>
    <definedName name="Months_per_period">#REF!</definedName>
    <definedName name="MoodyPension">#REF!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OFFSET(#REF!,0,#REF!,1,#REF!)</definedName>
    <definedName name="mQgLabels">OFFSET(#REF!,0,#REF!,2,#REF!)</definedName>
    <definedName name="MSOA11_WD21_LAD21_EW_LU">#REF!</definedName>
    <definedName name="mv">#REF!</definedName>
    <definedName name="N">#REF!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_YORKS">#REF!</definedName>
    <definedName name="N2O_CO2eq_GWP">#REF!</definedName>
    <definedName name="N2O_N_N2O_conversion">#REF!</definedName>
    <definedName name="name">#REF!</definedName>
    <definedName name="name_table">#REF!</definedName>
    <definedName name="name2" hidden="1">{"mass bal",#N/A,FALSE,"Standard_mass_bal_template";"ied sheet",#N/A,FALSE,"Standard_mass_bal_template"}</definedName>
    <definedName name="namechange" hidden="1">{"mass bal",#N/A,FALSE,"Standard_mass_bal_template";"ied sheet",#N/A,FALSE,"Standard_mass_bal_template"}</definedName>
    <definedName name="names">#REF!</definedName>
    <definedName name="Nat_Rail_Pass_CO2">#REF!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#REF!</definedName>
    <definedName name="NESBPtrans">#REF!</definedName>
    <definedName name="NEStransition">#REF!</definedName>
    <definedName name="Net_acct">#REF!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hidden="1">#REF!</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mat">INDIRECT("Nmat"&amp;Choix_Actiflo)</definedName>
    <definedName name="nmbm" hidden="1">{"mass bal",#N/A,FALSE,"Standard_mass_bal_template";"ied sheet",#N/A,FALSE,"Standard_mass_bal_template"}</definedName>
    <definedName name="No_Biogas_Data">#REF!</definedName>
    <definedName name="NoCOPI">#REF!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nAppointed">#REF!</definedName>
    <definedName name="NORFOLK">#REF!</definedName>
    <definedName name="NORTHANTS">#REF!</definedName>
    <definedName name="NORTHUMBERLAND">#REF!</definedName>
    <definedName name="Northumbrian_Water">#REF!</definedName>
    <definedName name="Notes">#REF!</definedName>
    <definedName name="Notional">#REF!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umber">#REF!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#REF!</definedName>
    <definedName name="O">#REF!</definedName>
    <definedName name="obxIssuesLog">#REF!</definedName>
    <definedName name="OCF_Sites_List">#REF!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#REF!</definedName>
    <definedName name="OfwatCOPIerror">#REF!</definedName>
    <definedName name="OISIII" hidden="1">#REF!</definedName>
    <definedName name="old">#REF!</definedName>
    <definedName name="oldsub">#REF!</definedName>
    <definedName name="oo" hidden="1">{"mass bal",#N/A,FALSE,"Standard_mass_bal_template";"ied sheet",#N/A,FALSE,"Standard_mass_bal_template"}</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#REF!</definedName>
    <definedName name="OpexAnalysis">#REF!</definedName>
    <definedName name="OPEXCALC">#REF!</definedName>
    <definedName name="OPEXCALC2">#REF!</definedName>
    <definedName name="OpexInputs">"Input!$T$2:$AF$2"</definedName>
    <definedName name="OpexRPIFlex">#REF!</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LETSCUM">20</definedName>
    <definedName name="OUTLETSCUMPLUSONE">21</definedName>
    <definedName name="OUTLETSFULLYR">32</definedName>
    <definedName name="OUTLETSPDPLUSONE">3</definedName>
    <definedName name="OUTLETSPERIOD">2</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PrepFM1" hidden="1">{"NET",#N/A,FALSE,"401C11"}</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WNER">#REF!</definedName>
    <definedName name="OXF">#REF!</definedName>
    <definedName name="OXON">#REF!</definedName>
    <definedName name="Ozonation_EF_N2O">#REF!</definedName>
    <definedName name="Ozone_Drink">#REF!</definedName>
    <definedName name="P">#REF!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3CUM">19</definedName>
    <definedName name="P7CUM">29</definedName>
    <definedName name="partner_route">#REF!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#REF!</definedName>
    <definedName name="path_LTDS_2nd">#REF!</definedName>
    <definedName name="path_totex">#REF!</definedName>
    <definedName name="path_totex_alt">#REF!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BaseTypes">#REF!</definedName>
    <definedName name="Pct_Tol">#REF!</definedName>
    <definedName name="pe_sewage">#REF!</definedName>
    <definedName name="Pension">#REF!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iod">#REF!</definedName>
    <definedName name="Period_number">#REF!</definedName>
    <definedName name="PERIODPLUS1">21</definedName>
    <definedName name="persons_UK">#REF!</definedName>
    <definedName name="PERWEEK">8</definedName>
    <definedName name="PERWEEKPROJ">12</definedName>
    <definedName name="Petrol_EF_CO2">#REF!</definedName>
    <definedName name="Petrol_Transport_Freight">#REF!</definedName>
    <definedName name="Petrol_Transport_Passenger">#REF!</definedName>
    <definedName name="Petrol_Van_CO2">#REF!</definedName>
    <definedName name="Petrol_Van_Miles">#REF!</definedName>
    <definedName name="Phase">#REF!</definedName>
    <definedName name="Phase2">#REF!</definedName>
    <definedName name="Phase5">#REF!</definedName>
    <definedName name="Phase6">#REF!</definedName>
    <definedName name="Phase7">#REF!</definedName>
    <definedName name="Phase8">#REF!</definedName>
    <definedName name="Pie_Rev">#REF!</definedName>
    <definedName name="PipeworkSize">#REF!</definedName>
    <definedName name="plan_cat">#REF!</definedName>
    <definedName name="PlasticMineral">#REF!</definedName>
    <definedName name="po" hidden="1">{"mass bal",#N/A,FALSE,"Standard_mass_bal_template";"ied sheet",#N/A,FALSE,"Standard_mass_bal_template"}</definedName>
    <definedName name="PolicyAssumptionName">#REF!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stFinanceabilityAdjustments">#REF!</definedName>
    <definedName name="Power_CHP">#REF!</definedName>
    <definedName name="power_factor">#REF!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#REF!</definedName>
    <definedName name="pp" hidden="1">{"mass bal",#N/A,FALSE,"Standard_mass_bal_template";"ied sheet",#N/A,FALSE,"Standard_mass_bal_template"}</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eEff">#REF!</definedName>
    <definedName name="Prev_mth_fct">#REF!</definedName>
    <definedName name="Prev_mth_fct_Hyp">#REF!</definedName>
    <definedName name="PriceBaseCurrency">#REF!</definedName>
    <definedName name="PriceBaseFinancialYears">#REF!</definedName>
    <definedName name="PriceBaseType">#REF!</definedName>
    <definedName name="PriceBaseYear">#REF!</definedName>
    <definedName name="PriceBaseYearAndMonth">#REF!</definedName>
    <definedName name="PriceFixingRg">#REF!</definedName>
    <definedName name="PriceRg">#REF!</definedName>
    <definedName name="PriceunFixingRg">#REF!</definedName>
    <definedName name="PricingType">#REF!</definedName>
    <definedName name="PrimaryRC04">#REF!</definedName>
    <definedName name="PrimaryRC05">#REF!</definedName>
    <definedName name="PRINT">#REF!</definedName>
    <definedName name="_xlnm.Print_Area">#REF!</definedName>
    <definedName name="Print_Area_T16">#REF!</definedName>
    <definedName name="PRINT_MACRO">#REF!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#REF!</definedName>
    <definedName name="Profit">#REF!</definedName>
    <definedName name="Profit_after_tax___Appointee___nominal">#REF!</definedName>
    <definedName name="Profit_after_tax_post_financeability_adjustment___appointee___nominal">#REF!</definedName>
    <definedName name="Profit_before_tax___Appointee___nominal">#REF!</definedName>
    <definedName name="progs">#REF!</definedName>
    <definedName name="proj1">13</definedName>
    <definedName name="PROJ13">30</definedName>
    <definedName name="PROJ7">24</definedName>
    <definedName name="Project">#REF!</definedName>
    <definedName name="Project_List___by_Subline">#REF!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#REF!</definedName>
    <definedName name="PRTBPinputs">#REF!</definedName>
    <definedName name="PRTBPtrans">#REF!</definedName>
    <definedName name="PRTCOUNT">#REF!</definedName>
    <definedName name="PRTEND">#REF!</definedName>
    <definedName name="PRTSTART">#REF!</definedName>
    <definedName name="PRTtransition">#REF!</definedName>
    <definedName name="PSETUP">#REF!</definedName>
    <definedName name="PTABLE">#REF!</definedName>
    <definedName name="pty">#REF!</definedName>
    <definedName name="pumps_ied">#REF!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hidden="1">{"NET",#N/A,FALSE,"401C11"}</definedName>
    <definedName name="Qmaxi_Tableau">INDIRECT("Qmaxi_"&amp;Type_FR)</definedName>
    <definedName name="qq" hidden="1">{"mass bal",#N/A,FALSE,"Standard_mass_bal_template";"ied sheet",#N/A,FALSE,"Standard_mass_bal_template"}</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#REF!</definedName>
    <definedName name="qqqq">#REF!</definedName>
    <definedName name="qqqqq">#REF!</definedName>
    <definedName name="qqqqqqq">#REF!</definedName>
    <definedName name="qqqqqqqqqq">#REF!</definedName>
    <definedName name="qqqqqqqqqqqqqq">#REF!</definedName>
    <definedName name="qqqqqqqqqqqqqqq">#REF!</definedName>
    <definedName name="qqqqqqqqqqqqqqqq">#REF!</definedName>
    <definedName name="qqqqqqqqqqqqqqqqq">#REF!</definedName>
    <definedName name="qqqqqqqqqqqqqqqqqq">#REF!</definedName>
    <definedName name="qqqqqqqqqqqqqqqqqqqqqqqq">#REF!</definedName>
    <definedName name="qsysExpenditureExportByProject">#REF!</definedName>
    <definedName name="qsysPlanProjectExport">#REF!</definedName>
    <definedName name="Qtr_date_start">#REF!</definedName>
    <definedName name="Quality_flag">#N/A</definedName>
    <definedName name="Quarter1">#REF!</definedName>
    <definedName name="QuarterRange">#REF!</definedName>
    <definedName name="qwefqefa" hidden="1">#REF!</definedName>
    <definedName name="qxqx" hidden="1">{"mass bal",#N/A,FALSE,"Standard_mass_bal_template";"ied sheet",#N/A,FALSE,"Standard_mass_bal_template"}</definedName>
    <definedName name="RAG">#REF!</definedName>
    <definedName name="Rail_Freight_Tonne_km">#REF!</definedName>
    <definedName name="Rail_Freight_Tonne_km_CO2">#REF!</definedName>
    <definedName name="Rail_Freight_TonneMiles">#REF!</definedName>
    <definedName name="RangeSelection">#REF!</definedName>
    <definedName name="rate">#REF!</definedName>
    <definedName name="RATES">#REF!</definedName>
    <definedName name="raw_al_95">#REF!</definedName>
    <definedName name="raw_al_99">#REF!</definedName>
    <definedName name="raw_al_999">#REF!</definedName>
    <definedName name="raw_al_ave">#REF!</definedName>
    <definedName name="raw_al_max">#REF!</definedName>
    <definedName name="raw_al_min">#REF!</definedName>
    <definedName name="raw_algae_95">#REF!</definedName>
    <definedName name="raw_algae_99">#REF!</definedName>
    <definedName name="raw_algae_999">#REF!</definedName>
    <definedName name="raw_algae_ave">#REF!</definedName>
    <definedName name="raw_algae_max">#REF!</definedName>
    <definedName name="raw_algae_min">#REF!</definedName>
    <definedName name="raw_colour_95">#REF!</definedName>
    <definedName name="raw_colour_99">#REF!</definedName>
    <definedName name="raw_colour_999">#REF!</definedName>
    <definedName name="raw_colour_ave">#REF!</definedName>
    <definedName name="raw_colour_max">#REF!</definedName>
    <definedName name="raw_colour_min">#REF!</definedName>
    <definedName name="Raw_Data_Less_Adj">OFFSET(#REF!,0,0,COUNTA(#REF!),COUNTA(#REF!))</definedName>
    <definedName name="raw_flow_95">#REF!</definedName>
    <definedName name="raw_flow_99">#REF!</definedName>
    <definedName name="raw_flow_ave">#REF!</definedName>
    <definedName name="raw_flow_max">#REF!</definedName>
    <definedName name="raw_flow_min">#REF!</definedName>
    <definedName name="raw_iron_95">#REF!</definedName>
    <definedName name="raw_iron_99">#REF!</definedName>
    <definedName name="raw_iron_999">#REF!</definedName>
    <definedName name="raw_iron_ave">#REF!</definedName>
    <definedName name="raw_iron_max">#REF!</definedName>
    <definedName name="raw_iron_min">#REF!</definedName>
    <definedName name="raw_iron_solid_convertor">#REF!</definedName>
    <definedName name="raw_mn_95">#REF!</definedName>
    <definedName name="raw_mn_99">#REF!</definedName>
    <definedName name="raw_mn_999">#REF!</definedName>
    <definedName name="raw_mn_ave">#REF!</definedName>
    <definedName name="raw_mn_max">#REF!</definedName>
    <definedName name="raw_mn_min">#REF!</definedName>
    <definedName name="raw_temp_95">#REF!</definedName>
    <definedName name="raw_temp_99">#REF!</definedName>
    <definedName name="raw_temp_999">#REF!</definedName>
    <definedName name="raw_temp_ave">#REF!</definedName>
    <definedName name="raw_temp_design">#REF!</definedName>
    <definedName name="raw_temp_max">#REF!</definedName>
    <definedName name="raw_temp_min">#REF!</definedName>
    <definedName name="raw_turbidity_95">#REF!</definedName>
    <definedName name="raw_turbidity_99">#REF!</definedName>
    <definedName name="raw_turbidity_999">#REF!</definedName>
    <definedName name="raw_turbidity_ave">#REF!</definedName>
    <definedName name="raw_turbidity_max">#REF!</definedName>
    <definedName name="raw_turbidity_min">#REF!</definedName>
    <definedName name="RCF_to_capex___Appointee">#REF!</definedName>
    <definedName name="RCV">#REF!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duce">#REF!</definedName>
    <definedName name="refer">#REF!</definedName>
    <definedName name="RefiReqtAssumption">#REF!</definedName>
    <definedName name="regre" hidden="1">{"mass bal",#N/A,FALSE,"Standard_mass_bal_template";"ied sheet",#N/A,FALSE,"Standard_mass_bal_template"}</definedName>
    <definedName name="Regular_Taxi_CO2">#REF!</definedName>
    <definedName name="Regular_Taxi_Pass_km">#REF!</definedName>
    <definedName name="Regulatory_equity___regulated_earnings_for_the_regulated_company___Appointee">#REF!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portBarFormat">#REF!</definedName>
    <definedName name="ReportData">#REF!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ertert">INDIRECT("Hmat"&amp;Choix_Actiflo)</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turns">#REF!</definedName>
    <definedName name="Rev_Q">#REF!</definedName>
    <definedName name="Revenue">#REF!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#REF!</definedName>
    <definedName name="Revision">#REF!</definedName>
    <definedName name="RevReq_Q">#REF!</definedName>
    <definedName name="RevRequirement">#REF!</definedName>
    <definedName name="rge">#REF!</definedName>
    <definedName name="rgf_colour_95">#REF!</definedName>
    <definedName name="rgf_colour_99">#REF!</definedName>
    <definedName name="rgf_colour_ave">#REF!</definedName>
    <definedName name="rgf_colour_max">#REF!</definedName>
    <definedName name="rgf_colour_min">#REF!</definedName>
    <definedName name="rgf_turbidity_95">#REF!</definedName>
    <definedName name="rgf_turbidity_99">#REF!</definedName>
    <definedName name="rgf_turbidity_999">#REF!</definedName>
    <definedName name="rgf_turbidity_ave">#REF!</definedName>
    <definedName name="rgf_turbidity_max">#REF!</definedName>
    <definedName name="rgf_turbidity_min">#REF!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_flag">#N/A</definedName>
    <definedName name="Risk_Opp">#REF!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#REF!</definedName>
    <definedName name="RiskSamplingType" hidden="1">3</definedName>
    <definedName name="RiskShowRiskWindowAtEndOfSimulation">TRUE</definedName>
    <definedName name="RiskStandardRecalc" hidden="1">2</definedName>
    <definedName name="RiskStatFunctionsUpdateFreq">1</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TRUE</definedName>
    <definedName name="RMD">#REF!</definedName>
    <definedName name="rngDesignatedSiteImpProt">#REF!</definedName>
    <definedName name="rngNumMeasures">#REF!</definedName>
    <definedName name="rngNumSchemes">#REF!</definedName>
    <definedName name="rngPlannedEDMMeasures">#REF!</definedName>
    <definedName name="rngPlannedEPAMeasures">#REF!</definedName>
    <definedName name="rngPlannedUNIV2Measures">#REF!</definedName>
    <definedName name="rngRiverLengthImpProt">#REF!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r" hidden="1">{"mass bal",#N/A,FALSE,"Standard_mass_bal_template";"ied sheet",#N/A,FALSE,"Standard_mass_bal_template"}</definedName>
    <definedName name="RSD_list">#REF!</definedName>
    <definedName name="rt" hidden="1">{"mass bal",#N/A,FALSE,"Standard_mass_bal_template";"ied sheet",#N/A,FALSE,"Standard_mass_bal_template"}</definedName>
    <definedName name="rtretert" hidden="1">{"mass bal",#N/A,FALSE,"Standard_mass_bal_template";"ied sheet",#N/A,FALSE,"Standard_mass_bal_template"}</definedName>
    <definedName name="rytry" hidden="1">{"NET",#N/A,FALSE,"401C11"}</definedName>
    <definedName name="s">#REF!</definedName>
    <definedName name="S_D">#REF!</definedName>
    <definedName name="S_GLAM">#REF!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da" hidden="1">{"mass bal",#N/A,FALSE,"Standard_mass_bal_template";"ied sheet",#N/A,FALSE,"Standard_mass_bal_template"}</definedName>
    <definedName name="SAFmedia">#REF!</definedName>
    <definedName name="SAFmediaPicture">INDIRECT(#REF!)</definedName>
    <definedName name="SAFtertiaryMediaPicture">INDIRECT(#REF!)</definedName>
    <definedName name="SAM_CTRY_UK">#REF!</definedName>
    <definedName name="SAP_no">#REF!</definedName>
    <definedName name="SAPBEXhrIndnt" hidden="1">"Wide"</definedName>
    <definedName name="SAPBEXrevision" hidden="1">1</definedName>
    <definedName name="SAPBEXsysID" hidden="1">"BWB"</definedName>
    <definedName name="SAPBEXwbID" hidden="1">"49ZLUKBQR0WG29D9LLI3IBIIT"</definedName>
    <definedName name="SAPCrosstab2">#REF!</definedName>
    <definedName name="SAPsysID" hidden="1">"708C5W7SBKP804JT78WJ0JNKI"</definedName>
    <definedName name="SAPwbID" hidden="1">"ARS"</definedName>
    <definedName name="SBaseG_Act">#REF!</definedName>
    <definedName name="SBaseG_BP">#REF!</definedName>
    <definedName name="SBaseG_FD">#REF!</definedName>
    <definedName name="SBaseN_Act">#REF!</definedName>
    <definedName name="SBaseN_FD">#REF!</definedName>
    <definedName name="SBU">#REF!</definedName>
    <definedName name="SBWBPinputs">#REF!</definedName>
    <definedName name="SBWBPtrans">#REF!</definedName>
    <definedName name="SBWtransition">#REF!</definedName>
    <definedName name="scenario">#REF!</definedName>
    <definedName name="scenario_names">#REF!</definedName>
    <definedName name="Scenario106">#REF!</definedName>
    <definedName name="Scenario206">#REF!</definedName>
    <definedName name="Scenario306">#REF!</definedName>
    <definedName name="ScenarioName">#REF!</definedName>
    <definedName name="ScenarioPointer">#REF!</definedName>
    <definedName name="SchemeChoice">OFFSET(#REF!,0,0,MATCH("*",#REF!,-1),1)</definedName>
    <definedName name="SchemeType">OFFSET(#REF!,0,0,MATCH("*",#REF!,-1),1)</definedName>
    <definedName name="Screenings_Grit_Landfill">#REF!</definedName>
    <definedName name="Screenings_Grit_Landfill_EF_CH4">#REF!</definedName>
    <definedName name="sdf" hidden="1">{"mass bal",#N/A,FALSE,"Standard_mass_bal_template";"ied sheet",#N/A,FALSE,"Standard_mass_bal_template"}</definedName>
    <definedName name="SecondRC04">#REF!</definedName>
    <definedName name="SecondRC05">#REF!</definedName>
    <definedName name="SectionApplicable">#REF!</definedName>
    <definedName name="Selection.First">#REF!</definedName>
    <definedName name="Selection.Second">#REF!</definedName>
    <definedName name="SelectionFirst">#REF!</definedName>
    <definedName name="sencount" hidden="1">1</definedName>
    <definedName name="SEnhG_BP">#REF!</definedName>
    <definedName name="SEnhG_FD">#REF!</definedName>
    <definedName name="SEnhN_Act">#REF!</definedName>
    <definedName name="SEnhN_FD">#REF!</definedName>
    <definedName name="SensitivityInputs">#REF!</definedName>
    <definedName name="SEP01CIMM">#REF!</definedName>
    <definedName name="SERVICE_COST_DRIVERS">#REF!</definedName>
    <definedName name="SESBPinputs">#REF!</definedName>
    <definedName name="SESBPtrans">#REF!</definedName>
    <definedName name="SEStransition">#REF!</definedName>
    <definedName name="Severn_Trent_Water">#REF!</definedName>
    <definedName name="Sewage_Rivers_Est_EF_N2O">#REF!</definedName>
    <definedName name="Sewage_Store_Thicken_EF_CH4">#REF!</definedName>
    <definedName name="Sewage_Treatment_EF_N2O">#REF!</definedName>
    <definedName name="SEWBPinputs">#REF!</definedName>
    <definedName name="SEWBPtrans">#REF!</definedName>
    <definedName name="SewGC">#REF!</definedName>
    <definedName name="sewIRE">#REF!</definedName>
    <definedName name="SewMNIgc">#REF!</definedName>
    <definedName name="SEWtransition">#REF!</definedName>
    <definedName name="SF6_as_a_tracer_Weight">#REF!</definedName>
    <definedName name="SF6_CO2eq_GWP">#REF!</definedName>
    <definedName name="sfd" hidden="1">{"mass bal",#N/A,FALSE,"Standard_mass_bal_template";"ied sheet",#N/A,FALSE,"Standard_mass_bal_template"}</definedName>
    <definedName name="SGross_Act">#REF!</definedName>
    <definedName name="SH_Freight_Tonne_km">#REF!</definedName>
    <definedName name="SH_Freight_Tonne_km_CO2">#REF!</definedName>
    <definedName name="SH_Freight_TonneMiles">#REF!</definedName>
    <definedName name="SH_Passenger_km">#REF!</definedName>
    <definedName name="sheet1">#REF!</definedName>
    <definedName name="SHROPS">#REF!</definedName>
    <definedName name="Single_Retail_income___real">#REF!</definedName>
    <definedName name="SIREN_Act">#REF!</definedName>
    <definedName name="Site">#REF!</definedName>
    <definedName name="sitelist">#REF!</definedName>
    <definedName name="Sites">#REF!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Storage">#REF!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idsChoice">OFFSET(#REF!,0,0,MATCH("*",#REF!,-1),1)</definedName>
    <definedName name="SOLREF">#REF!</definedName>
    <definedName name="solutionrpi">#REF!</definedName>
    <definedName name="SOMERSET">#REF!</definedName>
    <definedName name="sort" hidden="1">#REF!</definedName>
    <definedName name="South_West_Water">#REF!</definedName>
    <definedName name="Southern_Water">#REF!</definedName>
    <definedName name="SRNBPinputs">#REF!</definedName>
    <definedName name="SRNBPtrans">#REF!</definedName>
    <definedName name="SRNtransition">#REF!</definedName>
    <definedName name="ss" hidden="1">{"mass bal",#N/A,FALSE,"Standard_mass_bal_template";"ied sheet",#N/A,FALSE,"Standard_mass_bal_template"}</definedName>
    <definedName name="SSCBPinputs">#REF!</definedName>
    <definedName name="SSCBPtrans">#REF!</definedName>
    <definedName name="SSCtransition">#REF!</definedName>
    <definedName name="sss" hidden="1">{"mass bal",#N/A,FALSE,"Standard_mass_bal_template";"ied sheet",#N/A,FALSE,"Standard_mass_bal_template"}</definedName>
    <definedName name="ssss" hidden="1">{"mass bal",#N/A,FALSE,"Standard_mass_bal_template";"ied sheet",#N/A,FALSE,"Standard_mass_bal_template"}</definedName>
    <definedName name="ssssss" hidden="1">{"mass bal",#N/A,FALSE,"Standard_mass_bal_template";"ied sheet",#N/A,FALSE,"Standard_mass_bal_template"}</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COST_ELEMENTS">#REF!</definedName>
    <definedName name="ST_E">#REF!</definedName>
    <definedName name="ST_misc">#REF!</definedName>
    <definedName name="ST_W">#REF!</definedName>
    <definedName name="STAFFS">#REF!</definedName>
    <definedName name="stage">#REF!</definedName>
    <definedName name="Start_date">#REF!</definedName>
    <definedName name="startFY">#REF!</definedName>
    <definedName name="Startrow">#REF!</definedName>
    <definedName name="StartYear">#REF!</definedName>
    <definedName name="StartYearRef">#REF!</definedName>
    <definedName name="StatTaxAdj">#REF!</definedName>
    <definedName name="STATUS">#REF!</definedName>
    <definedName name="Status_Checking">#N/A</definedName>
    <definedName name="Status_Overall">#N/A</definedName>
    <definedName name="Status_Update">#N/A</definedName>
    <definedName name="storage_ied">#REF!</definedName>
    <definedName name="STotalgross">#REF!</definedName>
    <definedName name="STRATAREA">#REF!</definedName>
    <definedName name="STWC">#REF!</definedName>
    <definedName name="STWConsents">#REF!</definedName>
    <definedName name="subline_matt_final">#REF!</definedName>
    <definedName name="SUBLINETARG">#REF!</definedName>
    <definedName name="SUBS">#REF!</definedName>
    <definedName name="SUFFOLK">#REF!</definedName>
    <definedName name="SULPHUR_DIOXIDE">#REF!</definedName>
    <definedName name="Summ">#REF!</definedName>
    <definedName name="SummaryActualcum">#REF!</definedName>
    <definedName name="Supply_demand_balance_scheme_classification">#REF!</definedName>
    <definedName name="SURREY">#REF!</definedName>
    <definedName name="SVTBPinputs">#REF!</definedName>
    <definedName name="SVTBPtrans">#REF!</definedName>
    <definedName name="SVTtransi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E">#REF!</definedName>
    <definedName name="SWG">#REF!</definedName>
    <definedName name="SWI">#REF!</definedName>
    <definedName name="Switch">#REF!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SWW">#REF!</definedName>
    <definedName name="T">#REF!</definedName>
    <definedName name="T_A_H">#REF!</definedName>
    <definedName name="T_A_M">#REF!</definedName>
    <definedName name="T_AW_H">#REF!</definedName>
    <definedName name="T_AW_M">#REF!</definedName>
    <definedName name="t_inverse">#REF!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Name">"Dummy"</definedName>
    <definedName name="TABLEREF">#REF!</definedName>
    <definedName name="TABLEX">#REF!</definedName>
    <definedName name="tank_ied">#REF!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Q">#REF!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#REF!</definedName>
    <definedName name="tbl_Exportdata_17A">#REF!</definedName>
    <definedName name="tbl_Exportdata_17B">#REF!</definedName>
    <definedName name="TC">#REF!</definedName>
    <definedName name="Team">#N/A</definedName>
    <definedName name="tef">#REF!</definedName>
    <definedName name="tertret" hidden="1">{"mass bal",#N/A,FALSE,"Standard_mass_bal_template";"ied sheet",#N/A,FALSE,"Standard_mass_bal_template"}</definedName>
    <definedName name="Test23" hidden="1">{"NET",#N/A,FALSE,"401C11"}</definedName>
    <definedName name="TEST3">#REF!</definedName>
    <definedName name="TEST4">#REF!</definedName>
    <definedName name="TEST5">#REF!</definedName>
    <definedName name="Thames_Water">#REF!</definedName>
    <definedName name="TheList">#REF!</definedName>
    <definedName name="TheListHeader">#REF!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deway">#REF!</definedName>
    <definedName name="tidewayCAT">#REF!</definedName>
    <definedName name="tidewaySUMMARY">#REF!</definedName>
    <definedName name="tidewayTO">#REF!</definedName>
    <definedName name="time">#REF!</definedName>
    <definedName name="Timeline_label">#REF!</definedName>
    <definedName name="TimeRow">#REF!</definedName>
    <definedName name="TITLES">#REF!</definedName>
    <definedName name="Tittesworth">#REF!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Alerts">#REF!</definedName>
    <definedName name="TOCobxModel_Check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kpi" hidden="1">{"mass bal",#N/A,FALSE,"Standard_mass_bal_template";"ied sheet",#N/A,FALSE,"Standard_mass_bal_template"}</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pff" hidden="1">{"mass bal",#N/A,FALSE,"Standard_mass_bal_template";"ied sheet",#N/A,FALSE,"Standard_mass_bal_template"}</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ffic_Lights">#REF!</definedName>
    <definedName name="Transition">#REF!</definedName>
    <definedName name="TRDACT">#REF!</definedName>
    <definedName name="TRDCALC2">#REF!</definedName>
    <definedName name="trdhtr" hidden="1">#REF!</definedName>
    <definedName name="TRDWD">#REF!</definedName>
    <definedName name="trends">#REF!</definedName>
    <definedName name="Trimpley">#REF!</definedName>
    <definedName name="Trk_Tol">#REF!</definedName>
    <definedName name="tt" hidden="1">{"mass bal",#N/A,FALSE,"Standard_mass_bal_template";"ied sheet",#N/A,FALSE,"Standard_mass_bal_template"}</definedName>
    <definedName name="tty" hidden="1">{"mass bal",#N/A,FALSE,"Standard_mass_bal_template";"ied sheet",#N/A,FALSE,"Standard_mass_bal_template"}</definedName>
    <definedName name="TWcat">#REF!</definedName>
    <definedName name="TWsummary">#REF!</definedName>
    <definedName name="TWto">#REF!</definedName>
    <definedName name="TYNE_WEAR">#REF!</definedName>
    <definedName name="TYPE">#REF!</definedName>
    <definedName name="TypeCo">#REF!</definedName>
    <definedName name="TypeOfAerationSystem">#REF!</definedName>
    <definedName name="U">#REF!</definedName>
    <definedName name="ucdlookup">OFFSET(#REF!,0,0,MATCH("",#REF!,-1),MATCH("",#REF!,-1))</definedName>
    <definedName name="UIO">INDIRECT("A_"&amp;Type_FR)</definedName>
    <definedName name="UIOUIO" hidden="1">{"mass bal",#N/A,FALSE,"Standard_mass_bal_template";"ied sheet",#N/A,FALSE,"Standard_mass_bal_template"}</definedName>
    <definedName name="UIOUIOUIO">INDIRECT("B_"&amp;Type_FR)</definedName>
    <definedName name="UIOUIOUIOUIOU" hidden="1">{"mass bal",#N/A,FALSE,"Standard_mass_bal_template";"ied sheet",#N/A,FALSE,"Standard_mass_bal_template"}</definedName>
    <definedName name="UIOUIOUOIUIO" hidden="1">{"mass bal",#N/A,FALSE,"Standard_mass_bal_template";"ied sheet",#N/A,FALSE,"Standard_mass_bal_template"}</definedName>
    <definedName name="UIOUIOUOIUOUOU" hidden="1">{"mass bal",#N/A,FALSE,"Standard_mass_bal_template";"ied sheet",#N/A,FALSE,"Standard_mass_bal_template"}</definedName>
    <definedName name="UIOUIOUOUIO" hidden="1">{"mass bal",#N/A,FALSE,"Standard_mass_bal_template";"ied sheet",#N/A,FALSE,"Standard_mass_bal_template"}</definedName>
    <definedName name="UIOUO" hidden="1">{"mass bal",#N/A,FALSE,"Standard_mass_bal_template";"ied sheet",#N/A,FALSE,"Standard_mass_bal_template"}</definedName>
    <definedName name="UIOUOIUOUIOUIO" hidden="1">{"mass bal",#N/A,FALSE,"Standard_mass_bal_template";"ied sheet",#N/A,FALSE,"Standard_mass_bal_template"}</definedName>
    <definedName name="UIOUOOUI" hidden="1">{"mass bal",#N/A,FALSE,"Standard_mass_bal_template";"ied sheet",#N/A,FALSE,"Standard_mass_bal_template"}</definedName>
    <definedName name="UIOUOUOUI" hidden="1">{"mass bal",#N/A,FALSE,"Standard_mass_bal_template";"ied sheet",#N/A,FALSE,"Standard_mass_bal_template"}</definedName>
    <definedName name="UK">#REF!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taryAuthority">#REF!</definedName>
    <definedName name="United_Utilities_Water">#REF!</definedName>
    <definedName name="Units">#REF!</definedName>
    <definedName name="Units_in_a_million">#REF!</definedName>
    <definedName name="Unknown_Fuel_CO2">#REF!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OIUIOUIO" hidden="1">{"mass bal",#N/A,FALSE,"Standard_mass_bal_template";"ied sheet",#N/A,FALSE,"Standard_mass_bal_template"}</definedName>
    <definedName name="UpdateYear">#N/A</definedName>
    <definedName name="URN">#REF!</definedName>
    <definedName name="UseFD_COPI">#REF!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#REF!</definedName>
    <definedName name="UserRole">#REF!</definedName>
    <definedName name="uu" hidden="1">{"mass bal",#N/A,FALSE,"Standard_mass_bal_template";"ied sheet",#N/A,FALSE,"Standard_mass_bal_template"}</definedName>
    <definedName name="V">#REF!</definedName>
    <definedName name="ValRg">#REF!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OFFSET(#REF!,0,0,5-COUNTBLANK(#REF!),1)</definedName>
    <definedName name="Var_AP_List2">OFFSET(#REF!,#REF!,0,#REF!)</definedName>
    <definedName name="VarianceMode">#REF!</definedName>
    <definedName name="VarianceType">#REF!</definedName>
    <definedName name="vbc" hidden="1">{"mass bal",#N/A,FALSE,"Standard_mass_bal_template";"ied sheet",#N/A,FALSE,"Standard_mass_bal_template"}</definedName>
    <definedName name="vbLf">CHAR(10)</definedName>
    <definedName name="Very_Large_Bulk_Tonne_km">#REF!</definedName>
    <definedName name="Very_Large_Bulk_Tonne_km_CO2">#REF!</definedName>
    <definedName name="Very_Large_Tanker_Tonne_km">#REF!</definedName>
    <definedName name="Very_Large_Tanker_Tonne_km_CO2">#REF!</definedName>
    <definedName name="VFSD" hidden="1">{"mass bal",#N/A,FALSE,"Standard_mass_bal_template";"ied sheet",#N/A,FALSE,"Standard_mass_bal_template"}</definedName>
    <definedName name="vo">#REF!</definedName>
    <definedName name="Vol_Biogas_Kg_Sludge">#REF!</definedName>
    <definedName name="Volume_Drinking">#REF!</definedName>
    <definedName name="Volume_Wastewater">#REF!</definedName>
    <definedName name="Vow">#REF!</definedName>
    <definedName name="vqm.lxss_.bal._.ful." hidden="1">{"mass bal",#N/A,FALSE,"Standard_mass_bal_template";"ied sheet",#N/A,FALSE,"Standard_mass_bal_template"}</definedName>
    <definedName name="VS_Converted_CO2_AD">#REF!</definedName>
    <definedName name="VS_Sludge_Raw">#REF!</definedName>
    <definedName name="Vtot">INDIRECT("Vtot"&amp;Choix_Actiflo)</definedName>
    <definedName name="VVFSD" hidden="1">{"mass bal",#N/A,FALSE,"Standard_mass_bal_template";"ied sheet",#N/A,FALSE,"Standard_mass_bal_template"}</definedName>
    <definedName name="W">#REF!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#REF!</definedName>
    <definedName name="WARWICKS">#REF!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cap">#REF!</definedName>
    <definedName name="wdfw">#REF!</definedName>
    <definedName name="wdwqd" hidden="1">{"mass bal",#N/A,FALSE,"Standard_mass_bal_template";"ied sheet",#N/A,FALSE,"Standard_mass_bal_template"}</definedName>
    <definedName name="wedfw">#REF!</definedName>
    <definedName name="wefw">#REF!</definedName>
    <definedName name="wefwe">#REF!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ightedInterest06">#REF!</definedName>
    <definedName name="WEnhG_BP">#REF!</definedName>
    <definedName name="WEnhG_FD">#REF!</definedName>
    <definedName name="WEnhN_Act">#REF!</definedName>
    <definedName name="WEnhN_FD">#REF!</definedName>
    <definedName name="wert" hidden="1">{"GROSS",#N/A,FALSE,"401C11"}</definedName>
    <definedName name="werwer" hidden="1">{"mass bal",#N/A,FALSE,"Standard_mass_bal_template";"ied sheet",#N/A,FALSE,"Standard_mass_bal_template"}</definedName>
    <definedName name="Wessex_Water">#REF!</definedName>
    <definedName name="WGross_Act">#REF!</definedName>
    <definedName name="wgte" hidden="1">{"mass bal",#N/A,FALSE,"Standard_mass_bal_template";"ied sheet",#N/A,FALSE,"Standard_mass_bal_template"}</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#REF!</definedName>
    <definedName name="WIREN_Act">#REF!</definedName>
    <definedName name="WIT">#REF!</definedName>
    <definedName name="Within_Bathing_Water">#REF!</definedName>
    <definedName name="Within_MCZ">#REF!</definedName>
    <definedName name="Within_Shellfish_Water">#REF!</definedName>
    <definedName name="Within_SSSI">#REF!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hidden="1">#REF!</definedName>
    <definedName name="WorkCap">#REF!</definedName>
    <definedName name="WorkCap_Q">#REF!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rks">#REF!</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A." hidden="1">{#N/A,#N/A,FALSE,"QTR RATIOS - Margin"}</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HARGE." hidden="1">{"CHARGE",#N/A,FALSE,"401C11"}</definedName>
    <definedName name="wrn.GROSS." hidden="1">{"GROSS",#N/A,FALSE,"401C11"}</definedName>
    <definedName name="wrn.mass._.bal._.ful." hidden="1">{"mass bal",#N/A,FALSE,"Standard_mass_bal_template";"ied sheet",#N/A,FALSE,"Standard_mass_bal_template"}</definedName>
    <definedName name="wrn.Monthly._.Reports." hidden="1">{#N/A,#N/A,FALSE,"Summary";#N/A,#N/A,FALSE,"Admin";#N/A,#N/A,FALSE,"Medical";#N/A,#N/A,FALSE,"Pharmaco";#N/A,#N/A,FALSE,"Regulatory";#N/A,#N/A,FALSE,"Biometrics";#N/A,#N/A,FALSE,"Med Info";#N/A,#N/A,FALSE,"Proj Man";#N/A,#N/A,FALSE,"Pharm Dev";#N/A,#N/A,FALSE,"QA";#N/A,#N/A,FALSE,"Preclinical"}</definedName>
    <definedName name="wrn.NET." hidden="1">{"NET",#N/A,FALSE,"401C11"}</definedName>
    <definedName name="wrn.papersdraft" hidden="1">{"bal",#N/A,FALSE,"working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wpapers." hidden="1">{"bal",#N/A,FALSE,"working papers";"income",#N/A,FALSE,"working papers"}</definedName>
    <definedName name="WRP">#REF!</definedName>
    <definedName name="WSHBPinputs">#REF!</definedName>
    <definedName name="WSHBPtrans">#REF!</definedName>
    <definedName name="WSHtransition">#REF!</definedName>
    <definedName name="WSXBPinputs">#REF!</definedName>
    <definedName name="WSXBPtrans">#REF!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w" hidden="1">{"mass bal",#N/A,FALSE,"Standard_mass_bal_template";"ied sheet",#N/A,FALSE,"Standard_mass_bal_template"}</definedName>
    <definedName name="wwtank2_vol">#REF!</definedName>
    <definedName name="wwtankvol_1">#REF!</definedName>
    <definedName name="www" hidden="1">{"mass bal",#N/A,FALSE,"Standard_mass_bal_template";"ied sheet",#N/A,FALSE,"Standard_mass_bal_template"}</definedName>
    <definedName name="wwww" hidden="1">{"mass bal",#N/A,FALSE,"Standard_mass_bal_template";"ied sheet",#N/A,FALSE,"Standard_mass_bal_template"}</definedName>
    <definedName name="wwwwwww" hidden="1">{"mass bal",#N/A,FALSE,"Standard_mass_bal_template";"ied sheet",#N/A,FALSE,"Standard_mass_bal_template"}</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#REF!</definedName>
    <definedName name="xc" hidden="1">{"mass bal",#N/A,FALSE,"Standard_mass_bal_template";"ied sheet",#N/A,FALSE,"Standard_mass_bal_template"}</definedName>
    <definedName name="XCCVBV">#REF!</definedName>
    <definedName name="xdcvdsf">#REF!</definedName>
    <definedName name="xv" hidden="1">{"mass bal",#N/A,FALSE,"Standard_mass_bal_template";"ied sheet",#N/A,FALSE,"Standard_mass_bal_template"}</definedName>
    <definedName name="XX">#REF!</definedName>
    <definedName name="xxx" hidden="1">{"CHARGE",#N/A,FALSE,"401C11"}</definedName>
    <definedName name="xyzzyz" hidden="1">{"mass bal",#N/A,FALSE,"Standard_mass_bal_template";"ied sheet",#N/A,FALSE,"Standard_mass_bal_template"}</definedName>
    <definedName name="Y">#REF!</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#REF!</definedName>
    <definedName name="YEAR_B4B4_LAST">#REF!</definedName>
    <definedName name="YEAR_B5_LAST">#REF!</definedName>
    <definedName name="YearRange_InputData">#REF!</definedName>
    <definedName name="Years_from_valuation_date">#REF!</definedName>
    <definedName name="Years2">#REF!</definedName>
    <definedName name="YearVal">#REF!</definedName>
    <definedName name="Yes_No">#REF!</definedName>
    <definedName name="YesNo">#REF!</definedName>
    <definedName name="yhnry">#REF!</definedName>
    <definedName name="YKYBPinputs">#REF!</definedName>
    <definedName name="YKYBPtrans">#REF!</definedName>
    <definedName name="YKYtransition">#REF!</definedName>
    <definedName name="Yorkshire_Water">#REF!</definedName>
    <definedName name="yui" hidden="1">{"mass bal",#N/A,FALSE,"Standard_mass_bal_template";"ied sheet",#N/A,FALSE,"Standard_mass_bal_template"}</definedName>
    <definedName name="YWsupply">#REF!</definedName>
    <definedName name="YYear">#REF!</definedName>
    <definedName name="yyy" hidden="1">{"GROSS",#N/A,FALSE,"401C11"}</definedName>
    <definedName name="Z">#REF!</definedName>
    <definedName name="Z_Ima_RF_Coupe_Des">INDIRECT(CHOOSE(Choix_inj4,"Z_Ima_RF_CoupeD1","Z_Ima_RF_CoupeD2"))</definedName>
    <definedName name="Z_Ima_RH_Coupe_Des">INDIRECT(CHOOSE(Choix_inj5,"Z_Ima_RH_CoupeD1","Z_Ima_RH_CoupeD2"))</definedName>
    <definedName name="Z_Ima_RH_Plan_Des">INDIRECT(CHOOSE(Choix_inj5,"Z_Ima_RH_PlanD1","Z_Ima_RH_PlanD2"))</definedName>
    <definedName name="Z_Ima_RM_Coupe_Des">INDIRECT(CHOOSE(Choix_inj6,"Z_Ima_RM_CoupeD1","Z_Ima_RM_CoupeD2"))</definedName>
    <definedName name="Z_Ima_RM_Plan_Des">INDIRECT(CHOOSE(Choix_inj6,"Z_Ima_RM_PlanD1","Z_Ima_RM_PlanD2"))</definedName>
    <definedName name="zdf" hidden="1">{"mass bal",#N/A,FALSE,"Standard_mass_bal_template";"ied sheet",#N/A,FALSE,"Standard_mass_bal_template"}</definedName>
    <definedName name="zzCompany_Name">#REF!</definedName>
    <definedName name="zzics">#REF!</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1" l="1"/>
  <c r="A1" i="11"/>
  <c r="B5" i="4" l="1"/>
  <c r="D5" i="4" l="1"/>
  <c r="I87" i="5" s="1"/>
  <c r="C5" i="4"/>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5" i="5"/>
  <c r="H89" i="5" l="1"/>
  <c r="I85" i="5"/>
  <c r="G86" i="5"/>
  <c r="H88" i="5"/>
  <c r="H87" i="5"/>
  <c r="H86" i="5"/>
  <c r="H85" i="5"/>
  <c r="I89" i="5"/>
  <c r="I88" i="5"/>
  <c r="G88" i="5"/>
  <c r="I86" i="5"/>
  <c r="G87" i="5"/>
  <c r="G89" i="5"/>
  <c r="G85" i="5"/>
  <c r="D6" i="4" l="1"/>
  <c r="D7" i="4"/>
  <c r="B13" i="4"/>
  <c r="B10" i="4"/>
  <c r="B8" i="4"/>
  <c r="B12" i="4"/>
  <c r="C9" i="4"/>
  <c r="B11" i="4"/>
  <c r="C6" i="4" l="1"/>
  <c r="D8" i="4"/>
  <c r="I20" i="5" s="1"/>
  <c r="D11" i="4"/>
  <c r="C13" i="4"/>
  <c r="C11" i="4"/>
  <c r="B6" i="4"/>
  <c r="C8" i="4"/>
  <c r="D12" i="4"/>
  <c r="D13" i="4"/>
  <c r="C12" i="4"/>
  <c r="D9" i="4"/>
  <c r="I80" i="5" s="1"/>
  <c r="C7" i="4"/>
  <c r="B7" i="4"/>
  <c r="C10" i="4"/>
  <c r="D10" i="4"/>
  <c r="D4" i="4"/>
  <c r="B9" i="4"/>
  <c r="G80" i="5" s="1"/>
  <c r="G29" i="5"/>
  <c r="G25" i="5"/>
  <c r="G28" i="5"/>
  <c r="G26" i="5"/>
  <c r="G27" i="5"/>
  <c r="G30" i="5"/>
  <c r="G32" i="5"/>
  <c r="G31" i="5"/>
  <c r="G33" i="5"/>
  <c r="G34" i="5"/>
  <c r="G21" i="5"/>
  <c r="G22" i="5"/>
  <c r="G24" i="5"/>
  <c r="G20" i="5"/>
  <c r="G23" i="5"/>
  <c r="I15" i="5"/>
  <c r="I16" i="5"/>
  <c r="I17" i="5"/>
  <c r="I18" i="5"/>
  <c r="I19" i="5"/>
  <c r="G37" i="5"/>
  <c r="G38" i="5"/>
  <c r="G39" i="5"/>
  <c r="G35" i="5"/>
  <c r="G36" i="5"/>
  <c r="G40" i="5"/>
  <c r="G41" i="5"/>
  <c r="G42" i="5"/>
  <c r="G44" i="5"/>
  <c r="G43" i="5"/>
  <c r="H83" i="5"/>
  <c r="H84" i="5"/>
  <c r="H80" i="5"/>
  <c r="H81" i="5"/>
  <c r="H82" i="5"/>
  <c r="B14" i="4"/>
  <c r="D14" i="4"/>
  <c r="C14" i="4"/>
  <c r="H13" i="5" l="1"/>
  <c r="H10" i="5"/>
  <c r="H14" i="5"/>
  <c r="H11" i="5"/>
  <c r="H12" i="5"/>
  <c r="I23" i="5"/>
  <c r="I84" i="5"/>
  <c r="I83" i="5"/>
  <c r="I82" i="5"/>
  <c r="H30" i="5"/>
  <c r="H16" i="5"/>
  <c r="H43" i="5"/>
  <c r="H28" i="5"/>
  <c r="I81" i="5"/>
  <c r="I31" i="5"/>
  <c r="I25" i="5"/>
  <c r="H36" i="5"/>
  <c r="I22" i="5"/>
  <c r="G13" i="5"/>
  <c r="G81" i="5"/>
  <c r="I42" i="5"/>
  <c r="I10" i="5"/>
  <c r="H23" i="5"/>
  <c r="G15" i="5"/>
  <c r="I7" i="5"/>
  <c r="I37" i="5"/>
  <c r="G83" i="5"/>
  <c r="I12" i="5"/>
  <c r="I13" i="5"/>
  <c r="G82" i="5"/>
  <c r="G84" i="5"/>
  <c r="I14" i="5"/>
  <c r="I11" i="5"/>
  <c r="H33" i="5"/>
  <c r="I21" i="5"/>
  <c r="H32" i="5"/>
  <c r="G18" i="5"/>
  <c r="G16" i="5"/>
  <c r="I24" i="5"/>
  <c r="G11" i="5"/>
  <c r="I41" i="5"/>
  <c r="G12" i="5"/>
  <c r="H31" i="5"/>
  <c r="G10" i="5"/>
  <c r="H21" i="5"/>
  <c r="H22" i="5"/>
  <c r="G14" i="5"/>
  <c r="H34" i="5"/>
  <c r="H18" i="5"/>
  <c r="H20" i="5"/>
  <c r="I40" i="5"/>
  <c r="I30" i="5"/>
  <c r="I34" i="5"/>
  <c r="I32" i="5"/>
  <c r="I33" i="5"/>
  <c r="H41" i="5"/>
  <c r="I36" i="5"/>
  <c r="H42" i="5"/>
  <c r="I38" i="5"/>
  <c r="I44" i="5"/>
  <c r="H40" i="5"/>
  <c r="I35" i="5"/>
  <c r="I43" i="5"/>
  <c r="H44" i="5"/>
  <c r="H24" i="5"/>
  <c r="C4" i="4"/>
  <c r="B4" i="4"/>
  <c r="I39" i="5"/>
  <c r="H17" i="5"/>
  <c r="I26" i="5"/>
  <c r="H35" i="5"/>
  <c r="H15" i="5"/>
  <c r="H39" i="5"/>
  <c r="I29" i="5"/>
  <c r="H19" i="5"/>
  <c r="H38" i="5"/>
  <c r="I28" i="5"/>
  <c r="H37" i="5"/>
  <c r="G19" i="5"/>
  <c r="I27" i="5"/>
  <c r="H26" i="5"/>
  <c r="G17" i="5"/>
  <c r="H29" i="5"/>
  <c r="H27" i="5"/>
  <c r="H25" i="5"/>
  <c r="I6" i="5"/>
  <c r="I9" i="5"/>
  <c r="I8" i="5"/>
  <c r="I5" i="5"/>
  <c r="G45" i="5"/>
  <c r="G46" i="5"/>
  <c r="G48" i="5"/>
  <c r="G49" i="5"/>
  <c r="G47" i="5"/>
  <c r="H46" i="5"/>
  <c r="H47" i="5"/>
  <c r="H45" i="5"/>
  <c r="H48" i="5"/>
  <c r="H49" i="5"/>
  <c r="I47" i="5"/>
  <c r="I49" i="5"/>
  <c r="I48" i="5"/>
  <c r="I45" i="5"/>
  <c r="I46" i="5"/>
  <c r="G3" i="5"/>
  <c r="I3" i="5"/>
  <c r="H3" i="5"/>
  <c r="F3" i="5"/>
  <c r="E3" i="5"/>
  <c r="D3" i="5"/>
  <c r="G6" i="5" l="1"/>
  <c r="H6" i="5"/>
  <c r="G9" i="5"/>
  <c r="G5" i="5"/>
  <c r="G8" i="5"/>
  <c r="H5" i="5"/>
  <c r="C15" i="4"/>
  <c r="D15" i="4"/>
  <c r="H7" i="5"/>
  <c r="B15" i="4"/>
  <c r="G7" i="5"/>
  <c r="H9" i="5"/>
  <c r="H8" i="5"/>
  <c r="D16" i="3"/>
  <c r="D21" i="3" l="1"/>
  <c r="B10" i="3"/>
  <c r="D9" i="3"/>
  <c r="B18" i="3"/>
  <c r="B17" i="3"/>
  <c r="D15" i="3"/>
  <c r="D14" i="3"/>
  <c r="C6" i="3"/>
  <c r="D5" i="3"/>
  <c r="C20" i="3"/>
  <c r="C12" i="3"/>
  <c r="B11" i="3"/>
  <c r="D13" i="3"/>
  <c r="C13" i="3"/>
  <c r="B13" i="3"/>
  <c r="C16" i="3"/>
  <c r="B16" i="3"/>
  <c r="B19" i="3"/>
  <c r="D19" i="3"/>
  <c r="C19" i="3"/>
  <c r="D8" i="3"/>
  <c r="C8" i="3"/>
  <c r="B8" i="3"/>
  <c r="D7" i="3" l="1"/>
  <c r="B4" i="3"/>
  <c r="D7" i="5" s="1"/>
  <c r="D4" i="3"/>
  <c r="B5" i="3"/>
  <c r="D88" i="5" s="1"/>
  <c r="C5" i="3"/>
  <c r="C9" i="3"/>
  <c r="B9" i="3"/>
  <c r="C4" i="3"/>
  <c r="C10" i="3"/>
  <c r="E25" i="5" s="1"/>
  <c r="E77" i="5"/>
  <c r="E79" i="5"/>
  <c r="E75" i="5"/>
  <c r="E78" i="5"/>
  <c r="E76" i="5"/>
  <c r="D27" i="5"/>
  <c r="D26" i="5"/>
  <c r="D29" i="5"/>
  <c r="D25" i="5"/>
  <c r="D28" i="5"/>
  <c r="E72" i="5"/>
  <c r="E71" i="5"/>
  <c r="E74" i="5"/>
  <c r="E70" i="5"/>
  <c r="E73" i="5"/>
  <c r="F18" i="5"/>
  <c r="F19" i="5"/>
  <c r="F74" i="5"/>
  <c r="F71" i="5"/>
  <c r="F73" i="5"/>
  <c r="F72" i="5"/>
  <c r="F70" i="5"/>
  <c r="D59" i="5"/>
  <c r="D56" i="5"/>
  <c r="D58" i="5"/>
  <c r="D57" i="5"/>
  <c r="D55" i="5"/>
  <c r="F53" i="5"/>
  <c r="F50" i="5"/>
  <c r="F52" i="5"/>
  <c r="F51" i="5"/>
  <c r="F54" i="5"/>
  <c r="D72" i="5"/>
  <c r="D74" i="5"/>
  <c r="D73" i="5"/>
  <c r="D70" i="5"/>
  <c r="D71" i="5"/>
  <c r="E56" i="5"/>
  <c r="E58" i="5"/>
  <c r="E55" i="5"/>
  <c r="E59" i="5"/>
  <c r="E57" i="5"/>
  <c r="F85" i="5"/>
  <c r="F87" i="5"/>
  <c r="F89" i="5"/>
  <c r="F88" i="5"/>
  <c r="F86" i="5"/>
  <c r="D32" i="5"/>
  <c r="D34" i="5"/>
  <c r="D33" i="5"/>
  <c r="D30" i="5"/>
  <c r="D31" i="5"/>
  <c r="D64" i="5"/>
  <c r="D61" i="5"/>
  <c r="D63" i="5"/>
  <c r="D62" i="5"/>
  <c r="D60" i="5"/>
  <c r="F58" i="5"/>
  <c r="F55" i="5"/>
  <c r="F59" i="5"/>
  <c r="F57" i="5"/>
  <c r="F56" i="5"/>
  <c r="D43" i="5"/>
  <c r="D40" i="5"/>
  <c r="D42" i="5"/>
  <c r="D41" i="5"/>
  <c r="D44" i="5"/>
  <c r="E37" i="5"/>
  <c r="E39" i="5"/>
  <c r="E38" i="5"/>
  <c r="E36" i="5"/>
  <c r="E35" i="5"/>
  <c r="D67" i="5"/>
  <c r="D66" i="5"/>
  <c r="D69" i="5"/>
  <c r="D65" i="5"/>
  <c r="D68" i="5"/>
  <c r="D12" i="3"/>
  <c r="E40" i="5"/>
  <c r="E42" i="5"/>
  <c r="E41" i="5"/>
  <c r="E43" i="5"/>
  <c r="E44" i="5"/>
  <c r="F82" i="5"/>
  <c r="F84" i="5"/>
  <c r="F83" i="5"/>
  <c r="F81" i="5"/>
  <c r="F80" i="5"/>
  <c r="D24" i="5"/>
  <c r="D21" i="5"/>
  <c r="D23" i="5"/>
  <c r="D22" i="5"/>
  <c r="D20" i="5"/>
  <c r="D20" i="3"/>
  <c r="F42" i="5"/>
  <c r="F44" i="5"/>
  <c r="F43" i="5"/>
  <c r="F41" i="5"/>
  <c r="F40" i="5"/>
  <c r="E21" i="5"/>
  <c r="E20" i="5"/>
  <c r="E23" i="5"/>
  <c r="E24" i="5"/>
  <c r="E22" i="5"/>
  <c r="D10" i="3"/>
  <c r="B20" i="3"/>
  <c r="D18" i="3"/>
  <c r="E13" i="5"/>
  <c r="E10" i="5"/>
  <c r="E12" i="5"/>
  <c r="E11" i="5"/>
  <c r="E14" i="5"/>
  <c r="F23" i="5"/>
  <c r="F20" i="5"/>
  <c r="F24" i="5"/>
  <c r="F21" i="5"/>
  <c r="F22" i="5"/>
  <c r="C18" i="3"/>
  <c r="F45" i="5"/>
  <c r="F47" i="5"/>
  <c r="F48" i="5"/>
  <c r="F46" i="5"/>
  <c r="F49" i="5"/>
  <c r="D11" i="3"/>
  <c r="C11" i="3"/>
  <c r="C17" i="3"/>
  <c r="D17" i="3"/>
  <c r="C21" i="3"/>
  <c r="B21" i="3"/>
  <c r="B15" i="3"/>
  <c r="C15" i="3"/>
  <c r="B12" i="3"/>
  <c r="B6" i="3"/>
  <c r="D6" i="3"/>
  <c r="C14" i="3"/>
  <c r="B7" i="3"/>
  <c r="B14" i="3"/>
  <c r="C7" i="3"/>
  <c r="F15" i="5" l="1"/>
  <c r="F5" i="5"/>
  <c r="F9" i="5"/>
  <c r="F16" i="5"/>
  <c r="F17" i="5"/>
  <c r="E7" i="5"/>
  <c r="F6" i="5"/>
  <c r="D80" i="5"/>
  <c r="E82" i="5"/>
  <c r="E85" i="5"/>
  <c r="D89" i="5"/>
  <c r="E28" i="5"/>
  <c r="D6" i="5"/>
  <c r="D87" i="5"/>
  <c r="D85" i="5"/>
  <c r="E6" i="5"/>
  <c r="E8" i="5"/>
  <c r="F7" i="5"/>
  <c r="D9" i="5"/>
  <c r="D84" i="5"/>
  <c r="D81" i="5"/>
  <c r="D82" i="5"/>
  <c r="D83" i="5"/>
  <c r="E89" i="5"/>
  <c r="E83" i="5"/>
  <c r="E84" i="5"/>
  <c r="E81" i="5"/>
  <c r="E80" i="5"/>
  <c r="E88" i="5"/>
  <c r="D86" i="5"/>
  <c r="E9" i="5"/>
  <c r="E5" i="5"/>
  <c r="D5" i="5"/>
  <c r="D8" i="5"/>
  <c r="E86" i="5"/>
  <c r="E87" i="5"/>
  <c r="F8" i="5"/>
  <c r="E27" i="5"/>
  <c r="E26" i="5"/>
  <c r="E29" i="5"/>
  <c r="D35" i="5"/>
  <c r="D37" i="5"/>
  <c r="D38" i="5"/>
  <c r="D36" i="5"/>
  <c r="D39" i="5"/>
  <c r="F34" i="5"/>
  <c r="F31" i="5"/>
  <c r="F30" i="5"/>
  <c r="F32" i="5"/>
  <c r="F33" i="5"/>
  <c r="E18" i="5"/>
  <c r="E15" i="5"/>
  <c r="E16" i="5"/>
  <c r="E19" i="5"/>
  <c r="E17" i="5"/>
  <c r="F69" i="5"/>
  <c r="F66" i="5"/>
  <c r="F68" i="5"/>
  <c r="F67" i="5"/>
  <c r="F65" i="5"/>
  <c r="D48" i="5"/>
  <c r="D45" i="5"/>
  <c r="D49" i="5"/>
  <c r="D47" i="5"/>
  <c r="D46" i="5"/>
  <c r="F29" i="5"/>
  <c r="F26" i="5"/>
  <c r="F28" i="5"/>
  <c r="F27" i="5"/>
  <c r="F25" i="5"/>
  <c r="F37" i="5"/>
  <c r="F36" i="5"/>
  <c r="F39" i="5"/>
  <c r="F35" i="5"/>
  <c r="F38" i="5"/>
  <c r="F10" i="5"/>
  <c r="F12" i="5"/>
  <c r="F14" i="5"/>
  <c r="F13" i="5"/>
  <c r="F11" i="5"/>
  <c r="F61" i="5"/>
  <c r="F60" i="5"/>
  <c r="F63" i="5"/>
  <c r="F62" i="5"/>
  <c r="F64" i="5"/>
  <c r="E32" i="5"/>
  <c r="E31" i="5"/>
  <c r="E34" i="5"/>
  <c r="E30" i="5"/>
  <c r="E33" i="5"/>
  <c r="E53" i="5"/>
  <c r="E50" i="5"/>
  <c r="E54" i="5"/>
  <c r="E52" i="5"/>
  <c r="E51" i="5"/>
  <c r="D51" i="5"/>
  <c r="D53" i="5"/>
  <c r="D50" i="5"/>
  <c r="D52" i="5"/>
  <c r="D54" i="5"/>
  <c r="D75" i="5"/>
  <c r="D77" i="5"/>
  <c r="D79" i="5"/>
  <c r="D78" i="5"/>
  <c r="D76" i="5"/>
  <c r="D16" i="5"/>
  <c r="D18" i="5"/>
  <c r="D15" i="5"/>
  <c r="D19" i="5"/>
  <c r="D17" i="5"/>
  <c r="E48" i="5"/>
  <c r="E45" i="5"/>
  <c r="E47" i="5"/>
  <c r="E46" i="5"/>
  <c r="E49" i="5"/>
  <c r="D13" i="5"/>
  <c r="D10" i="5"/>
  <c r="D14" i="5"/>
  <c r="D11" i="5"/>
  <c r="D12" i="5"/>
  <c r="E64" i="5"/>
  <c r="E61" i="5"/>
  <c r="E63" i="5"/>
  <c r="E62" i="5"/>
  <c r="E60" i="5"/>
  <c r="E69" i="5"/>
  <c r="E66" i="5"/>
  <c r="E68" i="5"/>
  <c r="E67" i="5"/>
  <c r="E65" i="5"/>
  <c r="F77" i="5"/>
  <c r="F76" i="5"/>
  <c r="F79" i="5"/>
  <c r="F75" i="5"/>
  <c r="F78" i="5"/>
</calcChain>
</file>

<file path=xl/sharedStrings.xml><?xml version="1.0" encoding="utf-8"?>
<sst xmlns="http://schemas.openxmlformats.org/spreadsheetml/2006/main" count="287" uniqueCount="67">
  <si>
    <t>PR24-FD-Base-cost-company-efficiency-challenge</t>
  </si>
  <si>
    <t>Model code:</t>
  </si>
  <si>
    <t>N/A</t>
  </si>
  <si>
    <t>Version number:</t>
  </si>
  <si>
    <t>File name:</t>
  </si>
  <si>
    <t>Date:</t>
  </si>
  <si>
    <t>For enquiries please contact:</t>
  </si>
  <si>
    <t>PR24@ofwat.gov.uk</t>
  </si>
  <si>
    <t>Instructions:</t>
  </si>
  <si>
    <t>See below.</t>
  </si>
  <si>
    <t>Company efficiency challenges - cap and floor</t>
  </si>
  <si>
    <t>Floor (%)</t>
  </si>
  <si>
    <t>Cap (%)</t>
  </si>
  <si>
    <t>Shallow dive</t>
  </si>
  <si>
    <t>Deep dive</t>
  </si>
  <si>
    <t>Developer services revenue</t>
  </si>
  <si>
    <t>Water company specific efficiency challenge</t>
  </si>
  <si>
    <t>Company</t>
  </si>
  <si>
    <t>Shallow dive company efficiency factor</t>
  </si>
  <si>
    <t>Deep dive company efficiency factor</t>
  </si>
  <si>
    <t>Uncapped company efficiency factor</t>
  </si>
  <si>
    <t>Efficiency factor</t>
  </si>
  <si>
    <t>ANH</t>
  </si>
  <si>
    <t>HDD</t>
  </si>
  <si>
    <t>NES</t>
  </si>
  <si>
    <t>NWT</t>
  </si>
  <si>
    <t>SRN</t>
  </si>
  <si>
    <t>SVE</t>
  </si>
  <si>
    <t>SWB</t>
  </si>
  <si>
    <t>TMS</t>
  </si>
  <si>
    <t>WSH</t>
  </si>
  <si>
    <t>WSX</t>
  </si>
  <si>
    <t>YKY</t>
  </si>
  <si>
    <t>AFW</t>
  </si>
  <si>
    <t>BRL</t>
  </si>
  <si>
    <t>PRT</t>
  </si>
  <si>
    <t>SES</t>
  </si>
  <si>
    <t>SEW</t>
  </si>
  <si>
    <t>SSC</t>
  </si>
  <si>
    <t>Total</t>
  </si>
  <si>
    <t>Wastewater company specific efficiency challenge</t>
  </si>
  <si>
    <t>codecombine</t>
  </si>
  <si>
    <t>companycode</t>
  </si>
  <si>
    <t>financialyear</t>
  </si>
  <si>
    <t>C_PR24WW_SHALLOW_EFF</t>
  </si>
  <si>
    <t>C_PR24WW_DEEP_EFF</t>
  </si>
  <si>
    <t>C_PR24WW_EFF</t>
  </si>
  <si>
    <t>C_PR24WWW_SHALLOW_EFF</t>
  </si>
  <si>
    <t>C_PR24WWW_DEEP_EFF</t>
  </si>
  <si>
    <t>C_PR24WWW_EFF</t>
  </si>
  <si>
    <t>Combination of company and year</t>
  </si>
  <si>
    <t>Company unique code</t>
  </si>
  <si>
    <t>Financial year</t>
  </si>
  <si>
    <t>Shallow dive company efficiency factor water</t>
  </si>
  <si>
    <t>Deep dive company efficiency factor water</t>
  </si>
  <si>
    <t>Water efficiency challenge - uncapped</t>
  </si>
  <si>
    <t>Shallow dive company efficiency factor wastewater</t>
  </si>
  <si>
    <t>Deep dive company efficiency factor wastewater</t>
  </si>
  <si>
    <t>Wastewater efficiency challenge - uncapped</t>
  </si>
  <si>
    <t>BoN Code</t>
  </si>
  <si>
    <t>Unit</t>
  </si>
  <si>
    <t>%</t>
  </si>
  <si>
    <t>2025-26</t>
  </si>
  <si>
    <t>2026-27</t>
  </si>
  <si>
    <t>2027-28</t>
  </si>
  <si>
    <t>2028-29</t>
  </si>
  <si>
    <t>2029-30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</si>
</sst>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0"/>
    <numFmt numFmtId="165" formatCode="0.0%"/>
    <numFmt numFmtId="166" formatCode="#,##0.00000"/>
    <numFmt numFmtId="167" formatCode="#,##0_);\(#,##0\);&quot;-  &quot;;&quot; &quot;@&quot; &quot;"/>
    <numFmt numFmtId="168" formatCode="#,##0.0_);\(#,##0.0\);&quot;-  &quot;;&quot; &quot;@&quot; &quot;"/>
    <numFmt numFmtId="169" formatCode="###0_);\(###0\);&quot;-  &quot;;&quot; &quot;@&quot; &quot;"/>
    <numFmt numFmtId="170" formatCode="mmmm\ yyyy;@"/>
  </numFmts>
  <fonts count="18">
    <font>
      <sz val="11"/>
      <color theme="1"/>
      <name val="Arial"/>
      <family val="2"/>
    </font>
    <font>
      <sz val="10"/>
      <color theme="1"/>
      <name val="Calibri"/>
      <family val="2"/>
    </font>
    <font>
      <sz val="10"/>
      <color theme="1"/>
      <name val="Calibri"/>
      <family val="2"/>
      <scheme val="minor"/>
    </font>
    <font>
      <sz val="11"/>
      <color theme="1"/>
      <name val="Arial"/>
      <family val="2"/>
    </font>
    <font>
      <sz val="10"/>
      <name val="Arial"/>
      <family val="2"/>
    </font>
    <font>
      <sz val="10"/>
      <color rgb="FF000000"/>
      <name val="Calibri"/>
      <family val="2"/>
      <scheme val="minor"/>
    </font>
    <font>
      <sz val="10"/>
      <name val="Calibri"/>
      <family val="2"/>
      <scheme val="minor"/>
    </font>
    <font>
      <sz val="10"/>
      <color theme="1"/>
      <name val="Arial"/>
      <family val="2"/>
    </font>
    <font>
      <sz val="8"/>
      <name val="Arial"/>
      <family val="2"/>
    </font>
    <font>
      <b/>
      <sz val="10"/>
      <name val="Arial"/>
      <family val="2"/>
    </font>
    <font>
      <sz val="20"/>
      <color theme="0"/>
      <name val="Arial"/>
      <family val="2"/>
    </font>
    <font>
      <sz val="16"/>
      <color theme="0"/>
      <name val="Arial"/>
      <family val="2"/>
    </font>
    <font>
      <sz val="8"/>
      <color theme="1"/>
      <name val="Tahoma"/>
      <family val="2"/>
    </font>
    <font>
      <sz val="24"/>
      <color theme="0"/>
      <name val="Calibri"/>
      <family val="2"/>
      <scheme val="minor"/>
    </font>
    <font>
      <sz val="10"/>
      <name val="Calibri"/>
      <family val="2"/>
    </font>
    <font>
      <sz val="18"/>
      <name val="Calibri"/>
      <family val="2"/>
      <scheme val="minor"/>
    </font>
    <font>
      <b/>
      <sz val="18"/>
      <name val="Calibri"/>
      <family val="2"/>
      <scheme val="minor"/>
    </font>
    <font>
      <u/>
      <sz val="8"/>
      <color theme="10"/>
      <name val="Tahoma"/>
      <family val="2"/>
    </font>
  </fonts>
  <fills count="13">
    <fill>
      <patternFill patternType="none"/>
    </fill>
    <fill>
      <patternFill patternType="gray125"/>
    </fill>
    <fill>
      <patternFill patternType="solid">
        <fgColor theme="5" tint="0.79998168889431442"/>
        <bgColor indexed="64"/>
      </patternFill>
    </fill>
    <fill>
      <patternFill patternType="solid">
        <fgColor theme="2" tint="-4.9989318521683403E-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79998168889431442"/>
        <bgColor rgb="FF000000"/>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bgColor indexed="64"/>
      </patternFill>
    </fill>
    <fill>
      <patternFill patternType="solid">
        <fgColor rgb="FF003595"/>
        <bgColor indexed="64"/>
      </patternFill>
    </fill>
  </fills>
  <borders count="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9" fontId="3" fillId="0" borderId="0" applyFont="0" applyFill="0" applyBorder="0" applyAlignment="0" applyProtection="0"/>
    <xf numFmtId="0" fontId="4" fillId="0" borderId="0"/>
    <xf numFmtId="43" fontId="3" fillId="0" borderId="0" applyFont="0" applyFill="0" applyBorder="0" applyAlignment="0" applyProtection="0"/>
    <xf numFmtId="0" fontId="3" fillId="0" borderId="0"/>
    <xf numFmtId="167" fontId="12" fillId="0" borderId="0" applyFont="0" applyFill="0" applyBorder="0" applyProtection="0">
      <alignment vertical="top"/>
    </xf>
    <xf numFmtId="167" fontId="14" fillId="0" borderId="0" applyFill="0" applyBorder="0" applyProtection="0">
      <alignment vertical="top"/>
    </xf>
    <xf numFmtId="169" fontId="14" fillId="0" borderId="0" applyFont="0" applyFill="0" applyBorder="0" applyProtection="0">
      <alignment vertical="top"/>
    </xf>
    <xf numFmtId="0" fontId="17" fillId="0" borderId="0" applyNumberFormat="0" applyFill="0" applyBorder="0" applyAlignment="0" applyProtection="0"/>
  </cellStyleXfs>
  <cellXfs count="47">
    <xf numFmtId="0" fontId="0" fillId="0" borderId="0" xfId="0"/>
    <xf numFmtId="0" fontId="2" fillId="0" borderId="2" xfId="0" applyFont="1" applyBorder="1" applyAlignment="1">
      <alignment vertical="center"/>
    </xf>
    <xf numFmtId="0" fontId="1" fillId="0" borderId="2" xfId="0" applyFont="1" applyBorder="1"/>
    <xf numFmtId="0" fontId="0" fillId="0" borderId="2" xfId="0" applyBorder="1"/>
    <xf numFmtId="9" fontId="1" fillId="3" borderId="2" xfId="1" applyFont="1" applyFill="1" applyBorder="1" applyAlignment="1">
      <alignment horizontal="center" vertical="center"/>
    </xf>
    <xf numFmtId="0" fontId="2" fillId="7" borderId="2" xfId="0" applyFont="1" applyFill="1" applyBorder="1" applyAlignment="1">
      <alignment vertical="center" wrapText="1"/>
    </xf>
    <xf numFmtId="0" fontId="5" fillId="8" borderId="2" xfId="2" applyFont="1" applyFill="1" applyBorder="1" applyAlignment="1">
      <alignment horizontal="center" vertical="center" wrapText="1"/>
    </xf>
    <xf numFmtId="0" fontId="5" fillId="0" borderId="2" xfId="2" applyFont="1" applyBorder="1" applyAlignment="1">
      <alignment horizontal="center" vertical="center" wrapText="1"/>
    </xf>
    <xf numFmtId="0" fontId="6" fillId="8" borderId="2" xfId="2" applyFont="1" applyFill="1" applyBorder="1" applyAlignment="1">
      <alignment horizontal="center" vertical="center" wrapText="1"/>
    </xf>
    <xf numFmtId="9" fontId="0" fillId="0" borderId="2" xfId="1" applyFont="1" applyBorder="1"/>
    <xf numFmtId="0" fontId="7" fillId="0" borderId="2" xfId="0" applyFont="1" applyBorder="1"/>
    <xf numFmtId="0" fontId="4" fillId="6"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7" fillId="0" borderId="2" xfId="0" applyFont="1" applyBorder="1" applyAlignment="1">
      <alignment vertical="center"/>
    </xf>
    <xf numFmtId="9" fontId="0" fillId="2" borderId="2" xfId="0" applyNumberFormat="1" applyFill="1" applyBorder="1"/>
    <xf numFmtId="0" fontId="7" fillId="0" borderId="0" xfId="0" applyFont="1"/>
    <xf numFmtId="9" fontId="7" fillId="9" borderId="2" xfId="0" applyNumberFormat="1" applyFont="1" applyFill="1" applyBorder="1"/>
    <xf numFmtId="9" fontId="7" fillId="10" borderId="2" xfId="0" applyNumberFormat="1" applyFont="1" applyFill="1" applyBorder="1"/>
    <xf numFmtId="9" fontId="7" fillId="2" borderId="2" xfId="0" applyNumberFormat="1" applyFont="1" applyFill="1" applyBorder="1"/>
    <xf numFmtId="9" fontId="7" fillId="0" borderId="2" xfId="1" applyFont="1" applyBorder="1"/>
    <xf numFmtId="0" fontId="7" fillId="11" borderId="0" xfId="0" applyFont="1" applyFill="1"/>
    <xf numFmtId="0" fontId="10" fillId="11" borderId="0" xfId="0" applyFont="1" applyFill="1"/>
    <xf numFmtId="0" fontId="4" fillId="6" borderId="1" xfId="0" applyFont="1" applyFill="1" applyBorder="1" applyAlignment="1">
      <alignment horizontal="center" vertical="center" wrapText="1"/>
    </xf>
    <xf numFmtId="9" fontId="0" fillId="4" borderId="2" xfId="0" applyNumberFormat="1" applyFill="1" applyBorder="1"/>
    <xf numFmtId="9" fontId="0" fillId="5" borderId="2" xfId="0" applyNumberFormat="1" applyFill="1" applyBorder="1"/>
    <xf numFmtId="9" fontId="0" fillId="0" borderId="2" xfId="0" applyNumberFormat="1" applyBorder="1"/>
    <xf numFmtId="0" fontId="11" fillId="11" borderId="0" xfId="0" applyFont="1" applyFill="1"/>
    <xf numFmtId="9" fontId="0" fillId="0" borderId="0" xfId="0" applyNumberFormat="1"/>
    <xf numFmtId="9" fontId="7" fillId="0" borderId="0" xfId="0" applyNumberFormat="1" applyFont="1"/>
    <xf numFmtId="0" fontId="7" fillId="0" borderId="0" xfId="0" applyFont="1" applyAlignment="1">
      <alignment vertical="center"/>
    </xf>
    <xf numFmtId="43" fontId="0" fillId="0" borderId="0" xfId="0" applyNumberFormat="1"/>
    <xf numFmtId="164" fontId="7" fillId="0" borderId="0" xfId="0" applyNumberFormat="1" applyFont="1"/>
    <xf numFmtId="43" fontId="7" fillId="0" borderId="0" xfId="3" applyFont="1"/>
    <xf numFmtId="165" fontId="0" fillId="0" borderId="2" xfId="0" applyNumberFormat="1" applyBorder="1"/>
    <xf numFmtId="166" fontId="7" fillId="0" borderId="0" xfId="0" applyNumberFormat="1" applyFont="1"/>
    <xf numFmtId="3" fontId="0" fillId="0" borderId="0" xfId="0" applyNumberFormat="1"/>
    <xf numFmtId="43" fontId="7" fillId="0" borderId="0" xfId="0" applyNumberFormat="1" applyFont="1"/>
    <xf numFmtId="167" fontId="13" fillId="12" borderId="0" xfId="5" applyFont="1" applyFill="1">
      <alignment vertical="top"/>
    </xf>
    <xf numFmtId="167" fontId="6" fillId="12" borderId="0" xfId="6" applyFont="1" applyFill="1">
      <alignment vertical="top"/>
    </xf>
    <xf numFmtId="167" fontId="6" fillId="0" borderId="0" xfId="6" applyFont="1" applyFill="1">
      <alignment vertical="top"/>
    </xf>
    <xf numFmtId="167" fontId="15" fillId="0" borderId="0" xfId="6" applyFont="1" applyFill="1">
      <alignment vertical="top"/>
    </xf>
    <xf numFmtId="167" fontId="16" fillId="0" borderId="0" xfId="6" applyFont="1" applyFill="1">
      <alignment vertical="top"/>
    </xf>
    <xf numFmtId="168" fontId="6" fillId="0" borderId="0" xfId="6" applyNumberFormat="1" applyFont="1" applyFill="1" applyAlignment="1">
      <alignment horizontal="left" vertical="top"/>
    </xf>
    <xf numFmtId="167" fontId="6" fillId="0" borderId="0" xfId="6" applyFont="1" applyFill="1" applyAlignment="1">
      <alignment horizontal="left" vertical="center"/>
    </xf>
    <xf numFmtId="170" fontId="6" fillId="0" borderId="0" xfId="7" applyNumberFormat="1" applyFont="1" applyFill="1" applyAlignment="1">
      <alignment horizontal="left" vertical="top"/>
    </xf>
    <xf numFmtId="167" fontId="17" fillId="0" borderId="0" xfId="8" applyNumberFormat="1" applyFill="1" applyAlignment="1">
      <alignment vertical="top"/>
    </xf>
    <xf numFmtId="167" fontId="2" fillId="0" borderId="0" xfId="5" applyFont="1" applyAlignment="1"/>
  </cellXfs>
  <cellStyles count="9">
    <cellStyle name="Comma" xfId="3" builtinId="3"/>
    <cellStyle name="Hyperlink 4" xfId="8" xr:uid="{3A839E4E-84AC-4616-8E8E-3B057CB71F23}"/>
    <cellStyle name="Normal" xfId="0" builtinId="0"/>
    <cellStyle name="Normal 2" xfId="4" xr:uid="{2877755F-CE16-4138-9F1D-420A53D20609}"/>
    <cellStyle name="Normal 2 2" xfId="2" xr:uid="{C2F59C06-325B-4740-8E46-1D962D2D463C}"/>
    <cellStyle name="Normal 2 7" xfId="6" xr:uid="{81AE8757-1010-4B97-8BF0-3B4903F7CA8D}"/>
    <cellStyle name="Normal 22" xfId="5" xr:uid="{3704A821-6CBB-44AB-A145-9F582D099571}"/>
    <cellStyle name="Percent" xfId="1" builtinId="5"/>
    <cellStyle name="Year 3" xfId="7" xr:uid="{6D8578BE-8EE6-4390-800A-93899C55E719}"/>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619941</xdr:colOff>
      <xdr:row>13</xdr:row>
      <xdr:rowOff>74839</xdr:rowOff>
    </xdr:from>
    <xdr:to>
      <xdr:col>8</xdr:col>
      <xdr:colOff>519620</xdr:colOff>
      <xdr:row>54</xdr:row>
      <xdr:rowOff>57151</xdr:rowOff>
    </xdr:to>
    <xdr:sp macro="" textlink="">
      <xdr:nvSpPr>
        <xdr:cNvPr id="2" name="TextBox 2">
          <a:extLst>
            <a:ext uri="{FF2B5EF4-FFF2-40B4-BE49-F238E27FC236}">
              <a16:creationId xmlns:a16="http://schemas.microsoft.com/office/drawing/2014/main" id="{60491E2B-6A7C-4873-809E-B3A2941DE70C}"/>
            </a:ext>
          </a:extLst>
        </xdr:cNvPr>
        <xdr:cNvSpPr txBox="1"/>
      </xdr:nvSpPr>
      <xdr:spPr>
        <a:xfrm>
          <a:off x="610416" y="2608489"/>
          <a:ext cx="8848417" cy="6892700"/>
        </a:xfrm>
        <a:prstGeom prst="rect">
          <a:avLst/>
        </a:prstGeom>
        <a:noFill/>
        <a:ln>
          <a:noFill/>
        </a:ln>
      </xdr:spPr>
      <xdr:txBody>
        <a:bodyPr lIns="27432" tIns="22860" rIns="0" bIns="0" rtlCol="0"/>
        <a:lstStyle/>
        <a:p>
          <a:pPr algn="l"/>
          <a:endParaRPr lang="en-US" sz="1000" b="1">
            <a:solidFill>
              <a:sysClr val="windowText" lastClr="000000"/>
            </a:solidFill>
            <a:latin typeface="+mn-lt"/>
          </a:endParaRPr>
        </a:p>
        <a:p>
          <a:pPr marL="0" indent="0" algn="l"/>
          <a:r>
            <a:rPr lang="en-US" sz="1000" b="1">
              <a:solidFill>
                <a:sysClr val="windowText" lastClr="000000"/>
              </a:solidFill>
              <a:latin typeface="+mn-lt"/>
              <a:ea typeface="+mn-ea"/>
              <a:cs typeface="+mn-cs"/>
            </a:rPr>
            <a:t>Summary of the model:</a:t>
          </a:r>
          <a:endParaRPr lang="en-GB" sz="1000" b="1">
            <a:solidFill>
              <a:sysClr val="windowText" lastClr="000000"/>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baseline="0">
              <a:solidFill>
                <a:srgbClr val="000000"/>
              </a:solidFill>
              <a:latin typeface="+mn-lt"/>
              <a:ea typeface="+mn-ea"/>
              <a:cs typeface="+mn-cs"/>
            </a:rPr>
            <a:t>To determine the company specific efficiency factor to be used in enhancement shallow dives and deep dives, and assessment of unmodelled base costs. </a:t>
          </a:r>
        </a:p>
        <a:p>
          <a:pPr marL="0" marR="0" lvl="0" indent="0" algn="l" defTabSz="914400" eaLnBrk="1" fontAlgn="auto" latinLnBrk="0" hangingPunct="1">
            <a:lnSpc>
              <a:spcPct val="100000"/>
            </a:lnSpc>
            <a:spcBef>
              <a:spcPts val="0"/>
            </a:spcBef>
            <a:spcAft>
              <a:spcPts val="0"/>
            </a:spcAft>
            <a:buClrTx/>
            <a:buSzTx/>
            <a:buFontTx/>
            <a:buNone/>
            <a:tabLst/>
            <a:defRPr/>
          </a:pPr>
          <a:r>
            <a:rPr lang="en-GB" sz="1000" baseline="0">
              <a:solidFill>
                <a:srgbClr val="000000"/>
              </a:solidFill>
              <a:latin typeface="+mn-lt"/>
              <a:ea typeface="+mn-ea"/>
              <a:cs typeface="+mn-cs"/>
            </a:rPr>
            <a:t>We calculate the company specific efficiency factor as the percentage gap between the company view of modelled base costs and our view of efficient modelled base costs for wholesale water and wholesale wastewater (wastewater network plus and bioresources). The model presents three sets of efficiency challenges i.e. one for shallow dives; one for deep dives; and an uncapped efficiency challenge. In shallow dives, we apply a floor of 0% efficiency challenge and a cap of 10% challenge. In deep dives, we retain the 10% efficiency cap but apply a 5% floor.</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000" baseline="0">
            <a:solidFill>
              <a:srgbClr val="000000"/>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baseline="0">
              <a:solidFill>
                <a:srgbClr val="000000"/>
              </a:solidFill>
              <a:latin typeface="+mn-lt"/>
              <a:ea typeface="+mn-ea"/>
              <a:cs typeface="+mn-cs"/>
            </a:rPr>
            <a:t>Shallow dive factors are applied to Traffic Management Act, Lane Rental and site specific developer services costs for Welsh companies. Uncapped factors are applied to developer services infrastructure charges. Although deep dive factors are not directly used in developer services charges, we include them </a:t>
          </a:r>
          <a:r>
            <a:rPr lang="en-GB" sz="1100" baseline="0">
              <a:effectLst/>
              <a:latin typeface="+mn-lt"/>
              <a:ea typeface="+mn-ea"/>
              <a:cs typeface="+mn-cs"/>
            </a:rPr>
            <a:t>for completeness.</a:t>
          </a:r>
          <a:endParaRPr lang="en-GB">
            <a:effectLst/>
          </a:endParaRPr>
        </a:p>
        <a:p>
          <a:pPr algn="l"/>
          <a:endParaRPr lang="en-US" sz="1100" b="1">
            <a:solidFill>
              <a:srgbClr val="002060"/>
            </a:solidFill>
            <a:latin typeface="+mn-lt"/>
          </a:endParaRPr>
        </a:p>
        <a:p>
          <a:pPr marL="0" indent="0" algn="l"/>
          <a:r>
            <a:rPr lang="en-US" sz="1000" b="1">
              <a:solidFill>
                <a:sysClr val="windowText" lastClr="000000"/>
              </a:solidFill>
              <a:latin typeface="+mn-lt"/>
              <a:ea typeface="+mn-ea"/>
              <a:cs typeface="+mn-cs"/>
            </a:rPr>
            <a:t>Quality assurance: </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aseline="0">
              <a:solidFill>
                <a:srgbClr val="000000"/>
              </a:solidFill>
              <a:latin typeface="+mn-lt"/>
              <a:ea typeface="+mn-ea"/>
              <a:cs typeface="+mn-cs"/>
            </a:rPr>
            <a:t>The file has been reviewed internally.</a:t>
          </a:r>
        </a:p>
        <a:p>
          <a:pPr algn="l"/>
          <a:endParaRPr lang="en-US" sz="1000" b="1">
            <a:solidFill>
              <a:srgbClr val="000000"/>
            </a:solidFill>
            <a:latin typeface="+mn-lt"/>
          </a:endParaRPr>
        </a:p>
        <a:p>
          <a:pPr algn="l"/>
          <a:endParaRPr lang="en-US" sz="1000" b="1">
            <a:solidFill>
              <a:srgbClr val="000000"/>
            </a:solidFill>
            <a:latin typeface="+mn-lt"/>
          </a:endParaRPr>
        </a:p>
        <a:p>
          <a:pPr marL="0" indent="0" algn="l"/>
          <a:r>
            <a:rPr lang="en-US" sz="1000" b="1">
              <a:solidFill>
                <a:sysClr val="windowText" lastClr="000000"/>
              </a:solidFill>
              <a:latin typeface="+mn-lt"/>
              <a:ea typeface="+mn-ea"/>
              <a:cs typeface="+mn-cs"/>
            </a:rPr>
            <a:t>Contents:</a:t>
          </a:r>
        </a:p>
        <a:p>
          <a:pPr eaLnBrk="1" fontAlgn="auto" latinLnBrk="0" hangingPunct="1"/>
          <a:r>
            <a:rPr lang="en-GB" sz="1100" b="0" i="0">
              <a:effectLst/>
              <a:latin typeface="+mn-lt"/>
              <a:ea typeface="+mn-ea"/>
              <a:cs typeface="+mn-cs"/>
            </a:rPr>
            <a:t>Controls: Contains floors and caps applied to efficiency challenge factors</a:t>
          </a:r>
          <a:endParaRPr lang="en-GB" sz="1000">
            <a:effectLst/>
          </a:endParaRPr>
        </a:p>
        <a:p>
          <a:pPr eaLnBrk="1" fontAlgn="auto" latinLnBrk="0" hangingPunct="1"/>
          <a:r>
            <a:rPr lang="en-GB" sz="1100" b="0" i="0">
              <a:effectLst/>
              <a:latin typeface="+mn-lt"/>
              <a:ea typeface="+mn-ea"/>
              <a:cs typeface="+mn-cs"/>
            </a:rPr>
            <a:t>Water: Contains the calculated shallow, deep dive and uncapped efficiency challenge factors for wholesale water used in Final Determinations</a:t>
          </a:r>
          <a:endParaRPr lang="en-GB" sz="1000">
            <a:effectLst/>
          </a:endParaRPr>
        </a:p>
        <a:p>
          <a:pPr eaLnBrk="1" fontAlgn="auto" latinLnBrk="0" hangingPunct="1"/>
          <a:r>
            <a:rPr lang="en-GB" sz="1100" b="0" i="0">
              <a:effectLst/>
              <a:latin typeface="+mn-lt"/>
              <a:ea typeface="+mn-ea"/>
              <a:cs typeface="+mn-cs"/>
            </a:rPr>
            <a:t>Wastewater: Contains the calculated shallow, deep dive and uncapped efficiency challenge factors for wholesale wastewater used in Final Determinations</a:t>
          </a:r>
          <a:endParaRPr lang="en-GB" sz="1000">
            <a:effectLst/>
          </a:endParaRPr>
        </a:p>
        <a:p>
          <a:endParaRPr lang="en-GB" sz="1000">
            <a:effectLst/>
          </a:endParaRPr>
        </a:p>
        <a:p>
          <a:pPr algn="l"/>
          <a:endParaRPr lang="en-US" sz="11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latin typeface="+mn-lt"/>
              <a:ea typeface="+mn-ea"/>
              <a:cs typeface="+mn-cs"/>
            </a:rPr>
            <a:t>Disclaimer:</a:t>
          </a:r>
          <a:endParaRPr lang="en-GB" sz="1000" b="1">
            <a:solidFill>
              <a:sysClr val="windowText" lastClr="000000"/>
            </a:solidFill>
            <a:latin typeface="+mn-lt"/>
            <a:ea typeface="+mn-ea"/>
            <a:cs typeface="+mn-cs"/>
          </a:endParaRPr>
        </a:p>
        <a:p>
          <a:pPr marL="0" indent="0" algn="l"/>
          <a:r>
            <a:rPr lang="en-US" sz="100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p>
        <a:p>
          <a:pPr algn="l"/>
          <a:endParaRPr lang="en-US" sz="11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GB" sz="1100" b="0" i="0" u="none" strike="noStrike">
            <a:effectLst/>
            <a:latin typeface="+mn-lt"/>
            <a:ea typeface="+mn-ea"/>
            <a:cs typeface="+mn-cs"/>
          </a:endParaRPr>
        </a:p>
        <a:p>
          <a:pPr algn="l"/>
          <a:endParaRPr lang="en-US" sz="1100">
            <a:latin typeface="+mn-lt"/>
          </a:endParaRPr>
        </a:p>
      </xdr:txBody>
    </xdr:sp>
    <xdr:clientData/>
  </xdr:twoCellAnchor>
  <xdr:twoCellAnchor editAs="oneCell">
    <xdr:from>
      <xdr:col>6</xdr:col>
      <xdr:colOff>514351</xdr:colOff>
      <xdr:row>1</xdr:row>
      <xdr:rowOff>9524</xdr:rowOff>
    </xdr:from>
    <xdr:to>
      <xdr:col>9</xdr:col>
      <xdr:colOff>343348</xdr:colOff>
      <xdr:row>5</xdr:row>
      <xdr:rowOff>93408</xdr:rowOff>
    </xdr:to>
    <xdr:pic>
      <xdr:nvPicPr>
        <xdr:cNvPr id="3" name="Picture 2">
          <a:extLst>
            <a:ext uri="{FF2B5EF4-FFF2-40B4-BE49-F238E27FC236}">
              <a16:creationId xmlns:a16="http://schemas.microsoft.com/office/drawing/2014/main" id="{4E3A6FAA-BE49-4CBD-8C87-A6CB7385324E}"/>
            </a:ext>
          </a:extLst>
        </xdr:cNvPr>
        <xdr:cNvPicPr>
          <a:picLocks noChangeAspect="1"/>
        </xdr:cNvPicPr>
      </xdr:nvPicPr>
      <xdr:blipFill>
        <a:blip xmlns:r="http://schemas.openxmlformats.org/officeDocument/2006/relationships" r:embed="rId1"/>
        <a:stretch>
          <a:fillRect/>
        </a:stretch>
      </xdr:blipFill>
      <xdr:spPr>
        <a:xfrm>
          <a:off x="8234364" y="414337"/>
          <a:ext cx="1657797" cy="87922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APRs">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EC5DF-C556-4FEC-B27A-83D4122E3A51}">
  <sheetPr>
    <tabColor rgb="FFCCCCCE"/>
    <outlinePr summaryBelow="0" summaryRight="0"/>
  </sheetPr>
  <dimension ref="A1:J92"/>
  <sheetViews>
    <sheetView showGridLines="0" tabSelected="1" zoomScale="80" zoomScaleNormal="80" workbookViewId="0"/>
  </sheetViews>
  <sheetFormatPr defaultColWidth="0" defaultRowHeight="13.5" customHeight="1" zeroHeight="1"/>
  <cols>
    <col min="1" max="1" width="15.625" style="39" customWidth="1"/>
    <col min="2" max="2" width="57.625" style="39" bestFit="1" customWidth="1"/>
    <col min="3" max="3" width="11.75" style="39" customWidth="1"/>
    <col min="4" max="10" width="8" style="39" customWidth="1"/>
    <col min="11" max="13" width="8" style="39" hidden="1" customWidth="1"/>
    <col min="14" max="16384" width="8" style="39" hidden="1"/>
  </cols>
  <sheetData>
    <row r="1" spans="1:10" ht="30.75">
      <c r="A1" s="37" t="e">
        <f ca="1" xml:space="preserve"> RIGHT(CELL("filename", $A$1), LEN(CELL("filename", $A$1)) - SEARCH("]", CELL("filename", $A$1)))</f>
        <v>#VALUE!</v>
      </c>
      <c r="B1" s="37"/>
      <c r="C1" s="38"/>
      <c r="D1" s="38"/>
      <c r="E1" s="38"/>
      <c r="F1" s="38"/>
      <c r="G1" s="38"/>
      <c r="H1" s="38"/>
      <c r="I1" s="38"/>
      <c r="J1" s="38"/>
    </row>
    <row r="2" spans="1:10" ht="13.15"/>
    <row r="3" spans="1:10" s="40" customFormat="1" ht="23.25">
      <c r="B3" s="41" t="s">
        <v>0</v>
      </c>
    </row>
    <row r="4" spans="1:10" ht="13.15"/>
    <row r="5" spans="1:10" ht="13.15">
      <c r="B5" s="39" t="s">
        <v>1</v>
      </c>
      <c r="C5" s="39" t="s">
        <v>2</v>
      </c>
    </row>
    <row r="6" spans="1:10" ht="13.15">
      <c r="B6" s="39" t="s">
        <v>3</v>
      </c>
      <c r="C6" s="42">
        <v>1</v>
      </c>
    </row>
    <row r="7" spans="1:10" ht="13.15">
      <c r="B7" s="39" t="s">
        <v>4</v>
      </c>
      <c r="C7" s="43" t="e">
        <f ca="1" xml:space="preserve"> MID(CELL("filename"), FIND("[", CELL("filename"), 1) + 1, FIND("]", CELL("filename"), 1) - FIND("[", CELL("filename"), 1) - 1)</f>
        <v>#VALUE!</v>
      </c>
    </row>
    <row r="8" spans="1:10" ht="13.15">
      <c r="B8" s="39" t="s">
        <v>5</v>
      </c>
      <c r="C8" s="44">
        <v>45637</v>
      </c>
    </row>
    <row r="9" spans="1:10" ht="13.15"/>
    <row r="10" spans="1:10" ht="13.15">
      <c r="B10" s="39" t="s">
        <v>6</v>
      </c>
      <c r="C10" s="45" t="s">
        <v>7</v>
      </c>
    </row>
    <row r="11" spans="1:10" ht="13.15"/>
    <row r="12" spans="1:10" ht="13.15">
      <c r="B12" s="39" t="s">
        <v>8</v>
      </c>
      <c r="C12" s="46" t="s">
        <v>9</v>
      </c>
    </row>
    <row r="13" spans="1:10" ht="13.15"/>
    <row r="14" spans="1:10" ht="13.15"/>
    <row r="15" spans="1:10" ht="13.15"/>
    <row r="16" spans="1:10" ht="13.15"/>
    <row r="17" ht="13.15"/>
    <row r="18" ht="13.15"/>
    <row r="19" ht="13.15"/>
    <row r="20" ht="13.15"/>
    <row r="21" ht="13.15"/>
    <row r="22" ht="13.15"/>
    <row r="23" ht="13.15"/>
    <row r="24" ht="13.15"/>
    <row r="25" ht="13.15"/>
    <row r="26" ht="13.15"/>
    <row r="27" ht="13.15"/>
    <row r="28" ht="13.15"/>
    <row r="29" ht="13.15"/>
    <row r="30" ht="13.15"/>
    <row r="31" ht="13.15"/>
    <row r="32" ht="13.15"/>
    <row r="33" ht="13.15"/>
    <row r="34" ht="13.15"/>
    <row r="35" ht="13.15"/>
    <row r="36" ht="13.15"/>
    <row r="37" ht="13.15"/>
    <row r="38" ht="13.15"/>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sheetData>
  <hyperlinks>
    <hyperlink ref="C10" r:id="rId1" xr:uid="{9218F18D-A141-4191-962B-F83416175E05}"/>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A982-AF81-4BA1-909C-D10B901D7000}">
  <sheetPr>
    <tabColor theme="4"/>
  </sheetPr>
  <dimension ref="A1:C6"/>
  <sheetViews>
    <sheetView zoomScale="80" zoomScaleNormal="80" workbookViewId="0">
      <selection activeCell="D17" sqref="D17"/>
    </sheetView>
  </sheetViews>
  <sheetFormatPr defaultRowHeight="13.5"/>
  <cols>
    <col min="1" max="1" width="20.75" customWidth="1"/>
  </cols>
  <sheetData>
    <row r="1" spans="1:3" s="21" customFormat="1" ht="24.75">
      <c r="A1" s="21" t="s">
        <v>10</v>
      </c>
    </row>
    <row r="3" spans="1:3" ht="13.9">
      <c r="A3" s="3"/>
      <c r="B3" s="2" t="s">
        <v>11</v>
      </c>
      <c r="C3" s="2" t="s">
        <v>12</v>
      </c>
    </row>
    <row r="4" spans="1:3" ht="13.9">
      <c r="A4" s="2" t="s">
        <v>13</v>
      </c>
      <c r="B4" s="4">
        <v>0</v>
      </c>
      <c r="C4" s="4">
        <v>0.1</v>
      </c>
    </row>
    <row r="5" spans="1:3" ht="13.9">
      <c r="A5" s="2" t="s">
        <v>14</v>
      </c>
      <c r="B5" s="4">
        <v>0.05</v>
      </c>
      <c r="C5" s="4">
        <v>0.1</v>
      </c>
    </row>
    <row r="6" spans="1:3" ht="13.9">
      <c r="A6" s="2" t="s">
        <v>15</v>
      </c>
      <c r="B6" s="4">
        <v>0</v>
      </c>
      <c r="C6" s="4" t="s">
        <v>2</v>
      </c>
    </row>
  </sheetData>
  <conditionalFormatting sqref="B4:C6">
    <cfRule type="cellIs" dxfId="0" priority="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57CF-1753-4FF6-BFE1-E20C1446BA67}">
  <sheetPr>
    <tabColor theme="6"/>
  </sheetPr>
  <dimension ref="A1"/>
  <sheetViews>
    <sheetView zoomScale="80" zoomScaleNormal="80" workbookViewId="0"/>
  </sheetViews>
  <sheetFormatPr defaultRowHeight="1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FC8D-D729-4EEB-BA67-71515EE66493}">
  <sheetPr>
    <tabColor theme="6" tint="0.79998168889431442"/>
  </sheetPr>
  <dimension ref="A1:M43"/>
  <sheetViews>
    <sheetView zoomScale="80" zoomScaleNormal="80" workbookViewId="0"/>
  </sheetViews>
  <sheetFormatPr defaultRowHeight="13.5"/>
  <cols>
    <col min="2" max="4" width="15.625" customWidth="1"/>
    <col min="5" max="5" width="3.25" customWidth="1"/>
    <col min="7" max="7" width="15.625" customWidth="1"/>
  </cols>
  <sheetData>
    <row r="1" spans="1:13" s="20" customFormat="1" ht="20.25">
      <c r="A1" s="26" t="s">
        <v>16</v>
      </c>
    </row>
    <row r="2" spans="1:13" s="15" customFormat="1" ht="12.75"/>
    <row r="3" spans="1:13" ht="39.4">
      <c r="A3" s="22" t="s">
        <v>17</v>
      </c>
      <c r="B3" s="12" t="s">
        <v>18</v>
      </c>
      <c r="C3" s="12" t="s">
        <v>19</v>
      </c>
      <c r="D3" s="12" t="s">
        <v>20</v>
      </c>
      <c r="F3" s="22" t="s">
        <v>17</v>
      </c>
      <c r="G3" s="11" t="s">
        <v>21</v>
      </c>
      <c r="I3" s="15"/>
      <c r="J3" s="15"/>
      <c r="K3" s="15"/>
      <c r="L3" s="15"/>
    </row>
    <row r="4" spans="1:13">
      <c r="A4" s="13" t="s">
        <v>22</v>
      </c>
      <c r="B4" s="23">
        <f>MAX(IF(G4&gt;Controls!$C$4,Controls!$C$4,Water!G4),Controls!$B$4)</f>
        <v>0.1</v>
      </c>
      <c r="C4" s="24">
        <f>MAX(IF(G4&gt;Controls!$C$5,Controls!$C$5,Water!G4),Controls!$B$5)</f>
        <v>0.1</v>
      </c>
      <c r="D4" s="14">
        <f>MAX(G4,Controls!$B$6)</f>
        <v>0.12206752710239725</v>
      </c>
      <c r="F4" s="13" t="s">
        <v>22</v>
      </c>
      <c r="G4" s="33">
        <v>0.12206752710239725</v>
      </c>
      <c r="H4" s="27"/>
      <c r="I4" s="15"/>
      <c r="J4" s="15"/>
      <c r="K4" s="34"/>
      <c r="L4" s="15"/>
      <c r="M4" s="30"/>
    </row>
    <row r="5" spans="1:13">
      <c r="A5" s="13" t="s">
        <v>23</v>
      </c>
      <c r="B5" s="23">
        <f>MAX(IF(G5&gt;Controls!$C$4,Controls!$C$4,Water!G5),Controls!$B$4)</f>
        <v>6.8726762251672541E-2</v>
      </c>
      <c r="C5" s="24">
        <f>MAX(IF(G5&gt;Controls!$C$5,Controls!$C$5,Water!G5),Controls!$B$5)</f>
        <v>6.8726762251672541E-2</v>
      </c>
      <c r="D5" s="14">
        <f>MAX(G5,Controls!$B$6)</f>
        <v>6.8726762251672541E-2</v>
      </c>
      <c r="F5" s="13" t="s">
        <v>23</v>
      </c>
      <c r="G5" s="25">
        <v>6.8726762251672541E-2</v>
      </c>
      <c r="H5" s="27"/>
      <c r="I5" s="15"/>
      <c r="J5" s="15"/>
      <c r="K5" s="34"/>
      <c r="L5" s="15"/>
      <c r="M5" s="30"/>
    </row>
    <row r="6" spans="1:13">
      <c r="A6" s="13" t="s">
        <v>24</v>
      </c>
      <c r="B6" s="23">
        <f>MAX(IF(G6&gt;Controls!$C$4,Controls!$C$4,Water!G6),Controls!$B$4)</f>
        <v>5.7853892210834118E-2</v>
      </c>
      <c r="C6" s="24">
        <f>MAX(IF(G6&gt;Controls!$C$5,Controls!$C$5,Water!G6),Controls!$B$5)</f>
        <v>5.7853892210834118E-2</v>
      </c>
      <c r="D6" s="14">
        <f>MAX(G6,Controls!$B$6)</f>
        <v>5.7853892210834118E-2</v>
      </c>
      <c r="F6" s="13" t="s">
        <v>24</v>
      </c>
      <c r="G6" s="25">
        <v>5.7853892210834118E-2</v>
      </c>
      <c r="H6" s="27"/>
      <c r="I6" s="15"/>
      <c r="J6" s="15"/>
      <c r="K6" s="34"/>
      <c r="L6" s="15"/>
      <c r="M6" s="30"/>
    </row>
    <row r="7" spans="1:13">
      <c r="A7" s="13" t="s">
        <v>25</v>
      </c>
      <c r="B7" s="23">
        <f>MAX(IF(G7&gt;Controls!$C$4,Controls!$C$4,Water!G7),Controls!$B$4)</f>
        <v>0</v>
      </c>
      <c r="C7" s="24">
        <f>MAX(IF(G7&gt;Controls!$C$5,Controls!$C$5,Water!G7),Controls!$B$5)</f>
        <v>0.05</v>
      </c>
      <c r="D7" s="14">
        <f>MAX(G7,Controls!$B$6)</f>
        <v>0</v>
      </c>
      <c r="F7" s="13" t="s">
        <v>25</v>
      </c>
      <c r="G7" s="25">
        <v>-5.1517691998627012E-2</v>
      </c>
      <c r="H7" s="27"/>
      <c r="I7" s="15"/>
      <c r="J7" s="15"/>
      <c r="K7" s="34"/>
      <c r="L7" s="15"/>
      <c r="M7" s="30"/>
    </row>
    <row r="8" spans="1:13">
      <c r="A8" s="13" t="s">
        <v>26</v>
      </c>
      <c r="B8" s="23">
        <f>MAX(IF(G8&gt;Controls!$C$4,Controls!$C$4,Water!G8),Controls!$B$4)</f>
        <v>6.3629748889080837E-2</v>
      </c>
      <c r="C8" s="24">
        <f>MAX(IF(G8&gt;Controls!$C$5,Controls!$C$5,Water!G8),Controls!$B$5)</f>
        <v>6.3629748889080837E-2</v>
      </c>
      <c r="D8" s="14">
        <f>MAX(G8,Controls!$B$6)</f>
        <v>6.3629748889080837E-2</v>
      </c>
      <c r="F8" s="13" t="s">
        <v>26</v>
      </c>
      <c r="G8" s="25">
        <v>6.3629748889080837E-2</v>
      </c>
      <c r="H8" s="27"/>
      <c r="I8" s="15"/>
      <c r="J8" s="15"/>
      <c r="K8" s="34"/>
      <c r="L8" s="15"/>
      <c r="M8" s="30"/>
    </row>
    <row r="9" spans="1:13">
      <c r="A9" s="13" t="s">
        <v>27</v>
      </c>
      <c r="B9" s="23">
        <f>MAX(IF(G9&gt;Controls!$C$4,Controls!$C$4,Water!G9),Controls!$B$4)</f>
        <v>3.4724658922497778E-2</v>
      </c>
      <c r="C9" s="24">
        <f>MAX(IF(G9&gt;Controls!$C$5,Controls!$C$5,Water!G9),Controls!$B$5)</f>
        <v>0.05</v>
      </c>
      <c r="D9" s="14">
        <f>MAX(G9,Controls!$B$6)</f>
        <v>3.4724658922497778E-2</v>
      </c>
      <c r="F9" s="13" t="s">
        <v>27</v>
      </c>
      <c r="G9" s="25">
        <v>3.4724658922497778E-2</v>
      </c>
      <c r="H9" s="27"/>
      <c r="I9" s="15"/>
      <c r="J9" s="15"/>
      <c r="K9" s="34"/>
      <c r="L9" s="15"/>
      <c r="M9" s="30"/>
    </row>
    <row r="10" spans="1:13">
      <c r="A10" s="13" t="s">
        <v>28</v>
      </c>
      <c r="B10" s="23">
        <f>MAX(IF(G10&gt;Controls!$C$4,Controls!$C$4,Water!G10),Controls!$B$4)</f>
        <v>0</v>
      </c>
      <c r="C10" s="24">
        <f>MAX(IF(G10&gt;Controls!$C$5,Controls!$C$5,Water!G10),Controls!$B$5)</f>
        <v>0.05</v>
      </c>
      <c r="D10" s="14">
        <f>MAX(G10,Controls!$B$6)</f>
        <v>0</v>
      </c>
      <c r="F10" s="13" t="s">
        <v>28</v>
      </c>
      <c r="G10" s="25">
        <v>-8.8387958700517466E-2</v>
      </c>
      <c r="H10" s="27"/>
      <c r="I10" s="15"/>
      <c r="J10" s="15"/>
      <c r="K10" s="34"/>
      <c r="L10" s="15"/>
      <c r="M10" s="30"/>
    </row>
    <row r="11" spans="1:13">
      <c r="A11" s="13" t="s">
        <v>29</v>
      </c>
      <c r="B11" s="23">
        <f>MAX(IF(G11&gt;Controls!$C$4,Controls!$C$4,Water!G11),Controls!$B$4)</f>
        <v>8.9419337322239126E-2</v>
      </c>
      <c r="C11" s="24">
        <f>MAX(IF(G11&gt;Controls!$C$5,Controls!$C$5,Water!G11),Controls!$B$5)</f>
        <v>8.9419337322239126E-2</v>
      </c>
      <c r="D11" s="14">
        <f>MAX(G11,Controls!$B$6)</f>
        <v>8.9419337322239126E-2</v>
      </c>
      <c r="F11" s="13" t="s">
        <v>29</v>
      </c>
      <c r="G11" s="25">
        <v>8.9419337322239126E-2</v>
      </c>
      <c r="H11" s="27"/>
      <c r="I11" s="15"/>
      <c r="J11" s="15"/>
      <c r="K11" s="34"/>
      <c r="L11" s="15"/>
      <c r="M11" s="30"/>
    </row>
    <row r="12" spans="1:13">
      <c r="A12" s="13" t="s">
        <v>30</v>
      </c>
      <c r="B12" s="23">
        <f>MAX(IF(G12&gt;Controls!$C$4,Controls!$C$4,Water!G12),Controls!$B$4)</f>
        <v>7.3588877505634835E-3</v>
      </c>
      <c r="C12" s="24">
        <f>MAX(IF(G12&gt;Controls!$C$5,Controls!$C$5,Water!G12),Controls!$B$5)</f>
        <v>0.05</v>
      </c>
      <c r="D12" s="14">
        <f>MAX(G12,Controls!$B$6)</f>
        <v>7.3588877505634835E-3</v>
      </c>
      <c r="F12" s="13" t="s">
        <v>30</v>
      </c>
      <c r="G12" s="25">
        <v>7.3588877505634835E-3</v>
      </c>
      <c r="H12" s="27"/>
      <c r="I12" s="15"/>
      <c r="J12" s="15"/>
      <c r="K12" s="34"/>
      <c r="L12" s="15"/>
      <c r="M12" s="30"/>
    </row>
    <row r="13" spans="1:13">
      <c r="A13" s="13" t="s">
        <v>31</v>
      </c>
      <c r="B13" s="23">
        <f>MAX(IF(G13&gt;Controls!$C$4,Controls!$C$4,Water!G13),Controls!$B$4)</f>
        <v>0.1</v>
      </c>
      <c r="C13" s="24">
        <f>MAX(IF(G13&gt;Controls!$C$5,Controls!$C$5,Water!G13),Controls!$B$5)</f>
        <v>0.1</v>
      </c>
      <c r="D13" s="14">
        <f>MAX(G13,Controls!$B$6)</f>
        <v>0.2805296301002746</v>
      </c>
      <c r="F13" s="13" t="s">
        <v>31</v>
      </c>
      <c r="G13" s="25">
        <v>0.2805296301002746</v>
      </c>
      <c r="H13" s="27"/>
      <c r="I13" s="15"/>
      <c r="J13" s="15"/>
      <c r="K13" s="34"/>
      <c r="L13" s="15"/>
      <c r="M13" s="30"/>
    </row>
    <row r="14" spans="1:13">
      <c r="A14" s="13" t="s">
        <v>32</v>
      </c>
      <c r="B14" s="23">
        <f>MAX(IF(G14&gt;Controls!$C$4,Controls!$C$4,Water!G14),Controls!$B$4)</f>
        <v>0.1</v>
      </c>
      <c r="C14" s="24">
        <f>MAX(IF(G14&gt;Controls!$C$5,Controls!$C$5,Water!G14),Controls!$B$5)</f>
        <v>0.1</v>
      </c>
      <c r="D14" s="14">
        <f>MAX(G14,Controls!$B$6)</f>
        <v>0.14160784044358907</v>
      </c>
      <c r="F14" s="13" t="s">
        <v>32</v>
      </c>
      <c r="G14" s="25">
        <v>0.14160784044358907</v>
      </c>
      <c r="H14" s="27"/>
      <c r="I14" s="15"/>
      <c r="J14" s="15"/>
      <c r="K14" s="34"/>
      <c r="L14" s="15"/>
      <c r="M14" s="30"/>
    </row>
    <row r="15" spans="1:13">
      <c r="A15" s="13" t="s">
        <v>33</v>
      </c>
      <c r="B15" s="23">
        <f>MAX(IF(G15&gt;Controls!$C$4,Controls!$C$4,Water!G15),Controls!$B$4)</f>
        <v>7.779658401263643E-3</v>
      </c>
      <c r="C15" s="24">
        <f>MAX(IF(G15&gt;Controls!$C$5,Controls!$C$5,Water!G15),Controls!$B$5)</f>
        <v>0.05</v>
      </c>
      <c r="D15" s="14">
        <f>MAX(G15,Controls!$B$6)</f>
        <v>7.779658401263643E-3</v>
      </c>
      <c r="F15" s="13" t="s">
        <v>33</v>
      </c>
      <c r="G15" s="25">
        <v>7.779658401263643E-3</v>
      </c>
      <c r="H15" s="27"/>
      <c r="I15" s="15"/>
      <c r="J15" s="15"/>
      <c r="K15" s="34"/>
      <c r="L15" s="15"/>
      <c r="M15" s="30"/>
    </row>
    <row r="16" spans="1:13">
      <c r="A16" s="13" t="s">
        <v>34</v>
      </c>
      <c r="B16" s="23">
        <f>MAX(IF(G16&gt;Controls!$C$4,Controls!$C$4,Water!G16),Controls!$B$4)</f>
        <v>0</v>
      </c>
      <c r="C16" s="24">
        <f>MAX(IF(G16&gt;Controls!$C$5,Controls!$C$5,Water!G16),Controls!$B$5)</f>
        <v>0.05</v>
      </c>
      <c r="D16" s="14">
        <f>MAX(G16,Controls!$B$6)</f>
        <v>0</v>
      </c>
      <c r="F16" s="13" t="s">
        <v>34</v>
      </c>
      <c r="G16" s="25">
        <v>-4.2135916352828283E-2</v>
      </c>
      <c r="H16" s="27"/>
      <c r="I16" s="15"/>
      <c r="J16" s="15"/>
      <c r="K16" s="34"/>
      <c r="L16" s="15"/>
      <c r="M16" s="30"/>
    </row>
    <row r="17" spans="1:13">
      <c r="A17" s="13" t="s">
        <v>35</v>
      </c>
      <c r="B17" s="23">
        <f>MAX(IF(G17&gt;Controls!$C$4,Controls!$C$4,Water!G17),Controls!$B$4)</f>
        <v>0</v>
      </c>
      <c r="C17" s="24">
        <f>MAX(IF(G17&gt;Controls!$C$5,Controls!$C$5,Water!G17),Controls!$B$5)</f>
        <v>0.05</v>
      </c>
      <c r="D17" s="14">
        <f>MAX(G17,Controls!$B$6)</f>
        <v>0</v>
      </c>
      <c r="F17" s="13" t="s">
        <v>35</v>
      </c>
      <c r="G17" s="25">
        <v>-6.9994286295161121E-2</v>
      </c>
      <c r="H17" s="27"/>
      <c r="I17" s="15"/>
      <c r="J17" s="15"/>
      <c r="K17" s="34"/>
      <c r="L17" s="15"/>
      <c r="M17" s="30"/>
    </row>
    <row r="18" spans="1:13">
      <c r="A18" s="13" t="s">
        <v>36</v>
      </c>
      <c r="B18" s="23">
        <f>MAX(IF(G18&gt;Controls!$C$4,Controls!$C$4,Water!G18),Controls!$B$4)</f>
        <v>0.1</v>
      </c>
      <c r="C18" s="24">
        <f>MAX(IF(G18&gt;Controls!$C$5,Controls!$C$5,Water!G18),Controls!$B$5)</f>
        <v>0.1</v>
      </c>
      <c r="D18" s="14">
        <f>MAX(G18,Controls!$B$6)</f>
        <v>0.14640909133935998</v>
      </c>
      <c r="F18" s="13" t="s">
        <v>36</v>
      </c>
      <c r="G18" s="25">
        <v>0.14640909133935998</v>
      </c>
      <c r="H18" s="27"/>
      <c r="I18" s="15"/>
      <c r="J18" s="15"/>
      <c r="K18" s="34"/>
      <c r="L18" s="15"/>
      <c r="M18" s="30"/>
    </row>
    <row r="19" spans="1:13">
      <c r="A19" s="13" t="s">
        <v>37</v>
      </c>
      <c r="B19" s="23">
        <f>MAX(IF(G19&gt;Controls!$C$4,Controls!$C$4,Water!G19),Controls!$B$4)</f>
        <v>6.5886387183802922E-2</v>
      </c>
      <c r="C19" s="24">
        <f>MAX(IF(G19&gt;Controls!$C$5,Controls!$C$5,Water!G19),Controls!$B$5)</f>
        <v>6.5886387183802922E-2</v>
      </c>
      <c r="D19" s="14">
        <f>MAX(G19,Controls!$B$6)</f>
        <v>6.5886387183802922E-2</v>
      </c>
      <c r="F19" s="13" t="s">
        <v>37</v>
      </c>
      <c r="G19" s="25">
        <v>6.5886387183802922E-2</v>
      </c>
      <c r="H19" s="27"/>
      <c r="I19" s="15"/>
      <c r="J19" s="15"/>
      <c r="K19" s="34"/>
      <c r="L19" s="15"/>
      <c r="M19" s="30"/>
    </row>
    <row r="20" spans="1:13">
      <c r="A20" s="13" t="s">
        <v>38</v>
      </c>
      <c r="B20" s="23">
        <f>MAX(IF(G20&gt;Controls!$C$4,Controls!$C$4,Water!G20),Controls!$B$4)</f>
        <v>0</v>
      </c>
      <c r="C20" s="24">
        <f>MAX(IF(G20&gt;Controls!$C$5,Controls!$C$5,Water!G20),Controls!$B$5)</f>
        <v>0.05</v>
      </c>
      <c r="D20" s="14">
        <f>MAX(G20,Controls!$B$6)</f>
        <v>0</v>
      </c>
      <c r="F20" s="13" t="s">
        <v>38</v>
      </c>
      <c r="G20" s="25">
        <v>-6.2722151440825755E-2</v>
      </c>
      <c r="H20" s="27"/>
      <c r="I20" s="15"/>
      <c r="J20" s="15"/>
      <c r="K20" s="34"/>
      <c r="L20" s="15"/>
      <c r="M20" s="30"/>
    </row>
    <row r="21" spans="1:13">
      <c r="A21" s="13" t="s">
        <v>39</v>
      </c>
      <c r="B21" s="23">
        <f>MAX(IF(G21&gt;Controls!$C$4,Controls!$C$4,Water!G21),Controls!$B$4)</f>
        <v>5.8031059275361785E-2</v>
      </c>
      <c r="C21" s="24">
        <f>MAX(IF(G21&gt;Controls!$C$5,Controls!$C$5,Water!G21),Controls!$B$5)</f>
        <v>5.8031059275361785E-2</v>
      </c>
      <c r="D21" s="14">
        <f>MAX(G21,Controls!$B$6)</f>
        <v>5.8031059275361785E-2</v>
      </c>
      <c r="F21" s="13" t="s">
        <v>39</v>
      </c>
      <c r="G21" s="25">
        <v>5.8031059275361785E-2</v>
      </c>
      <c r="H21" s="27"/>
      <c r="I21" s="15"/>
      <c r="J21" s="15"/>
      <c r="K21" s="15"/>
    </row>
    <row r="22" spans="1:13">
      <c r="I22" s="15"/>
      <c r="J22" s="15"/>
      <c r="K22" s="15"/>
    </row>
    <row r="23" spans="1:13">
      <c r="F23" s="29"/>
      <c r="I23" s="15"/>
      <c r="J23" s="15"/>
      <c r="K23" s="15"/>
    </row>
    <row r="24" spans="1:13">
      <c r="F24" s="29"/>
    </row>
    <row r="25" spans="1:13">
      <c r="F25" s="15"/>
    </row>
    <row r="27" spans="1:13">
      <c r="G27" s="35"/>
    </row>
    <row r="28" spans="1:13">
      <c r="G28" s="35"/>
    </row>
    <row r="29" spans="1:13">
      <c r="G29" s="35"/>
    </row>
    <row r="30" spans="1:13">
      <c r="G30" s="35"/>
    </row>
    <row r="31" spans="1:13">
      <c r="G31" s="35"/>
    </row>
    <row r="32" spans="1:13">
      <c r="G32" s="35"/>
    </row>
    <row r="33" spans="7:7">
      <c r="G33" s="35"/>
    </row>
    <row r="34" spans="7:7">
      <c r="G34" s="35"/>
    </row>
    <row r="35" spans="7:7">
      <c r="G35" s="35"/>
    </row>
    <row r="36" spans="7:7">
      <c r="G36" s="35"/>
    </row>
    <row r="37" spans="7:7">
      <c r="G37" s="35"/>
    </row>
    <row r="38" spans="7:7">
      <c r="G38" s="35"/>
    </row>
    <row r="39" spans="7:7">
      <c r="G39" s="35"/>
    </row>
    <row r="40" spans="7:7">
      <c r="G40" s="35"/>
    </row>
    <row r="41" spans="7:7">
      <c r="G41" s="35"/>
    </row>
    <row r="42" spans="7:7">
      <c r="G42" s="35"/>
    </row>
    <row r="43" spans="7:7">
      <c r="G43" s="35"/>
    </row>
  </sheetData>
  <conditionalFormatting sqref="G4:G21">
    <cfRule type="colorScale" priority="2">
      <colorScale>
        <cfvo type="min"/>
        <cfvo type="percentile" val="50"/>
        <cfvo type="max"/>
        <color rgb="FF63BE7B"/>
        <color rgb="FFFFEB84"/>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3D53C-D585-4EC8-AD71-A3A5D702CF27}">
  <sheetPr>
    <tabColor theme="6" tint="0.79998168889431442"/>
  </sheetPr>
  <dimension ref="A1:J41"/>
  <sheetViews>
    <sheetView zoomScale="80" zoomScaleNormal="80" workbookViewId="0"/>
  </sheetViews>
  <sheetFormatPr defaultRowHeight="12.75"/>
  <cols>
    <col min="1" max="1" width="9" style="15"/>
    <col min="2" max="4" width="15.625" style="15" customWidth="1"/>
    <col min="5" max="5" width="3.25" style="15" customWidth="1"/>
    <col min="6" max="6" width="9" style="15"/>
    <col min="7" max="7" width="15.625" style="15" customWidth="1"/>
    <col min="8" max="16384" width="9" style="15"/>
  </cols>
  <sheetData>
    <row r="1" spans="1:8" s="20" customFormat="1" ht="20.25">
      <c r="A1" s="26" t="s">
        <v>40</v>
      </c>
    </row>
    <row r="3" spans="1:8" ht="39.4">
      <c r="A3" s="11" t="s">
        <v>17</v>
      </c>
      <c r="B3" s="12" t="s">
        <v>18</v>
      </c>
      <c r="C3" s="12" t="s">
        <v>19</v>
      </c>
      <c r="D3" s="12" t="s">
        <v>20</v>
      </c>
      <c r="F3" s="11" t="s">
        <v>17</v>
      </c>
      <c r="G3" s="11" t="s">
        <v>21</v>
      </c>
    </row>
    <row r="4" spans="1:8">
      <c r="A4" s="13" t="s">
        <v>22</v>
      </c>
      <c r="B4" s="16">
        <f>MAX(IF(G4&gt;Controls!$C$4,Controls!$C$4,Wastewater!G4),Controls!$B$4)</f>
        <v>5.8528894660225768E-2</v>
      </c>
      <c r="C4" s="17">
        <f>MAX(IF(G4&gt;Controls!$C$5,Controls!$C$5,Wastewater!G4),Controls!$B$5)</f>
        <v>5.8528894660225768E-2</v>
      </c>
      <c r="D4" s="18">
        <f>MAX(G4,Controls!$B$6)</f>
        <v>5.8528894660225768E-2</v>
      </c>
      <c r="F4" s="13" t="s">
        <v>22</v>
      </c>
      <c r="G4" s="19">
        <v>5.8528894660225768E-2</v>
      </c>
      <c r="H4" s="28"/>
    </row>
    <row r="5" spans="1:8">
      <c r="A5" s="13" t="s">
        <v>23</v>
      </c>
      <c r="B5" s="16">
        <f>MAX(IF(G5&gt;Controls!$C$4,Controls!$C$4,Wastewater!G5),Controls!$B$4)</f>
        <v>0.1</v>
      </c>
      <c r="C5" s="17">
        <f>MAX(IF(G5&gt;Controls!$C$5,Controls!$C$5,Wastewater!G5),Controls!$B$5)</f>
        <v>0.1</v>
      </c>
      <c r="D5" s="18">
        <f>MAX(G5,Controls!$B$6)</f>
        <v>0.10658287631096901</v>
      </c>
      <c r="F5" s="13" t="s">
        <v>23</v>
      </c>
      <c r="G5" s="19">
        <v>0.10658287631096901</v>
      </c>
      <c r="H5" s="28"/>
    </row>
    <row r="6" spans="1:8">
      <c r="A6" s="13" t="s">
        <v>24</v>
      </c>
      <c r="B6" s="16">
        <f>MAX(IF(G6&gt;Controls!$C$4,Controls!$C$4,Wastewater!G6),Controls!$B$4)</f>
        <v>0.1</v>
      </c>
      <c r="C6" s="17">
        <f>MAX(IF(G6&gt;Controls!$C$5,Controls!$C$5,Wastewater!G6),Controls!$B$5)</f>
        <v>0.1</v>
      </c>
      <c r="D6" s="18">
        <f>MAX(G6,Controls!$B$6)</f>
        <v>0.11720326277351309</v>
      </c>
      <c r="F6" s="13" t="s">
        <v>24</v>
      </c>
      <c r="G6" s="19">
        <v>0.11720326277351309</v>
      </c>
      <c r="H6" s="28"/>
    </row>
    <row r="7" spans="1:8">
      <c r="A7" s="13" t="s">
        <v>25</v>
      </c>
      <c r="B7" s="16">
        <f>MAX(IF(G7&gt;Controls!$C$4,Controls!$C$4,Wastewater!G7),Controls!$B$4)</f>
        <v>0</v>
      </c>
      <c r="C7" s="17">
        <f>MAX(IF(G7&gt;Controls!$C$5,Controls!$C$5,Wastewater!G7),Controls!$B$5)</f>
        <v>0.05</v>
      </c>
      <c r="D7" s="18">
        <f>MAX(G7,Controls!$B$6)</f>
        <v>0</v>
      </c>
      <c r="F7" s="13" t="s">
        <v>25</v>
      </c>
      <c r="G7" s="19">
        <v>-6.5661231085086882E-2</v>
      </c>
      <c r="H7" s="28"/>
    </row>
    <row r="8" spans="1:8">
      <c r="A8" s="13" t="s">
        <v>26</v>
      </c>
      <c r="B8" s="16">
        <f>MAX(IF(G8&gt;Controls!$C$4,Controls!$C$4,Wastewater!G8),Controls!$B$4)</f>
        <v>0</v>
      </c>
      <c r="C8" s="17">
        <f>MAX(IF(G8&gt;Controls!$C$5,Controls!$C$5,Wastewater!G8),Controls!$B$5)</f>
        <v>0.05</v>
      </c>
      <c r="D8" s="18">
        <f>MAX(G8,Controls!$B$6)</f>
        <v>0</v>
      </c>
      <c r="F8" s="13" t="s">
        <v>26</v>
      </c>
      <c r="G8" s="19">
        <v>-4.4116614418112023E-2</v>
      </c>
      <c r="H8" s="28"/>
    </row>
    <row r="9" spans="1:8">
      <c r="A9" s="13" t="s">
        <v>27</v>
      </c>
      <c r="B9" s="16">
        <f>MAX(IF(G9&gt;Controls!$C$4,Controls!$C$4,Wastewater!G9),Controls!$B$4)</f>
        <v>2.2668303493845358E-2</v>
      </c>
      <c r="C9" s="17">
        <f>MAX(IF(G9&gt;Controls!$C$5,Controls!$C$5,Wastewater!G9),Controls!$B$5)</f>
        <v>0.05</v>
      </c>
      <c r="D9" s="18">
        <f>MAX(G9,Controls!$B$6)</f>
        <v>2.2668303493845358E-2</v>
      </c>
      <c r="F9" s="13" t="s">
        <v>27</v>
      </c>
      <c r="G9" s="19">
        <v>2.2668303493845358E-2</v>
      </c>
      <c r="H9" s="28"/>
    </row>
    <row r="10" spans="1:8">
      <c r="A10" s="13" t="s">
        <v>28</v>
      </c>
      <c r="B10" s="16">
        <f>MAX(IF(G10&gt;Controls!$C$4,Controls!$C$4,Wastewater!G10),Controls!$B$4)</f>
        <v>5.4494436325620579E-2</v>
      </c>
      <c r="C10" s="17">
        <f>MAX(IF(G10&gt;Controls!$C$5,Controls!$C$5,Wastewater!G10),Controls!$B$5)</f>
        <v>5.4494436325620579E-2</v>
      </c>
      <c r="D10" s="18">
        <f>MAX(G10,Controls!$B$6)</f>
        <v>5.4494436325620579E-2</v>
      </c>
      <c r="F10" s="13" t="s">
        <v>28</v>
      </c>
      <c r="G10" s="19">
        <v>5.4494436325620579E-2</v>
      </c>
      <c r="H10" s="28"/>
    </row>
    <row r="11" spans="1:8">
      <c r="A11" s="13" t="s">
        <v>29</v>
      </c>
      <c r="B11" s="16">
        <f>MAX(IF(G11&gt;Controls!$C$4,Controls!$C$4,Wastewater!G11),Controls!$B$4)</f>
        <v>0.1</v>
      </c>
      <c r="C11" s="17">
        <f>MAX(IF(G11&gt;Controls!$C$5,Controls!$C$5,Wastewater!G11),Controls!$B$5)</f>
        <v>0.1</v>
      </c>
      <c r="D11" s="18">
        <f>MAX(G11,Controls!$B$6)</f>
        <v>0.21826336430216867</v>
      </c>
      <c r="F11" s="13" t="s">
        <v>29</v>
      </c>
      <c r="G11" s="19">
        <v>0.21826336430216867</v>
      </c>
      <c r="H11" s="28"/>
    </row>
    <row r="12" spans="1:8">
      <c r="A12" s="13" t="s">
        <v>30</v>
      </c>
      <c r="B12" s="16">
        <f>MAX(IF(G12&gt;Controls!$C$4,Controls!$C$4,Wastewater!G12),Controls!$B$4)</f>
        <v>0</v>
      </c>
      <c r="C12" s="17">
        <f>MAX(IF(G12&gt;Controls!$C$5,Controls!$C$5,Wastewater!G12),Controls!$B$5)</f>
        <v>0.05</v>
      </c>
      <c r="D12" s="18">
        <f>MAX(G12,Controls!$B$6)</f>
        <v>0</v>
      </c>
      <c r="F12" s="13" t="s">
        <v>30</v>
      </c>
      <c r="G12" s="19">
        <v>-5.8599112967426981E-2</v>
      </c>
      <c r="H12" s="28"/>
    </row>
    <row r="13" spans="1:8">
      <c r="A13" s="13" t="s">
        <v>31</v>
      </c>
      <c r="B13" s="16">
        <f>MAX(IF(G13&gt;Controls!$C$4,Controls!$C$4,Wastewater!G13),Controls!$B$4)</f>
        <v>0.1</v>
      </c>
      <c r="C13" s="17">
        <f>MAX(IF(G13&gt;Controls!$C$5,Controls!$C$5,Wastewater!G13),Controls!$B$5)</f>
        <v>0.1</v>
      </c>
      <c r="D13" s="18">
        <f>MAX(G13,Controls!$B$6)</f>
        <v>0.10163393309316664</v>
      </c>
      <c r="F13" s="13" t="s">
        <v>31</v>
      </c>
      <c r="G13" s="19">
        <v>0.10163393309316664</v>
      </c>
      <c r="H13" s="28"/>
    </row>
    <row r="14" spans="1:8">
      <c r="A14" s="13" t="s">
        <v>32</v>
      </c>
      <c r="B14" s="16">
        <f>MAX(IF(G14&gt;Controls!$C$4,Controls!$C$4,Wastewater!G14),Controls!$B$4)</f>
        <v>0</v>
      </c>
      <c r="C14" s="17">
        <f>MAX(IF(G14&gt;Controls!$C$5,Controls!$C$5,Wastewater!G14),Controls!$B$5)</f>
        <v>0.05</v>
      </c>
      <c r="D14" s="18">
        <f>MAX(G14,Controls!$B$6)</f>
        <v>0</v>
      </c>
      <c r="F14" s="13" t="s">
        <v>32</v>
      </c>
      <c r="G14" s="19">
        <v>-0.16981897278351848</v>
      </c>
      <c r="H14" s="28"/>
    </row>
    <row r="15" spans="1:8">
      <c r="A15" s="13" t="s">
        <v>39</v>
      </c>
      <c r="B15" s="16">
        <f>MAX(IF(G15&gt;Controls!$C$4,Controls!$C$4,Wastewater!G15),Controls!$B$4)</f>
        <v>4.9734921140380015E-2</v>
      </c>
      <c r="C15" s="17">
        <f>MAX(IF(G15&gt;Controls!$C$5,Controls!$C$5,Wastewater!G15),Controls!$B$5)</f>
        <v>0.05</v>
      </c>
      <c r="D15" s="18">
        <f>MAX(G15,Controls!$B$6)</f>
        <v>4.9734921140380015E-2</v>
      </c>
      <c r="F15" s="13" t="s">
        <v>39</v>
      </c>
      <c r="G15" s="19">
        <v>4.9734921140380015E-2</v>
      </c>
      <c r="H15" s="28"/>
    </row>
    <row r="18" spans="6:10">
      <c r="F18" s="29"/>
    </row>
    <row r="19" spans="6:10">
      <c r="G19" s="32"/>
      <c r="I19" s="32"/>
    </row>
    <row r="20" spans="6:10">
      <c r="G20" s="32"/>
      <c r="I20" s="32"/>
    </row>
    <row r="21" spans="6:10">
      <c r="G21" s="32"/>
      <c r="I21" s="32"/>
    </row>
    <row r="22" spans="6:10">
      <c r="F22" s="31"/>
      <c r="G22" s="32"/>
      <c r="I22" s="32"/>
    </row>
    <row r="23" spans="6:10">
      <c r="F23" s="31"/>
      <c r="G23" s="32"/>
      <c r="I23" s="32"/>
    </row>
    <row r="24" spans="6:10">
      <c r="F24" s="31"/>
      <c r="G24" s="32"/>
      <c r="I24" s="32"/>
    </row>
    <row r="25" spans="6:10">
      <c r="F25" s="31"/>
      <c r="G25" s="32"/>
      <c r="I25" s="32"/>
      <c r="J25" s="36"/>
    </row>
    <row r="26" spans="6:10">
      <c r="F26" s="31"/>
      <c r="G26" s="32"/>
      <c r="H26" s="36"/>
      <c r="I26" s="32"/>
    </row>
    <row r="27" spans="6:10">
      <c r="F27" s="31"/>
      <c r="G27" s="32"/>
      <c r="I27" s="32"/>
    </row>
    <row r="28" spans="6:10">
      <c r="F28" s="31"/>
      <c r="G28" s="32"/>
      <c r="I28" s="32"/>
    </row>
    <row r="29" spans="6:10">
      <c r="F29" s="31"/>
      <c r="G29" s="32"/>
      <c r="I29" s="32"/>
    </row>
    <row r="30" spans="6:10">
      <c r="F30" s="31"/>
    </row>
    <row r="31" spans="6:10">
      <c r="F31" s="31"/>
    </row>
    <row r="32" spans="6:10">
      <c r="F32" s="31"/>
    </row>
    <row r="33" spans="6:6">
      <c r="F33" s="31"/>
    </row>
    <row r="34" spans="6:6">
      <c r="F34" s="31"/>
    </row>
    <row r="35" spans="6:6">
      <c r="F35" s="31"/>
    </row>
    <row r="36" spans="6:6">
      <c r="F36" s="31"/>
    </row>
    <row r="37" spans="6:6">
      <c r="F37" s="31"/>
    </row>
    <row r="38" spans="6:6">
      <c r="F38" s="31"/>
    </row>
    <row r="39" spans="6:6">
      <c r="F39" s="31"/>
    </row>
    <row r="40" spans="6:6">
      <c r="F40" s="31"/>
    </row>
    <row r="41" spans="6:6">
      <c r="F41" s="31"/>
    </row>
  </sheetData>
  <conditionalFormatting sqref="G4:G15">
    <cfRule type="colorScale" priority="2">
      <colorScale>
        <cfvo type="min"/>
        <cfvo type="percentile" val="50"/>
        <cfvo type="max"/>
        <color rgb="FF63BE7B"/>
        <color rgb="FFFFEB84"/>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CA383-3969-4C17-A8BA-153B30FFAE61}">
  <sheetPr>
    <tabColor theme="7"/>
  </sheetPr>
  <dimension ref="A1"/>
  <sheetViews>
    <sheetView workbookViewId="0"/>
  </sheetViews>
  <sheetFormatPr defaultRowHeight="1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20E-8726-4D71-BEA0-7E576A9CEF8D}">
  <sheetPr>
    <tabColor theme="7" tint="0.79998168889431442"/>
  </sheetPr>
  <dimension ref="A1:I89"/>
  <sheetViews>
    <sheetView zoomScale="80" zoomScaleNormal="80" workbookViewId="0"/>
  </sheetViews>
  <sheetFormatPr defaultRowHeight="13.5"/>
  <sheetData>
    <row r="1" spans="1:9" ht="39.4">
      <c r="A1" s="5" t="s">
        <v>41</v>
      </c>
      <c r="B1" s="5" t="s">
        <v>42</v>
      </c>
      <c r="C1" s="5" t="s">
        <v>43</v>
      </c>
      <c r="D1" s="8" t="s">
        <v>44</v>
      </c>
      <c r="E1" s="8" t="s">
        <v>45</v>
      </c>
      <c r="F1" s="8" t="s">
        <v>46</v>
      </c>
      <c r="G1" s="8" t="s">
        <v>47</v>
      </c>
      <c r="H1" s="8" t="s">
        <v>48</v>
      </c>
      <c r="I1" s="8" t="s">
        <v>49</v>
      </c>
    </row>
    <row r="2" spans="1:9" ht="78.75">
      <c r="A2" s="5" t="s">
        <v>50</v>
      </c>
      <c r="B2" s="5" t="s">
        <v>51</v>
      </c>
      <c r="C2" s="5" t="s">
        <v>52</v>
      </c>
      <c r="D2" s="6" t="s">
        <v>53</v>
      </c>
      <c r="E2" s="6" t="s">
        <v>54</v>
      </c>
      <c r="F2" s="6" t="s">
        <v>55</v>
      </c>
      <c r="G2" s="6" t="s">
        <v>56</v>
      </c>
      <c r="H2" s="6" t="s">
        <v>57</v>
      </c>
      <c r="I2" s="6" t="s">
        <v>58</v>
      </c>
    </row>
    <row r="3" spans="1:9" ht="39.4">
      <c r="A3" s="1"/>
      <c r="B3" s="1"/>
      <c r="C3" s="1" t="s">
        <v>59</v>
      </c>
      <c r="D3" s="7" t="str">
        <f xml:space="preserve"> D1</f>
        <v>C_PR24WW_SHALLOW_EFF</v>
      </c>
      <c r="E3" s="7" t="str">
        <f t="shared" ref="E3:I3" si="0" xml:space="preserve"> E1</f>
        <v>C_PR24WW_DEEP_EFF</v>
      </c>
      <c r="F3" s="7" t="str">
        <f t="shared" si="0"/>
        <v>C_PR24WW_EFF</v>
      </c>
      <c r="G3" s="7" t="str">
        <f xml:space="preserve"> G1</f>
        <v>C_PR24WWW_SHALLOW_EFF</v>
      </c>
      <c r="H3" s="7" t="str">
        <f t="shared" si="0"/>
        <v>C_PR24WWW_DEEP_EFF</v>
      </c>
      <c r="I3" s="7" t="str">
        <f t="shared" si="0"/>
        <v>C_PR24WWW_EFF</v>
      </c>
    </row>
    <row r="4" spans="1:9">
      <c r="C4" t="s">
        <v>60</v>
      </c>
      <c r="D4" t="s">
        <v>61</v>
      </c>
      <c r="E4" t="s">
        <v>61</v>
      </c>
      <c r="F4" t="s">
        <v>61</v>
      </c>
      <c r="G4" t="s">
        <v>61</v>
      </c>
      <c r="H4" t="s">
        <v>61</v>
      </c>
      <c r="I4" t="s">
        <v>61</v>
      </c>
    </row>
    <row r="5" spans="1:9">
      <c r="A5" s="10" t="str">
        <f>B5&amp;RIGHT(C5,2)</f>
        <v>ANH26</v>
      </c>
      <c r="B5" s="1" t="s">
        <v>22</v>
      </c>
      <c r="C5" s="10" t="s">
        <v>62</v>
      </c>
      <c r="D5" s="9">
        <f>IFERROR(INDEX(Water!$B$4:$B$20,MATCH(Interface!$B5,Water!$A$4:$A$20,0)), "")</f>
        <v>0.1</v>
      </c>
      <c r="E5" s="9">
        <f>IFERROR(INDEX(Water!$C$4:$C$20,MATCH(Interface!B5,Water!$A$4:$A$20,)), "")</f>
        <v>0.1</v>
      </c>
      <c r="F5" s="9">
        <f>IFERROR(INDEX(Water!$D$4:$D$20,MATCH(Interface!$B5,Water!$A$4:$A$20,0)), "")</f>
        <v>0.12206752710239725</v>
      </c>
      <c r="G5" s="9">
        <f>IFERROR(INDEX(Wastewater!$B$4:$B$14,MATCH(Interface!$B5,Wastewater!$A$4:$A$14,0)),"")</f>
        <v>5.8528894660225768E-2</v>
      </c>
      <c r="H5" s="9">
        <f>IFERROR(INDEX(Wastewater!$C$4:$C$14,MATCH(Interface!$B5,Wastewater!$A$4:$A$14,0)),"")</f>
        <v>5.8528894660225768E-2</v>
      </c>
      <c r="I5" s="9">
        <f>IFERROR(INDEX(Wastewater!$D$4:$D$14,MATCH(Interface!$B5,Wastewater!$A$4:$A$14,0)),"")</f>
        <v>5.8528894660225768E-2</v>
      </c>
    </row>
    <row r="6" spans="1:9">
      <c r="A6" s="10" t="str">
        <f t="shared" ref="A6:A69" si="1">B6&amp;RIGHT(C6,2)</f>
        <v>ANH27</v>
      </c>
      <c r="B6" s="1" t="s">
        <v>22</v>
      </c>
      <c r="C6" s="10" t="s">
        <v>63</v>
      </c>
      <c r="D6" s="9">
        <f>IFERROR(INDEX(Water!$B$4:$B$20,MATCH(Interface!$B6,Water!$A$4:$A$20,0)), "")</f>
        <v>0.1</v>
      </c>
      <c r="E6" s="9">
        <f>IFERROR(INDEX(Water!$C$4:$C$20,MATCH(Interface!B6,Water!$A$4:$A$20,)), "")</f>
        <v>0.1</v>
      </c>
      <c r="F6" s="9">
        <f>IFERROR(INDEX(Water!$D$4:$D$20,MATCH(Interface!$B6,Water!$A$4:$A$20,0)), "")</f>
        <v>0.12206752710239725</v>
      </c>
      <c r="G6" s="9">
        <f>IFERROR(INDEX(Wastewater!$B$4:$B$14,MATCH(Interface!$B6,Wastewater!$A$4:$A$14,0)),"")</f>
        <v>5.8528894660225768E-2</v>
      </c>
      <c r="H6" s="9">
        <f>IFERROR(INDEX(Wastewater!$C$4:$C$14,MATCH(Interface!$B6,Wastewater!$A$4:$A$14,0)),"")</f>
        <v>5.8528894660225768E-2</v>
      </c>
      <c r="I6" s="9">
        <f>IFERROR(INDEX(Wastewater!$D$4:$D$14,MATCH(Interface!$B6,Wastewater!$A$4:$A$14,0)),"")</f>
        <v>5.8528894660225768E-2</v>
      </c>
    </row>
    <row r="7" spans="1:9">
      <c r="A7" s="10" t="str">
        <f t="shared" si="1"/>
        <v>ANH28</v>
      </c>
      <c r="B7" s="1" t="s">
        <v>22</v>
      </c>
      <c r="C7" s="10" t="s">
        <v>64</v>
      </c>
      <c r="D7" s="9">
        <f>IFERROR(INDEX(Water!$B$4:$B$20,MATCH(Interface!$B7,Water!$A$4:$A$20,0)), "")</f>
        <v>0.1</v>
      </c>
      <c r="E7" s="9">
        <f>IFERROR(INDEX(Water!$C$4:$C$20,MATCH(Interface!B7,Water!$A$4:$A$20,)), "")</f>
        <v>0.1</v>
      </c>
      <c r="F7" s="9">
        <f>IFERROR(INDEX(Water!$D$4:$D$20,MATCH(Interface!$B7,Water!$A$4:$A$20,0)), "")</f>
        <v>0.12206752710239725</v>
      </c>
      <c r="G7" s="9">
        <f>IFERROR(INDEX(Wastewater!$B$4:$B$14,MATCH(Interface!$B7,Wastewater!$A$4:$A$14,0)),"")</f>
        <v>5.8528894660225768E-2</v>
      </c>
      <c r="H7" s="9">
        <f>IFERROR(INDEX(Wastewater!$C$4:$C$14,MATCH(Interface!$B7,Wastewater!$A$4:$A$14,0)),"")</f>
        <v>5.8528894660225768E-2</v>
      </c>
      <c r="I7" s="9">
        <f>IFERROR(INDEX(Wastewater!$D$4:$D$14,MATCH(Interface!$B7,Wastewater!$A$4:$A$14,0)),"")</f>
        <v>5.8528894660225768E-2</v>
      </c>
    </row>
    <row r="8" spans="1:9">
      <c r="A8" s="10" t="str">
        <f t="shared" si="1"/>
        <v>ANH29</v>
      </c>
      <c r="B8" s="1" t="s">
        <v>22</v>
      </c>
      <c r="C8" s="10" t="s">
        <v>65</v>
      </c>
      <c r="D8" s="9">
        <f>IFERROR(INDEX(Water!$B$4:$B$20,MATCH(Interface!$B8,Water!$A$4:$A$20,0)), "")</f>
        <v>0.1</v>
      </c>
      <c r="E8" s="9">
        <f>IFERROR(INDEX(Water!$C$4:$C$20,MATCH(Interface!B8,Water!$A$4:$A$20,)), "")</f>
        <v>0.1</v>
      </c>
      <c r="F8" s="9">
        <f>IFERROR(INDEX(Water!$D$4:$D$20,MATCH(Interface!$B8,Water!$A$4:$A$20,0)), "")</f>
        <v>0.12206752710239725</v>
      </c>
      <c r="G8" s="9">
        <f>IFERROR(INDEX(Wastewater!$B$4:$B$14,MATCH(Interface!$B8,Wastewater!$A$4:$A$14,0)),"")</f>
        <v>5.8528894660225768E-2</v>
      </c>
      <c r="H8" s="9">
        <f>IFERROR(INDEX(Wastewater!$C$4:$C$14,MATCH(Interface!$B8,Wastewater!$A$4:$A$14,0)),"")</f>
        <v>5.8528894660225768E-2</v>
      </c>
      <c r="I8" s="9">
        <f>IFERROR(INDEX(Wastewater!$D$4:$D$14,MATCH(Interface!$B8,Wastewater!$A$4:$A$14,0)),"")</f>
        <v>5.8528894660225768E-2</v>
      </c>
    </row>
    <row r="9" spans="1:9">
      <c r="A9" s="10" t="str">
        <f t="shared" si="1"/>
        <v>ANH30</v>
      </c>
      <c r="B9" s="1" t="s">
        <v>22</v>
      </c>
      <c r="C9" s="10" t="s">
        <v>66</v>
      </c>
      <c r="D9" s="9">
        <f>IFERROR(INDEX(Water!$B$4:$B$20,MATCH(Interface!$B9,Water!$A$4:$A$20,0)), "")</f>
        <v>0.1</v>
      </c>
      <c r="E9" s="9">
        <f>IFERROR(INDEX(Water!$C$4:$C$20,MATCH(Interface!B9,Water!$A$4:$A$20,)), "")</f>
        <v>0.1</v>
      </c>
      <c r="F9" s="9">
        <f>IFERROR(INDEX(Water!$D$4:$D$20,MATCH(Interface!$B9,Water!$A$4:$A$20,0)), "")</f>
        <v>0.12206752710239725</v>
      </c>
      <c r="G9" s="9">
        <f>IFERROR(INDEX(Wastewater!$B$4:$B$14,MATCH(Interface!$B9,Wastewater!$A$4:$A$14,0)),"")</f>
        <v>5.8528894660225768E-2</v>
      </c>
      <c r="H9" s="9">
        <f>IFERROR(INDEX(Wastewater!$C$4:$C$14,MATCH(Interface!$B9,Wastewater!$A$4:$A$14,0)),"")</f>
        <v>5.8528894660225768E-2</v>
      </c>
      <c r="I9" s="9">
        <f>IFERROR(INDEX(Wastewater!$D$4:$D$14,MATCH(Interface!$B9,Wastewater!$A$4:$A$14,0)),"")</f>
        <v>5.8528894660225768E-2</v>
      </c>
    </row>
    <row r="10" spans="1:9">
      <c r="A10" s="10" t="str">
        <f t="shared" si="1"/>
        <v>NES26</v>
      </c>
      <c r="B10" s="1" t="s">
        <v>24</v>
      </c>
      <c r="C10" s="10" t="s">
        <v>62</v>
      </c>
      <c r="D10" s="9">
        <f>IFERROR(INDEX(Water!$B$4:$B$20,MATCH(Interface!$B10,Water!$A$4:$A$20,0)), "")</f>
        <v>5.7853892210834118E-2</v>
      </c>
      <c r="E10" s="9">
        <f>IFERROR(INDEX(Water!$C$4:$C$20,MATCH(Interface!B10,Water!$A$4:$A$20,)), "")</f>
        <v>5.7853892210834118E-2</v>
      </c>
      <c r="F10" s="9">
        <f>IFERROR(INDEX(Water!$D$4:$D$20,MATCH(Interface!$B10,Water!$A$4:$A$20,0)), "")</f>
        <v>5.7853892210834118E-2</v>
      </c>
      <c r="G10" s="9">
        <f>IFERROR(INDEX(Wastewater!$B$4:$B$14,MATCH(Interface!$B10,Wastewater!$A$4:$A$14,0)),"")</f>
        <v>0.1</v>
      </c>
      <c r="H10" s="9">
        <f>IFERROR(INDEX(Wastewater!$C$4:$C$14,MATCH(Interface!$B10,Wastewater!$A$4:$A$14,0)),"")</f>
        <v>0.1</v>
      </c>
      <c r="I10" s="9">
        <f>IFERROR(INDEX(Wastewater!$D$4:$D$14,MATCH(Interface!$B10,Wastewater!$A$4:$A$14,0)),"")</f>
        <v>0.11720326277351309</v>
      </c>
    </row>
    <row r="11" spans="1:9">
      <c r="A11" s="10" t="str">
        <f t="shared" si="1"/>
        <v>NES27</v>
      </c>
      <c r="B11" s="1" t="s">
        <v>24</v>
      </c>
      <c r="C11" s="10" t="s">
        <v>63</v>
      </c>
      <c r="D11" s="9">
        <f>IFERROR(INDEX(Water!$B$4:$B$20,MATCH(Interface!$B11,Water!$A$4:$A$20,0)), "")</f>
        <v>5.7853892210834118E-2</v>
      </c>
      <c r="E11" s="9">
        <f>IFERROR(INDEX(Water!$C$4:$C$20,MATCH(Interface!B11,Water!$A$4:$A$20,)), "")</f>
        <v>5.7853892210834118E-2</v>
      </c>
      <c r="F11" s="9">
        <f>IFERROR(INDEX(Water!$D$4:$D$20,MATCH(Interface!$B11,Water!$A$4:$A$20,0)), "")</f>
        <v>5.7853892210834118E-2</v>
      </c>
      <c r="G11" s="9">
        <f>IFERROR(INDEX(Wastewater!$B$4:$B$14,MATCH(Interface!$B11,Wastewater!$A$4:$A$14,0)),"")</f>
        <v>0.1</v>
      </c>
      <c r="H11" s="9">
        <f>IFERROR(INDEX(Wastewater!$C$4:$C$14,MATCH(Interface!$B11,Wastewater!$A$4:$A$14,0)),"")</f>
        <v>0.1</v>
      </c>
      <c r="I11" s="9">
        <f>IFERROR(INDEX(Wastewater!$D$4:$D$14,MATCH(Interface!$B11,Wastewater!$A$4:$A$14,0)),"")</f>
        <v>0.11720326277351309</v>
      </c>
    </row>
    <row r="12" spans="1:9">
      <c r="A12" s="10" t="str">
        <f t="shared" si="1"/>
        <v>NES28</v>
      </c>
      <c r="B12" s="1" t="s">
        <v>24</v>
      </c>
      <c r="C12" s="10" t="s">
        <v>64</v>
      </c>
      <c r="D12" s="9">
        <f>IFERROR(INDEX(Water!$B$4:$B$20,MATCH(Interface!$B12,Water!$A$4:$A$20,0)), "")</f>
        <v>5.7853892210834118E-2</v>
      </c>
      <c r="E12" s="9">
        <f>IFERROR(INDEX(Water!$C$4:$C$20,MATCH(Interface!B12,Water!$A$4:$A$20,)), "")</f>
        <v>5.7853892210834118E-2</v>
      </c>
      <c r="F12" s="9">
        <f>IFERROR(INDEX(Water!$D$4:$D$20,MATCH(Interface!$B12,Water!$A$4:$A$20,0)), "")</f>
        <v>5.7853892210834118E-2</v>
      </c>
      <c r="G12" s="9">
        <f>IFERROR(INDEX(Wastewater!$B$4:$B$14,MATCH(Interface!$B12,Wastewater!$A$4:$A$14,0)),"")</f>
        <v>0.1</v>
      </c>
      <c r="H12" s="9">
        <f>IFERROR(INDEX(Wastewater!$C$4:$C$14,MATCH(Interface!$B12,Wastewater!$A$4:$A$14,0)),"")</f>
        <v>0.1</v>
      </c>
      <c r="I12" s="9">
        <f>IFERROR(INDEX(Wastewater!$D$4:$D$14,MATCH(Interface!$B12,Wastewater!$A$4:$A$14,0)),"")</f>
        <v>0.11720326277351309</v>
      </c>
    </row>
    <row r="13" spans="1:9">
      <c r="A13" s="10" t="str">
        <f t="shared" si="1"/>
        <v>NES29</v>
      </c>
      <c r="B13" s="1" t="s">
        <v>24</v>
      </c>
      <c r="C13" s="10" t="s">
        <v>65</v>
      </c>
      <c r="D13" s="9">
        <f>IFERROR(INDEX(Water!$B$4:$B$20,MATCH(Interface!$B13,Water!$A$4:$A$20,0)), "")</f>
        <v>5.7853892210834118E-2</v>
      </c>
      <c r="E13" s="9">
        <f>IFERROR(INDEX(Water!$C$4:$C$20,MATCH(Interface!B13,Water!$A$4:$A$20,)), "")</f>
        <v>5.7853892210834118E-2</v>
      </c>
      <c r="F13" s="9">
        <f>IFERROR(INDEX(Water!$D$4:$D$20,MATCH(Interface!$B13,Water!$A$4:$A$20,0)), "")</f>
        <v>5.7853892210834118E-2</v>
      </c>
      <c r="G13" s="9">
        <f>IFERROR(INDEX(Wastewater!$B$4:$B$14,MATCH(Interface!$B13,Wastewater!$A$4:$A$14,0)),"")</f>
        <v>0.1</v>
      </c>
      <c r="H13" s="9">
        <f>IFERROR(INDEX(Wastewater!$C$4:$C$14,MATCH(Interface!$B13,Wastewater!$A$4:$A$14,0)),"")</f>
        <v>0.1</v>
      </c>
      <c r="I13" s="9">
        <f>IFERROR(INDEX(Wastewater!$D$4:$D$14,MATCH(Interface!$B13,Wastewater!$A$4:$A$14,0)),"")</f>
        <v>0.11720326277351309</v>
      </c>
    </row>
    <row r="14" spans="1:9">
      <c r="A14" s="10" t="str">
        <f t="shared" si="1"/>
        <v>NES30</v>
      </c>
      <c r="B14" s="1" t="s">
        <v>24</v>
      </c>
      <c r="C14" s="10" t="s">
        <v>66</v>
      </c>
      <c r="D14" s="9">
        <f>IFERROR(INDEX(Water!$B$4:$B$20,MATCH(Interface!$B14,Water!$A$4:$A$20,0)), "")</f>
        <v>5.7853892210834118E-2</v>
      </c>
      <c r="E14" s="9">
        <f>IFERROR(INDEX(Water!$C$4:$C$20,MATCH(Interface!B14,Water!$A$4:$A$20,)), "")</f>
        <v>5.7853892210834118E-2</v>
      </c>
      <c r="F14" s="9">
        <f>IFERROR(INDEX(Water!$D$4:$D$20,MATCH(Interface!$B14,Water!$A$4:$A$20,0)), "")</f>
        <v>5.7853892210834118E-2</v>
      </c>
      <c r="G14" s="9">
        <f>IFERROR(INDEX(Wastewater!$B$4:$B$14,MATCH(Interface!$B14,Wastewater!$A$4:$A$14,0)),"")</f>
        <v>0.1</v>
      </c>
      <c r="H14" s="9">
        <f>IFERROR(INDEX(Wastewater!$C$4:$C$14,MATCH(Interface!$B14,Wastewater!$A$4:$A$14,0)),"")</f>
        <v>0.1</v>
      </c>
      <c r="I14" s="9">
        <f>IFERROR(INDEX(Wastewater!$D$4:$D$14,MATCH(Interface!$B14,Wastewater!$A$4:$A$14,0)),"")</f>
        <v>0.11720326277351309</v>
      </c>
    </row>
    <row r="15" spans="1:9">
      <c r="A15" s="10" t="str">
        <f t="shared" si="1"/>
        <v>NWT26</v>
      </c>
      <c r="B15" s="1" t="s">
        <v>25</v>
      </c>
      <c r="C15" s="10" t="s">
        <v>62</v>
      </c>
      <c r="D15" s="9">
        <f>IFERROR(INDEX(Water!$B$4:$B$20,MATCH(Interface!$B15,Water!$A$4:$A$20,0)), "")</f>
        <v>0</v>
      </c>
      <c r="E15" s="9">
        <f>IFERROR(INDEX(Water!$C$4:$C$20,MATCH(Interface!B15,Water!$A$4:$A$20,)), "")</f>
        <v>0.05</v>
      </c>
      <c r="F15" s="9">
        <f>IFERROR(INDEX(Water!$D$4:$D$20,MATCH(Interface!$B15,Water!$A$4:$A$20,0)), "")</f>
        <v>0</v>
      </c>
      <c r="G15" s="9">
        <f>IFERROR(INDEX(Wastewater!$B$4:$B$14,MATCH(Interface!$B15,Wastewater!$A$4:$A$14,0)),"")</f>
        <v>0</v>
      </c>
      <c r="H15" s="9">
        <f>IFERROR(INDEX(Wastewater!$C$4:$C$14,MATCH(Interface!$B15,Wastewater!$A$4:$A$14,0)),"")</f>
        <v>0.05</v>
      </c>
      <c r="I15" s="9">
        <f>IFERROR(INDEX(Wastewater!$D$4:$D$14,MATCH(Interface!$B15,Wastewater!$A$4:$A$14,0)),"")</f>
        <v>0</v>
      </c>
    </row>
    <row r="16" spans="1:9">
      <c r="A16" s="10" t="str">
        <f t="shared" si="1"/>
        <v>NWT27</v>
      </c>
      <c r="B16" s="1" t="s">
        <v>25</v>
      </c>
      <c r="C16" s="10" t="s">
        <v>63</v>
      </c>
      <c r="D16" s="9">
        <f>IFERROR(INDEX(Water!$B$4:$B$20,MATCH(Interface!$B16,Water!$A$4:$A$20,0)), "")</f>
        <v>0</v>
      </c>
      <c r="E16" s="9">
        <f>IFERROR(INDEX(Water!$C$4:$C$20,MATCH(Interface!B16,Water!$A$4:$A$20,)), "")</f>
        <v>0.05</v>
      </c>
      <c r="F16" s="9">
        <f>IFERROR(INDEX(Water!$D$4:$D$20,MATCH(Interface!$B16,Water!$A$4:$A$20,0)), "")</f>
        <v>0</v>
      </c>
      <c r="G16" s="9">
        <f>IFERROR(INDEX(Wastewater!$B$4:$B$14,MATCH(Interface!$B16,Wastewater!$A$4:$A$14,0)),"")</f>
        <v>0</v>
      </c>
      <c r="H16" s="9">
        <f>IFERROR(INDEX(Wastewater!$C$4:$C$14,MATCH(Interface!$B16,Wastewater!$A$4:$A$14,0)),"")</f>
        <v>0.05</v>
      </c>
      <c r="I16" s="9">
        <f>IFERROR(INDEX(Wastewater!$D$4:$D$14,MATCH(Interface!$B16,Wastewater!$A$4:$A$14,0)),"")</f>
        <v>0</v>
      </c>
    </row>
    <row r="17" spans="1:9">
      <c r="A17" s="10" t="str">
        <f t="shared" si="1"/>
        <v>NWT28</v>
      </c>
      <c r="B17" s="1" t="s">
        <v>25</v>
      </c>
      <c r="C17" s="10" t="s">
        <v>64</v>
      </c>
      <c r="D17" s="9">
        <f>IFERROR(INDEX(Water!$B$4:$B$20,MATCH(Interface!$B17,Water!$A$4:$A$20,0)), "")</f>
        <v>0</v>
      </c>
      <c r="E17" s="9">
        <f>IFERROR(INDEX(Water!$C$4:$C$20,MATCH(Interface!B17,Water!$A$4:$A$20,)), "")</f>
        <v>0.05</v>
      </c>
      <c r="F17" s="9">
        <f>IFERROR(INDEX(Water!$D$4:$D$20,MATCH(Interface!$B17,Water!$A$4:$A$20,0)), "")</f>
        <v>0</v>
      </c>
      <c r="G17" s="9">
        <f>IFERROR(INDEX(Wastewater!$B$4:$B$14,MATCH(Interface!$B17,Wastewater!$A$4:$A$14,0)),"")</f>
        <v>0</v>
      </c>
      <c r="H17" s="9">
        <f>IFERROR(INDEX(Wastewater!$C$4:$C$14,MATCH(Interface!$B17,Wastewater!$A$4:$A$14,0)),"")</f>
        <v>0.05</v>
      </c>
      <c r="I17" s="9">
        <f>IFERROR(INDEX(Wastewater!$D$4:$D$14,MATCH(Interface!$B17,Wastewater!$A$4:$A$14,0)),"")</f>
        <v>0</v>
      </c>
    </row>
    <row r="18" spans="1:9">
      <c r="A18" s="10" t="str">
        <f t="shared" si="1"/>
        <v>NWT29</v>
      </c>
      <c r="B18" s="1" t="s">
        <v>25</v>
      </c>
      <c r="C18" s="10" t="s">
        <v>65</v>
      </c>
      <c r="D18" s="9">
        <f>IFERROR(INDEX(Water!$B$4:$B$20,MATCH(Interface!$B18,Water!$A$4:$A$20,0)), "")</f>
        <v>0</v>
      </c>
      <c r="E18" s="9">
        <f>IFERROR(INDEX(Water!$C$4:$C$20,MATCH(Interface!B18,Water!$A$4:$A$20,)), "")</f>
        <v>0.05</v>
      </c>
      <c r="F18" s="9">
        <f>IFERROR(INDEX(Water!$D$4:$D$20,MATCH(Interface!$B18,Water!$A$4:$A$20,0)), "")</f>
        <v>0</v>
      </c>
      <c r="G18" s="9">
        <f>IFERROR(INDEX(Wastewater!$B$4:$B$14,MATCH(Interface!$B18,Wastewater!$A$4:$A$14,0)),"")</f>
        <v>0</v>
      </c>
      <c r="H18" s="9">
        <f>IFERROR(INDEX(Wastewater!$C$4:$C$14,MATCH(Interface!$B18,Wastewater!$A$4:$A$14,0)),"")</f>
        <v>0.05</v>
      </c>
      <c r="I18" s="9">
        <f>IFERROR(INDEX(Wastewater!$D$4:$D$14,MATCH(Interface!$B18,Wastewater!$A$4:$A$14,0)),"")</f>
        <v>0</v>
      </c>
    </row>
    <row r="19" spans="1:9">
      <c r="A19" s="10" t="str">
        <f t="shared" si="1"/>
        <v>NWT30</v>
      </c>
      <c r="B19" s="1" t="s">
        <v>25</v>
      </c>
      <c r="C19" s="10" t="s">
        <v>66</v>
      </c>
      <c r="D19" s="9">
        <f>IFERROR(INDEX(Water!$B$4:$B$20,MATCH(Interface!$B19,Water!$A$4:$A$20,0)), "")</f>
        <v>0</v>
      </c>
      <c r="E19" s="9">
        <f>IFERROR(INDEX(Water!$C$4:$C$20,MATCH(Interface!B19,Water!$A$4:$A$20,)), "")</f>
        <v>0.05</v>
      </c>
      <c r="F19" s="9">
        <f>IFERROR(INDEX(Water!$D$4:$D$20,MATCH(Interface!$B19,Water!$A$4:$A$20,0)), "")</f>
        <v>0</v>
      </c>
      <c r="G19" s="9">
        <f>IFERROR(INDEX(Wastewater!$B$4:$B$14,MATCH(Interface!$B19,Wastewater!$A$4:$A$14,0)),"")</f>
        <v>0</v>
      </c>
      <c r="H19" s="9">
        <f>IFERROR(INDEX(Wastewater!$C$4:$C$14,MATCH(Interface!$B19,Wastewater!$A$4:$A$14,0)),"")</f>
        <v>0.05</v>
      </c>
      <c r="I19" s="9">
        <f>IFERROR(INDEX(Wastewater!$D$4:$D$14,MATCH(Interface!$B19,Wastewater!$A$4:$A$14,0)),"")</f>
        <v>0</v>
      </c>
    </row>
    <row r="20" spans="1:9">
      <c r="A20" s="10" t="str">
        <f t="shared" si="1"/>
        <v>SRN26</v>
      </c>
      <c r="B20" s="1" t="s">
        <v>26</v>
      </c>
      <c r="C20" s="10" t="s">
        <v>62</v>
      </c>
      <c r="D20" s="9">
        <f>IFERROR(INDEX(Water!$B$4:$B$20,MATCH(Interface!$B20,Water!$A$4:$A$20,0)), "")</f>
        <v>6.3629748889080837E-2</v>
      </c>
      <c r="E20" s="9">
        <f>IFERROR(INDEX(Water!$C$4:$C$20,MATCH(Interface!B20,Water!$A$4:$A$20,)), "")</f>
        <v>6.3629748889080837E-2</v>
      </c>
      <c r="F20" s="9">
        <f>IFERROR(INDEX(Water!$D$4:$D$20,MATCH(Interface!$B20,Water!$A$4:$A$20,0)), "")</f>
        <v>6.3629748889080837E-2</v>
      </c>
      <c r="G20" s="9">
        <f>IFERROR(INDEX(Wastewater!$B$4:$B$14,MATCH(Interface!$B20,Wastewater!$A$4:$A$14,0)),"")</f>
        <v>0</v>
      </c>
      <c r="H20" s="9">
        <f>IFERROR(INDEX(Wastewater!$C$4:$C$14,MATCH(Interface!$B20,Wastewater!$A$4:$A$14,0)),"")</f>
        <v>0.05</v>
      </c>
      <c r="I20" s="9">
        <f>IFERROR(INDEX(Wastewater!$D$4:$D$14,MATCH(Interface!$B20,Wastewater!$A$4:$A$14,0)),"")</f>
        <v>0</v>
      </c>
    </row>
    <row r="21" spans="1:9">
      <c r="A21" s="10" t="str">
        <f t="shared" si="1"/>
        <v>SRN27</v>
      </c>
      <c r="B21" s="1" t="s">
        <v>26</v>
      </c>
      <c r="C21" s="10" t="s">
        <v>63</v>
      </c>
      <c r="D21" s="9">
        <f>IFERROR(INDEX(Water!$B$4:$B$20,MATCH(Interface!$B21,Water!$A$4:$A$20,0)), "")</f>
        <v>6.3629748889080837E-2</v>
      </c>
      <c r="E21" s="9">
        <f>IFERROR(INDEX(Water!$C$4:$C$20,MATCH(Interface!B21,Water!$A$4:$A$20,)), "")</f>
        <v>6.3629748889080837E-2</v>
      </c>
      <c r="F21" s="9">
        <f>IFERROR(INDEX(Water!$D$4:$D$20,MATCH(Interface!$B21,Water!$A$4:$A$20,0)), "")</f>
        <v>6.3629748889080837E-2</v>
      </c>
      <c r="G21" s="9">
        <f>IFERROR(INDEX(Wastewater!$B$4:$B$14,MATCH(Interface!$B21,Wastewater!$A$4:$A$14,0)),"")</f>
        <v>0</v>
      </c>
      <c r="H21" s="9">
        <f>IFERROR(INDEX(Wastewater!$C$4:$C$14,MATCH(Interface!$B21,Wastewater!$A$4:$A$14,0)),"")</f>
        <v>0.05</v>
      </c>
      <c r="I21" s="9">
        <f>IFERROR(INDEX(Wastewater!$D$4:$D$14,MATCH(Interface!$B21,Wastewater!$A$4:$A$14,0)),"")</f>
        <v>0</v>
      </c>
    </row>
    <row r="22" spans="1:9">
      <c r="A22" s="10" t="str">
        <f t="shared" si="1"/>
        <v>SRN28</v>
      </c>
      <c r="B22" s="1" t="s">
        <v>26</v>
      </c>
      <c r="C22" s="10" t="s">
        <v>64</v>
      </c>
      <c r="D22" s="9">
        <f>IFERROR(INDEX(Water!$B$4:$B$20,MATCH(Interface!$B22,Water!$A$4:$A$20,0)), "")</f>
        <v>6.3629748889080837E-2</v>
      </c>
      <c r="E22" s="9">
        <f>IFERROR(INDEX(Water!$C$4:$C$20,MATCH(Interface!B22,Water!$A$4:$A$20,)), "")</f>
        <v>6.3629748889080837E-2</v>
      </c>
      <c r="F22" s="9">
        <f>IFERROR(INDEX(Water!$D$4:$D$20,MATCH(Interface!$B22,Water!$A$4:$A$20,0)), "")</f>
        <v>6.3629748889080837E-2</v>
      </c>
      <c r="G22" s="9">
        <f>IFERROR(INDEX(Wastewater!$B$4:$B$14,MATCH(Interface!$B22,Wastewater!$A$4:$A$14,0)),"")</f>
        <v>0</v>
      </c>
      <c r="H22" s="9">
        <f>IFERROR(INDEX(Wastewater!$C$4:$C$14,MATCH(Interface!$B22,Wastewater!$A$4:$A$14,0)),"")</f>
        <v>0.05</v>
      </c>
      <c r="I22" s="9">
        <f>IFERROR(INDEX(Wastewater!$D$4:$D$14,MATCH(Interface!$B22,Wastewater!$A$4:$A$14,0)),"")</f>
        <v>0</v>
      </c>
    </row>
    <row r="23" spans="1:9">
      <c r="A23" s="10" t="str">
        <f t="shared" si="1"/>
        <v>SRN29</v>
      </c>
      <c r="B23" s="1" t="s">
        <v>26</v>
      </c>
      <c r="C23" s="10" t="s">
        <v>65</v>
      </c>
      <c r="D23" s="9">
        <f>IFERROR(INDEX(Water!$B$4:$B$20,MATCH(Interface!$B23,Water!$A$4:$A$20,0)), "")</f>
        <v>6.3629748889080837E-2</v>
      </c>
      <c r="E23" s="9">
        <f>IFERROR(INDEX(Water!$C$4:$C$20,MATCH(Interface!B23,Water!$A$4:$A$20,)), "")</f>
        <v>6.3629748889080837E-2</v>
      </c>
      <c r="F23" s="9">
        <f>IFERROR(INDEX(Water!$D$4:$D$20,MATCH(Interface!$B23,Water!$A$4:$A$20,0)), "")</f>
        <v>6.3629748889080837E-2</v>
      </c>
      <c r="G23" s="9">
        <f>IFERROR(INDEX(Wastewater!$B$4:$B$14,MATCH(Interface!$B23,Wastewater!$A$4:$A$14,0)),"")</f>
        <v>0</v>
      </c>
      <c r="H23" s="9">
        <f>IFERROR(INDEX(Wastewater!$C$4:$C$14,MATCH(Interface!$B23,Wastewater!$A$4:$A$14,0)),"")</f>
        <v>0.05</v>
      </c>
      <c r="I23" s="9">
        <f>IFERROR(INDEX(Wastewater!$D$4:$D$14,MATCH(Interface!$B23,Wastewater!$A$4:$A$14,0)),"")</f>
        <v>0</v>
      </c>
    </row>
    <row r="24" spans="1:9">
      <c r="A24" s="10" t="str">
        <f t="shared" si="1"/>
        <v>SRN30</v>
      </c>
      <c r="B24" s="1" t="s">
        <v>26</v>
      </c>
      <c r="C24" s="10" t="s">
        <v>66</v>
      </c>
      <c r="D24" s="9">
        <f>IFERROR(INDEX(Water!$B$4:$B$20,MATCH(Interface!$B24,Water!$A$4:$A$20,0)), "")</f>
        <v>6.3629748889080837E-2</v>
      </c>
      <c r="E24" s="9">
        <f>IFERROR(INDEX(Water!$C$4:$C$20,MATCH(Interface!B24,Water!$A$4:$A$20,)), "")</f>
        <v>6.3629748889080837E-2</v>
      </c>
      <c r="F24" s="9">
        <f>IFERROR(INDEX(Water!$D$4:$D$20,MATCH(Interface!$B24,Water!$A$4:$A$20,0)), "")</f>
        <v>6.3629748889080837E-2</v>
      </c>
      <c r="G24" s="9">
        <f>IFERROR(INDEX(Wastewater!$B$4:$B$14,MATCH(Interface!$B24,Wastewater!$A$4:$A$14,0)),"")</f>
        <v>0</v>
      </c>
      <c r="H24" s="9">
        <f>IFERROR(INDEX(Wastewater!$C$4:$C$14,MATCH(Interface!$B24,Wastewater!$A$4:$A$14,0)),"")</f>
        <v>0.05</v>
      </c>
      <c r="I24" s="9">
        <f>IFERROR(INDEX(Wastewater!$D$4:$D$14,MATCH(Interface!$B24,Wastewater!$A$4:$A$14,0)),"")</f>
        <v>0</v>
      </c>
    </row>
    <row r="25" spans="1:9">
      <c r="A25" s="10" t="str">
        <f t="shared" si="1"/>
        <v>SWB26</v>
      </c>
      <c r="B25" s="1" t="s">
        <v>28</v>
      </c>
      <c r="C25" s="10" t="s">
        <v>62</v>
      </c>
      <c r="D25" s="9">
        <f>IFERROR(INDEX(Water!$B$4:$B$20,MATCH(Interface!$B25,Water!$A$4:$A$20,0)), "")</f>
        <v>0</v>
      </c>
      <c r="E25" s="9">
        <f>IFERROR(INDEX(Water!$C$4:$C$20,MATCH(Interface!B25,Water!$A$4:$A$20,)), "")</f>
        <v>0.05</v>
      </c>
      <c r="F25" s="9">
        <f>IFERROR(INDEX(Water!$D$4:$D$20,MATCH(Interface!$B25,Water!$A$4:$A$20,0)), "")</f>
        <v>0</v>
      </c>
      <c r="G25" s="9">
        <f>IFERROR(INDEX(Wastewater!$B$4:$B$14,MATCH(Interface!$B25,Wastewater!$A$4:$A$14,0)),"")</f>
        <v>5.4494436325620579E-2</v>
      </c>
      <c r="H25" s="9">
        <f>IFERROR(INDEX(Wastewater!$C$4:$C$14,MATCH(Interface!$B25,Wastewater!$A$4:$A$14,0)),"")</f>
        <v>5.4494436325620579E-2</v>
      </c>
      <c r="I25" s="9">
        <f>IFERROR(INDEX(Wastewater!$D$4:$D$14,MATCH(Interface!$B25,Wastewater!$A$4:$A$14,0)),"")</f>
        <v>5.4494436325620579E-2</v>
      </c>
    </row>
    <row r="26" spans="1:9">
      <c r="A26" s="10" t="str">
        <f t="shared" si="1"/>
        <v>SWB27</v>
      </c>
      <c r="B26" s="1" t="s">
        <v>28</v>
      </c>
      <c r="C26" s="10" t="s">
        <v>63</v>
      </c>
      <c r="D26" s="9">
        <f>IFERROR(INDEX(Water!$B$4:$B$20,MATCH(Interface!$B26,Water!$A$4:$A$20,0)), "")</f>
        <v>0</v>
      </c>
      <c r="E26" s="9">
        <f>IFERROR(INDEX(Water!$C$4:$C$20,MATCH(Interface!B26,Water!$A$4:$A$20,)), "")</f>
        <v>0.05</v>
      </c>
      <c r="F26" s="9">
        <f>IFERROR(INDEX(Water!$D$4:$D$20,MATCH(Interface!$B26,Water!$A$4:$A$20,0)), "")</f>
        <v>0</v>
      </c>
      <c r="G26" s="9">
        <f>IFERROR(INDEX(Wastewater!$B$4:$B$14,MATCH(Interface!$B26,Wastewater!$A$4:$A$14,0)),"")</f>
        <v>5.4494436325620579E-2</v>
      </c>
      <c r="H26" s="9">
        <f>IFERROR(INDEX(Wastewater!$C$4:$C$14,MATCH(Interface!$B26,Wastewater!$A$4:$A$14,0)),"")</f>
        <v>5.4494436325620579E-2</v>
      </c>
      <c r="I26" s="9">
        <f>IFERROR(INDEX(Wastewater!$D$4:$D$14,MATCH(Interface!$B26,Wastewater!$A$4:$A$14,0)),"")</f>
        <v>5.4494436325620579E-2</v>
      </c>
    </row>
    <row r="27" spans="1:9">
      <c r="A27" s="10" t="str">
        <f t="shared" si="1"/>
        <v>SWB28</v>
      </c>
      <c r="B27" s="1" t="s">
        <v>28</v>
      </c>
      <c r="C27" s="10" t="s">
        <v>64</v>
      </c>
      <c r="D27" s="9">
        <f>IFERROR(INDEX(Water!$B$4:$B$20,MATCH(Interface!$B27,Water!$A$4:$A$20,0)), "")</f>
        <v>0</v>
      </c>
      <c r="E27" s="9">
        <f>IFERROR(INDEX(Water!$C$4:$C$20,MATCH(Interface!B27,Water!$A$4:$A$20,)), "")</f>
        <v>0.05</v>
      </c>
      <c r="F27" s="9">
        <f>IFERROR(INDEX(Water!$D$4:$D$20,MATCH(Interface!$B27,Water!$A$4:$A$20,0)), "")</f>
        <v>0</v>
      </c>
      <c r="G27" s="9">
        <f>IFERROR(INDEX(Wastewater!$B$4:$B$14,MATCH(Interface!$B27,Wastewater!$A$4:$A$14,0)),"")</f>
        <v>5.4494436325620579E-2</v>
      </c>
      <c r="H27" s="9">
        <f>IFERROR(INDEX(Wastewater!$C$4:$C$14,MATCH(Interface!$B27,Wastewater!$A$4:$A$14,0)),"")</f>
        <v>5.4494436325620579E-2</v>
      </c>
      <c r="I27" s="9">
        <f>IFERROR(INDEX(Wastewater!$D$4:$D$14,MATCH(Interface!$B27,Wastewater!$A$4:$A$14,0)),"")</f>
        <v>5.4494436325620579E-2</v>
      </c>
    </row>
    <row r="28" spans="1:9">
      <c r="A28" s="10" t="str">
        <f t="shared" si="1"/>
        <v>SWB29</v>
      </c>
      <c r="B28" s="1" t="s">
        <v>28</v>
      </c>
      <c r="C28" s="10" t="s">
        <v>65</v>
      </c>
      <c r="D28" s="9">
        <f>IFERROR(INDEX(Water!$B$4:$B$20,MATCH(Interface!$B28,Water!$A$4:$A$20,0)), "")</f>
        <v>0</v>
      </c>
      <c r="E28" s="9">
        <f>IFERROR(INDEX(Water!$C$4:$C$20,MATCH(Interface!B28,Water!$A$4:$A$20,)), "")</f>
        <v>0.05</v>
      </c>
      <c r="F28" s="9">
        <f>IFERROR(INDEX(Water!$D$4:$D$20,MATCH(Interface!$B28,Water!$A$4:$A$20,0)), "")</f>
        <v>0</v>
      </c>
      <c r="G28" s="9">
        <f>IFERROR(INDEX(Wastewater!$B$4:$B$14,MATCH(Interface!$B28,Wastewater!$A$4:$A$14,0)),"")</f>
        <v>5.4494436325620579E-2</v>
      </c>
      <c r="H28" s="9">
        <f>IFERROR(INDEX(Wastewater!$C$4:$C$14,MATCH(Interface!$B28,Wastewater!$A$4:$A$14,0)),"")</f>
        <v>5.4494436325620579E-2</v>
      </c>
      <c r="I28" s="9">
        <f>IFERROR(INDEX(Wastewater!$D$4:$D$14,MATCH(Interface!$B28,Wastewater!$A$4:$A$14,0)),"")</f>
        <v>5.4494436325620579E-2</v>
      </c>
    </row>
    <row r="29" spans="1:9">
      <c r="A29" s="10" t="str">
        <f t="shared" si="1"/>
        <v>SWB30</v>
      </c>
      <c r="B29" s="1" t="s">
        <v>28</v>
      </c>
      <c r="C29" s="10" t="s">
        <v>66</v>
      </c>
      <c r="D29" s="9">
        <f>IFERROR(INDEX(Water!$B$4:$B$20,MATCH(Interface!$B29,Water!$A$4:$A$20,0)), "")</f>
        <v>0</v>
      </c>
      <c r="E29" s="9">
        <f>IFERROR(INDEX(Water!$C$4:$C$20,MATCH(Interface!B29,Water!$A$4:$A$20,)), "")</f>
        <v>0.05</v>
      </c>
      <c r="F29" s="9">
        <f>IFERROR(INDEX(Water!$D$4:$D$20,MATCH(Interface!$B29,Water!$A$4:$A$20,0)), "")</f>
        <v>0</v>
      </c>
      <c r="G29" s="9">
        <f>IFERROR(INDEX(Wastewater!$B$4:$B$14,MATCH(Interface!$B29,Wastewater!$A$4:$A$14,0)),"")</f>
        <v>5.4494436325620579E-2</v>
      </c>
      <c r="H29" s="9">
        <f>IFERROR(INDEX(Wastewater!$C$4:$C$14,MATCH(Interface!$B29,Wastewater!$A$4:$A$14,0)),"")</f>
        <v>5.4494436325620579E-2</v>
      </c>
      <c r="I29" s="9">
        <f>IFERROR(INDEX(Wastewater!$D$4:$D$14,MATCH(Interface!$B29,Wastewater!$A$4:$A$14,0)),"")</f>
        <v>5.4494436325620579E-2</v>
      </c>
    </row>
    <row r="30" spans="1:9">
      <c r="A30" s="10" t="str">
        <f t="shared" si="1"/>
        <v>TMS26</v>
      </c>
      <c r="B30" s="1" t="s">
        <v>29</v>
      </c>
      <c r="C30" s="10" t="s">
        <v>62</v>
      </c>
      <c r="D30" s="9">
        <f>IFERROR(INDEX(Water!$B$4:$B$20,MATCH(Interface!$B30,Water!$A$4:$A$20,0)), "")</f>
        <v>8.9419337322239126E-2</v>
      </c>
      <c r="E30" s="9">
        <f>IFERROR(INDEX(Water!$C$4:$C$20,MATCH(Interface!B30,Water!$A$4:$A$20,)), "")</f>
        <v>8.9419337322239126E-2</v>
      </c>
      <c r="F30" s="9">
        <f>IFERROR(INDEX(Water!$D$4:$D$20,MATCH(Interface!$B30,Water!$A$4:$A$20,0)), "")</f>
        <v>8.9419337322239126E-2</v>
      </c>
      <c r="G30" s="9">
        <f>IFERROR(INDEX(Wastewater!$B$4:$B$14,MATCH(Interface!$B30,Wastewater!$A$4:$A$14,0)),"")</f>
        <v>0.1</v>
      </c>
      <c r="H30" s="9">
        <f>IFERROR(INDEX(Wastewater!$C$4:$C$14,MATCH(Interface!$B30,Wastewater!$A$4:$A$14,0)),"")</f>
        <v>0.1</v>
      </c>
      <c r="I30" s="9">
        <f>IFERROR(INDEX(Wastewater!$D$4:$D$14,MATCH(Interface!$B30,Wastewater!$A$4:$A$14,0)),"")</f>
        <v>0.21826336430216867</v>
      </c>
    </row>
    <row r="31" spans="1:9">
      <c r="A31" s="10" t="str">
        <f t="shared" si="1"/>
        <v>TMS27</v>
      </c>
      <c r="B31" s="1" t="s">
        <v>29</v>
      </c>
      <c r="C31" s="10" t="s">
        <v>63</v>
      </c>
      <c r="D31" s="9">
        <f>IFERROR(INDEX(Water!$B$4:$B$20,MATCH(Interface!$B31,Water!$A$4:$A$20,0)), "")</f>
        <v>8.9419337322239126E-2</v>
      </c>
      <c r="E31" s="9">
        <f>IFERROR(INDEX(Water!$C$4:$C$20,MATCH(Interface!B31,Water!$A$4:$A$20,)), "")</f>
        <v>8.9419337322239126E-2</v>
      </c>
      <c r="F31" s="9">
        <f>IFERROR(INDEX(Water!$D$4:$D$20,MATCH(Interface!$B31,Water!$A$4:$A$20,0)), "")</f>
        <v>8.9419337322239126E-2</v>
      </c>
      <c r="G31" s="9">
        <f>IFERROR(INDEX(Wastewater!$B$4:$B$14,MATCH(Interface!$B31,Wastewater!$A$4:$A$14,0)),"")</f>
        <v>0.1</v>
      </c>
      <c r="H31" s="9">
        <f>IFERROR(INDEX(Wastewater!$C$4:$C$14,MATCH(Interface!$B31,Wastewater!$A$4:$A$14,0)),"")</f>
        <v>0.1</v>
      </c>
      <c r="I31" s="9">
        <f>IFERROR(INDEX(Wastewater!$D$4:$D$14,MATCH(Interface!$B31,Wastewater!$A$4:$A$14,0)),"")</f>
        <v>0.21826336430216867</v>
      </c>
    </row>
    <row r="32" spans="1:9">
      <c r="A32" s="10" t="str">
        <f t="shared" si="1"/>
        <v>TMS28</v>
      </c>
      <c r="B32" s="1" t="s">
        <v>29</v>
      </c>
      <c r="C32" s="10" t="s">
        <v>64</v>
      </c>
      <c r="D32" s="9">
        <f>IFERROR(INDEX(Water!$B$4:$B$20,MATCH(Interface!$B32,Water!$A$4:$A$20,0)), "")</f>
        <v>8.9419337322239126E-2</v>
      </c>
      <c r="E32" s="9">
        <f>IFERROR(INDEX(Water!$C$4:$C$20,MATCH(Interface!B32,Water!$A$4:$A$20,)), "")</f>
        <v>8.9419337322239126E-2</v>
      </c>
      <c r="F32" s="9">
        <f>IFERROR(INDEX(Water!$D$4:$D$20,MATCH(Interface!$B32,Water!$A$4:$A$20,0)), "")</f>
        <v>8.9419337322239126E-2</v>
      </c>
      <c r="G32" s="9">
        <f>IFERROR(INDEX(Wastewater!$B$4:$B$14,MATCH(Interface!$B32,Wastewater!$A$4:$A$14,0)),"")</f>
        <v>0.1</v>
      </c>
      <c r="H32" s="9">
        <f>IFERROR(INDEX(Wastewater!$C$4:$C$14,MATCH(Interface!$B32,Wastewater!$A$4:$A$14,0)),"")</f>
        <v>0.1</v>
      </c>
      <c r="I32" s="9">
        <f>IFERROR(INDEX(Wastewater!$D$4:$D$14,MATCH(Interface!$B32,Wastewater!$A$4:$A$14,0)),"")</f>
        <v>0.21826336430216867</v>
      </c>
    </row>
    <row r="33" spans="1:9">
      <c r="A33" s="10" t="str">
        <f t="shared" si="1"/>
        <v>TMS29</v>
      </c>
      <c r="B33" s="1" t="s">
        <v>29</v>
      </c>
      <c r="C33" s="10" t="s">
        <v>65</v>
      </c>
      <c r="D33" s="9">
        <f>IFERROR(INDEX(Water!$B$4:$B$20,MATCH(Interface!$B33,Water!$A$4:$A$20,0)), "")</f>
        <v>8.9419337322239126E-2</v>
      </c>
      <c r="E33" s="9">
        <f>IFERROR(INDEX(Water!$C$4:$C$20,MATCH(Interface!B33,Water!$A$4:$A$20,)), "")</f>
        <v>8.9419337322239126E-2</v>
      </c>
      <c r="F33" s="9">
        <f>IFERROR(INDEX(Water!$D$4:$D$20,MATCH(Interface!$B33,Water!$A$4:$A$20,0)), "")</f>
        <v>8.9419337322239126E-2</v>
      </c>
      <c r="G33" s="9">
        <f>IFERROR(INDEX(Wastewater!$B$4:$B$14,MATCH(Interface!$B33,Wastewater!$A$4:$A$14,0)),"")</f>
        <v>0.1</v>
      </c>
      <c r="H33" s="9">
        <f>IFERROR(INDEX(Wastewater!$C$4:$C$14,MATCH(Interface!$B33,Wastewater!$A$4:$A$14,0)),"")</f>
        <v>0.1</v>
      </c>
      <c r="I33" s="9">
        <f>IFERROR(INDEX(Wastewater!$D$4:$D$14,MATCH(Interface!$B33,Wastewater!$A$4:$A$14,0)),"")</f>
        <v>0.21826336430216867</v>
      </c>
    </row>
    <row r="34" spans="1:9">
      <c r="A34" s="10" t="str">
        <f t="shared" si="1"/>
        <v>TMS30</v>
      </c>
      <c r="B34" s="1" t="s">
        <v>29</v>
      </c>
      <c r="C34" s="10" t="s">
        <v>66</v>
      </c>
      <c r="D34" s="9">
        <f>IFERROR(INDEX(Water!$B$4:$B$20,MATCH(Interface!$B34,Water!$A$4:$A$20,0)), "")</f>
        <v>8.9419337322239126E-2</v>
      </c>
      <c r="E34" s="9">
        <f>IFERROR(INDEX(Water!$C$4:$C$20,MATCH(Interface!B34,Water!$A$4:$A$20,)), "")</f>
        <v>8.9419337322239126E-2</v>
      </c>
      <c r="F34" s="9">
        <f>IFERROR(INDEX(Water!$D$4:$D$20,MATCH(Interface!$B34,Water!$A$4:$A$20,0)), "")</f>
        <v>8.9419337322239126E-2</v>
      </c>
      <c r="G34" s="9">
        <f>IFERROR(INDEX(Wastewater!$B$4:$B$14,MATCH(Interface!$B34,Wastewater!$A$4:$A$14,0)),"")</f>
        <v>0.1</v>
      </c>
      <c r="H34" s="9">
        <f>IFERROR(INDEX(Wastewater!$C$4:$C$14,MATCH(Interface!$B34,Wastewater!$A$4:$A$14,0)),"")</f>
        <v>0.1</v>
      </c>
      <c r="I34" s="9">
        <f>IFERROR(INDEX(Wastewater!$D$4:$D$14,MATCH(Interface!$B34,Wastewater!$A$4:$A$14,0)),"")</f>
        <v>0.21826336430216867</v>
      </c>
    </row>
    <row r="35" spans="1:9">
      <c r="A35" s="10" t="str">
        <f t="shared" si="1"/>
        <v>WSH26</v>
      </c>
      <c r="B35" s="1" t="s">
        <v>30</v>
      </c>
      <c r="C35" s="10" t="s">
        <v>62</v>
      </c>
      <c r="D35" s="9">
        <f>IFERROR(INDEX(Water!$B$4:$B$20,MATCH(Interface!$B35,Water!$A$4:$A$20,0)), "")</f>
        <v>7.3588877505634835E-3</v>
      </c>
      <c r="E35" s="9">
        <f>IFERROR(INDEX(Water!$C$4:$C$20,MATCH(Interface!B35,Water!$A$4:$A$20,)), "")</f>
        <v>0.05</v>
      </c>
      <c r="F35" s="9">
        <f>IFERROR(INDEX(Water!$D$4:$D$20,MATCH(Interface!$B35,Water!$A$4:$A$20,0)), "")</f>
        <v>7.3588877505634835E-3</v>
      </c>
      <c r="G35" s="9">
        <f>IFERROR(INDEX(Wastewater!$B$4:$B$14,MATCH(Interface!$B35,Wastewater!$A$4:$A$14,0)),"")</f>
        <v>0</v>
      </c>
      <c r="H35" s="9">
        <f>IFERROR(INDEX(Wastewater!$C$4:$C$14,MATCH(Interface!$B35,Wastewater!$A$4:$A$14,0)),"")</f>
        <v>0.05</v>
      </c>
      <c r="I35" s="9">
        <f>IFERROR(INDEX(Wastewater!$D$4:$D$14,MATCH(Interface!$B35,Wastewater!$A$4:$A$14,0)),"")</f>
        <v>0</v>
      </c>
    </row>
    <row r="36" spans="1:9">
      <c r="A36" s="10" t="str">
        <f t="shared" si="1"/>
        <v>WSH27</v>
      </c>
      <c r="B36" s="1" t="s">
        <v>30</v>
      </c>
      <c r="C36" s="10" t="s">
        <v>63</v>
      </c>
      <c r="D36" s="9">
        <f>IFERROR(INDEX(Water!$B$4:$B$20,MATCH(Interface!$B36,Water!$A$4:$A$20,0)), "")</f>
        <v>7.3588877505634835E-3</v>
      </c>
      <c r="E36" s="9">
        <f>IFERROR(INDEX(Water!$C$4:$C$20,MATCH(Interface!B36,Water!$A$4:$A$20,)), "")</f>
        <v>0.05</v>
      </c>
      <c r="F36" s="9">
        <f>IFERROR(INDEX(Water!$D$4:$D$20,MATCH(Interface!$B36,Water!$A$4:$A$20,0)), "")</f>
        <v>7.3588877505634835E-3</v>
      </c>
      <c r="G36" s="9">
        <f>IFERROR(INDEX(Wastewater!$B$4:$B$14,MATCH(Interface!$B36,Wastewater!$A$4:$A$14,0)),"")</f>
        <v>0</v>
      </c>
      <c r="H36" s="9">
        <f>IFERROR(INDEX(Wastewater!$C$4:$C$14,MATCH(Interface!$B36,Wastewater!$A$4:$A$14,0)),"")</f>
        <v>0.05</v>
      </c>
      <c r="I36" s="9">
        <f>IFERROR(INDEX(Wastewater!$D$4:$D$14,MATCH(Interface!$B36,Wastewater!$A$4:$A$14,0)),"")</f>
        <v>0</v>
      </c>
    </row>
    <row r="37" spans="1:9">
      <c r="A37" s="10" t="str">
        <f t="shared" si="1"/>
        <v>WSH28</v>
      </c>
      <c r="B37" s="1" t="s">
        <v>30</v>
      </c>
      <c r="C37" s="10" t="s">
        <v>64</v>
      </c>
      <c r="D37" s="9">
        <f>IFERROR(INDEX(Water!$B$4:$B$20,MATCH(Interface!$B37,Water!$A$4:$A$20,0)), "")</f>
        <v>7.3588877505634835E-3</v>
      </c>
      <c r="E37" s="9">
        <f>IFERROR(INDEX(Water!$C$4:$C$20,MATCH(Interface!B37,Water!$A$4:$A$20,)), "")</f>
        <v>0.05</v>
      </c>
      <c r="F37" s="9">
        <f>IFERROR(INDEX(Water!$D$4:$D$20,MATCH(Interface!$B37,Water!$A$4:$A$20,0)), "")</f>
        <v>7.3588877505634835E-3</v>
      </c>
      <c r="G37" s="9">
        <f>IFERROR(INDEX(Wastewater!$B$4:$B$14,MATCH(Interface!$B37,Wastewater!$A$4:$A$14,0)),"")</f>
        <v>0</v>
      </c>
      <c r="H37" s="9">
        <f>IFERROR(INDEX(Wastewater!$C$4:$C$14,MATCH(Interface!$B37,Wastewater!$A$4:$A$14,0)),"")</f>
        <v>0.05</v>
      </c>
      <c r="I37" s="9">
        <f>IFERROR(INDEX(Wastewater!$D$4:$D$14,MATCH(Interface!$B37,Wastewater!$A$4:$A$14,0)),"")</f>
        <v>0</v>
      </c>
    </row>
    <row r="38" spans="1:9">
      <c r="A38" s="10" t="str">
        <f t="shared" si="1"/>
        <v>WSH29</v>
      </c>
      <c r="B38" s="1" t="s">
        <v>30</v>
      </c>
      <c r="C38" s="10" t="s">
        <v>65</v>
      </c>
      <c r="D38" s="9">
        <f>IFERROR(INDEX(Water!$B$4:$B$20,MATCH(Interface!$B38,Water!$A$4:$A$20,0)), "")</f>
        <v>7.3588877505634835E-3</v>
      </c>
      <c r="E38" s="9">
        <f>IFERROR(INDEX(Water!$C$4:$C$20,MATCH(Interface!B38,Water!$A$4:$A$20,)), "")</f>
        <v>0.05</v>
      </c>
      <c r="F38" s="9">
        <f>IFERROR(INDEX(Water!$D$4:$D$20,MATCH(Interface!$B38,Water!$A$4:$A$20,0)), "")</f>
        <v>7.3588877505634835E-3</v>
      </c>
      <c r="G38" s="9">
        <f>IFERROR(INDEX(Wastewater!$B$4:$B$14,MATCH(Interface!$B38,Wastewater!$A$4:$A$14,0)),"")</f>
        <v>0</v>
      </c>
      <c r="H38" s="9">
        <f>IFERROR(INDEX(Wastewater!$C$4:$C$14,MATCH(Interface!$B38,Wastewater!$A$4:$A$14,0)),"")</f>
        <v>0.05</v>
      </c>
      <c r="I38" s="9">
        <f>IFERROR(INDEX(Wastewater!$D$4:$D$14,MATCH(Interface!$B38,Wastewater!$A$4:$A$14,0)),"")</f>
        <v>0</v>
      </c>
    </row>
    <row r="39" spans="1:9">
      <c r="A39" s="10" t="str">
        <f t="shared" si="1"/>
        <v>WSH30</v>
      </c>
      <c r="B39" s="1" t="s">
        <v>30</v>
      </c>
      <c r="C39" s="10" t="s">
        <v>66</v>
      </c>
      <c r="D39" s="9">
        <f>IFERROR(INDEX(Water!$B$4:$B$20,MATCH(Interface!$B39,Water!$A$4:$A$20,0)), "")</f>
        <v>7.3588877505634835E-3</v>
      </c>
      <c r="E39" s="9">
        <f>IFERROR(INDEX(Water!$C$4:$C$20,MATCH(Interface!B39,Water!$A$4:$A$20,)), "")</f>
        <v>0.05</v>
      </c>
      <c r="F39" s="9">
        <f>IFERROR(INDEX(Water!$D$4:$D$20,MATCH(Interface!$B39,Water!$A$4:$A$20,0)), "")</f>
        <v>7.3588877505634835E-3</v>
      </c>
      <c r="G39" s="9">
        <f>IFERROR(INDEX(Wastewater!$B$4:$B$14,MATCH(Interface!$B39,Wastewater!$A$4:$A$14,0)),"")</f>
        <v>0</v>
      </c>
      <c r="H39" s="9">
        <f>IFERROR(INDEX(Wastewater!$C$4:$C$14,MATCH(Interface!$B39,Wastewater!$A$4:$A$14,0)),"")</f>
        <v>0.05</v>
      </c>
      <c r="I39" s="9">
        <f>IFERROR(INDEX(Wastewater!$D$4:$D$14,MATCH(Interface!$B39,Wastewater!$A$4:$A$14,0)),"")</f>
        <v>0</v>
      </c>
    </row>
    <row r="40" spans="1:9">
      <c r="A40" s="10" t="str">
        <f t="shared" si="1"/>
        <v>WSX26</v>
      </c>
      <c r="B40" s="1" t="s">
        <v>31</v>
      </c>
      <c r="C40" s="10" t="s">
        <v>62</v>
      </c>
      <c r="D40" s="9">
        <f>IFERROR(INDEX(Water!$B$4:$B$20,MATCH(Interface!$B40,Water!$A$4:$A$20,0)), "")</f>
        <v>0.1</v>
      </c>
      <c r="E40" s="9">
        <f>IFERROR(INDEX(Water!$C$4:$C$20,MATCH(Interface!B40,Water!$A$4:$A$20,)), "")</f>
        <v>0.1</v>
      </c>
      <c r="F40" s="9">
        <f>IFERROR(INDEX(Water!$D$4:$D$20,MATCH(Interface!$B40,Water!$A$4:$A$20,0)), "")</f>
        <v>0.2805296301002746</v>
      </c>
      <c r="G40" s="9">
        <f>IFERROR(INDEX(Wastewater!$B$4:$B$14,MATCH(Interface!$B40,Wastewater!$A$4:$A$14,0)),"")</f>
        <v>0.1</v>
      </c>
      <c r="H40" s="9">
        <f>IFERROR(INDEX(Wastewater!$C$4:$C$14,MATCH(Interface!$B40,Wastewater!$A$4:$A$14,0)),"")</f>
        <v>0.1</v>
      </c>
      <c r="I40" s="9">
        <f>IFERROR(INDEX(Wastewater!$D$4:$D$14,MATCH(Interface!$B40,Wastewater!$A$4:$A$14,0)),"")</f>
        <v>0.10163393309316664</v>
      </c>
    </row>
    <row r="41" spans="1:9">
      <c r="A41" s="10" t="str">
        <f t="shared" si="1"/>
        <v>WSX27</v>
      </c>
      <c r="B41" s="1" t="s">
        <v>31</v>
      </c>
      <c r="C41" s="10" t="s">
        <v>63</v>
      </c>
      <c r="D41" s="9">
        <f>IFERROR(INDEX(Water!$B$4:$B$20,MATCH(Interface!$B41,Water!$A$4:$A$20,0)), "")</f>
        <v>0.1</v>
      </c>
      <c r="E41" s="9">
        <f>IFERROR(INDEX(Water!$C$4:$C$20,MATCH(Interface!B41,Water!$A$4:$A$20,)), "")</f>
        <v>0.1</v>
      </c>
      <c r="F41" s="9">
        <f>IFERROR(INDEX(Water!$D$4:$D$20,MATCH(Interface!$B41,Water!$A$4:$A$20,0)), "")</f>
        <v>0.2805296301002746</v>
      </c>
      <c r="G41" s="9">
        <f>IFERROR(INDEX(Wastewater!$B$4:$B$14,MATCH(Interface!$B41,Wastewater!$A$4:$A$14,0)),"")</f>
        <v>0.1</v>
      </c>
      <c r="H41" s="9">
        <f>IFERROR(INDEX(Wastewater!$C$4:$C$14,MATCH(Interface!$B41,Wastewater!$A$4:$A$14,0)),"")</f>
        <v>0.1</v>
      </c>
      <c r="I41" s="9">
        <f>IFERROR(INDEX(Wastewater!$D$4:$D$14,MATCH(Interface!$B41,Wastewater!$A$4:$A$14,0)),"")</f>
        <v>0.10163393309316664</v>
      </c>
    </row>
    <row r="42" spans="1:9">
      <c r="A42" s="10" t="str">
        <f t="shared" si="1"/>
        <v>WSX28</v>
      </c>
      <c r="B42" s="1" t="s">
        <v>31</v>
      </c>
      <c r="C42" s="10" t="s">
        <v>64</v>
      </c>
      <c r="D42" s="9">
        <f>IFERROR(INDEX(Water!$B$4:$B$20,MATCH(Interface!$B42,Water!$A$4:$A$20,0)), "")</f>
        <v>0.1</v>
      </c>
      <c r="E42" s="9">
        <f>IFERROR(INDEX(Water!$C$4:$C$20,MATCH(Interface!B42,Water!$A$4:$A$20,)), "")</f>
        <v>0.1</v>
      </c>
      <c r="F42" s="9">
        <f>IFERROR(INDEX(Water!$D$4:$D$20,MATCH(Interface!$B42,Water!$A$4:$A$20,0)), "")</f>
        <v>0.2805296301002746</v>
      </c>
      <c r="G42" s="9">
        <f>IFERROR(INDEX(Wastewater!$B$4:$B$14,MATCH(Interface!$B42,Wastewater!$A$4:$A$14,0)),"")</f>
        <v>0.1</v>
      </c>
      <c r="H42" s="9">
        <f>IFERROR(INDEX(Wastewater!$C$4:$C$14,MATCH(Interface!$B42,Wastewater!$A$4:$A$14,0)),"")</f>
        <v>0.1</v>
      </c>
      <c r="I42" s="9">
        <f>IFERROR(INDEX(Wastewater!$D$4:$D$14,MATCH(Interface!$B42,Wastewater!$A$4:$A$14,0)),"")</f>
        <v>0.10163393309316664</v>
      </c>
    </row>
    <row r="43" spans="1:9">
      <c r="A43" s="10" t="str">
        <f t="shared" si="1"/>
        <v>WSX29</v>
      </c>
      <c r="B43" s="1" t="s">
        <v>31</v>
      </c>
      <c r="C43" s="10" t="s">
        <v>65</v>
      </c>
      <c r="D43" s="9">
        <f>IFERROR(INDEX(Water!$B$4:$B$20,MATCH(Interface!$B43,Water!$A$4:$A$20,0)), "")</f>
        <v>0.1</v>
      </c>
      <c r="E43" s="9">
        <f>IFERROR(INDEX(Water!$C$4:$C$20,MATCH(Interface!B43,Water!$A$4:$A$20,)), "")</f>
        <v>0.1</v>
      </c>
      <c r="F43" s="9">
        <f>IFERROR(INDEX(Water!$D$4:$D$20,MATCH(Interface!$B43,Water!$A$4:$A$20,0)), "")</f>
        <v>0.2805296301002746</v>
      </c>
      <c r="G43" s="9">
        <f>IFERROR(INDEX(Wastewater!$B$4:$B$14,MATCH(Interface!$B43,Wastewater!$A$4:$A$14,0)),"")</f>
        <v>0.1</v>
      </c>
      <c r="H43" s="9">
        <f>IFERROR(INDEX(Wastewater!$C$4:$C$14,MATCH(Interface!$B43,Wastewater!$A$4:$A$14,0)),"")</f>
        <v>0.1</v>
      </c>
      <c r="I43" s="9">
        <f>IFERROR(INDEX(Wastewater!$D$4:$D$14,MATCH(Interface!$B43,Wastewater!$A$4:$A$14,0)),"")</f>
        <v>0.10163393309316664</v>
      </c>
    </row>
    <row r="44" spans="1:9">
      <c r="A44" s="10" t="str">
        <f t="shared" si="1"/>
        <v>WSX30</v>
      </c>
      <c r="B44" s="1" t="s">
        <v>31</v>
      </c>
      <c r="C44" s="10" t="s">
        <v>66</v>
      </c>
      <c r="D44" s="9">
        <f>IFERROR(INDEX(Water!$B$4:$B$20,MATCH(Interface!$B44,Water!$A$4:$A$20,0)), "")</f>
        <v>0.1</v>
      </c>
      <c r="E44" s="9">
        <f>IFERROR(INDEX(Water!$C$4:$C$20,MATCH(Interface!B44,Water!$A$4:$A$20,)), "")</f>
        <v>0.1</v>
      </c>
      <c r="F44" s="9">
        <f>IFERROR(INDEX(Water!$D$4:$D$20,MATCH(Interface!$B44,Water!$A$4:$A$20,0)), "")</f>
        <v>0.2805296301002746</v>
      </c>
      <c r="G44" s="9">
        <f>IFERROR(INDEX(Wastewater!$B$4:$B$14,MATCH(Interface!$B44,Wastewater!$A$4:$A$14,0)),"")</f>
        <v>0.1</v>
      </c>
      <c r="H44" s="9">
        <f>IFERROR(INDEX(Wastewater!$C$4:$C$14,MATCH(Interface!$B44,Wastewater!$A$4:$A$14,0)),"")</f>
        <v>0.1</v>
      </c>
      <c r="I44" s="9">
        <f>IFERROR(INDEX(Wastewater!$D$4:$D$14,MATCH(Interface!$B44,Wastewater!$A$4:$A$14,0)),"")</f>
        <v>0.10163393309316664</v>
      </c>
    </row>
    <row r="45" spans="1:9">
      <c r="A45" s="10" t="str">
        <f t="shared" si="1"/>
        <v>YKY26</v>
      </c>
      <c r="B45" s="1" t="s">
        <v>32</v>
      </c>
      <c r="C45" s="10" t="s">
        <v>62</v>
      </c>
      <c r="D45" s="9">
        <f>IFERROR(INDEX(Water!$B$4:$B$20,MATCH(Interface!$B45,Water!$A$4:$A$20,0)), "")</f>
        <v>0.1</v>
      </c>
      <c r="E45" s="9">
        <f>IFERROR(INDEX(Water!$C$4:$C$20,MATCH(Interface!B45,Water!$A$4:$A$20,)), "")</f>
        <v>0.1</v>
      </c>
      <c r="F45" s="9">
        <f>IFERROR(INDEX(Water!$D$4:$D$20,MATCH(Interface!$B45,Water!$A$4:$A$20,0)), "")</f>
        <v>0.14160784044358907</v>
      </c>
      <c r="G45" s="9">
        <f>IFERROR(INDEX(Wastewater!$B$4:$B$14,MATCH(Interface!$B45,Wastewater!$A$4:$A$14,0)),"")</f>
        <v>0</v>
      </c>
      <c r="H45" s="9">
        <f>IFERROR(INDEX(Wastewater!$C$4:$C$14,MATCH(Interface!$B45,Wastewater!$A$4:$A$14,0)),"")</f>
        <v>0.05</v>
      </c>
      <c r="I45" s="9">
        <f>IFERROR(INDEX(Wastewater!$D$4:$D$14,MATCH(Interface!$B45,Wastewater!$A$4:$A$14,0)),"")</f>
        <v>0</v>
      </c>
    </row>
    <row r="46" spans="1:9">
      <c r="A46" s="10" t="str">
        <f t="shared" si="1"/>
        <v>YKY27</v>
      </c>
      <c r="B46" s="1" t="s">
        <v>32</v>
      </c>
      <c r="C46" s="10" t="s">
        <v>63</v>
      </c>
      <c r="D46" s="9">
        <f>IFERROR(INDEX(Water!$B$4:$B$20,MATCH(Interface!$B46,Water!$A$4:$A$20,0)), "")</f>
        <v>0.1</v>
      </c>
      <c r="E46" s="9">
        <f>IFERROR(INDEX(Water!$C$4:$C$20,MATCH(Interface!B46,Water!$A$4:$A$20,)), "")</f>
        <v>0.1</v>
      </c>
      <c r="F46" s="9">
        <f>IFERROR(INDEX(Water!$D$4:$D$20,MATCH(Interface!$B46,Water!$A$4:$A$20,0)), "")</f>
        <v>0.14160784044358907</v>
      </c>
      <c r="G46" s="9">
        <f>IFERROR(INDEX(Wastewater!$B$4:$B$14,MATCH(Interface!$B46,Wastewater!$A$4:$A$14,0)),"")</f>
        <v>0</v>
      </c>
      <c r="H46" s="9">
        <f>IFERROR(INDEX(Wastewater!$C$4:$C$14,MATCH(Interface!$B46,Wastewater!$A$4:$A$14,0)),"")</f>
        <v>0.05</v>
      </c>
      <c r="I46" s="9">
        <f>IFERROR(INDEX(Wastewater!$D$4:$D$14,MATCH(Interface!$B46,Wastewater!$A$4:$A$14,0)),"")</f>
        <v>0</v>
      </c>
    </row>
    <row r="47" spans="1:9">
      <c r="A47" s="10" t="str">
        <f t="shared" si="1"/>
        <v>YKY28</v>
      </c>
      <c r="B47" s="1" t="s">
        <v>32</v>
      </c>
      <c r="C47" s="10" t="s">
        <v>64</v>
      </c>
      <c r="D47" s="9">
        <f>IFERROR(INDEX(Water!$B$4:$B$20,MATCH(Interface!$B47,Water!$A$4:$A$20,0)), "")</f>
        <v>0.1</v>
      </c>
      <c r="E47" s="9">
        <f>IFERROR(INDEX(Water!$C$4:$C$20,MATCH(Interface!B47,Water!$A$4:$A$20,)), "")</f>
        <v>0.1</v>
      </c>
      <c r="F47" s="9">
        <f>IFERROR(INDEX(Water!$D$4:$D$20,MATCH(Interface!$B47,Water!$A$4:$A$20,0)), "")</f>
        <v>0.14160784044358907</v>
      </c>
      <c r="G47" s="9">
        <f>IFERROR(INDEX(Wastewater!$B$4:$B$14,MATCH(Interface!$B47,Wastewater!$A$4:$A$14,0)),"")</f>
        <v>0</v>
      </c>
      <c r="H47" s="9">
        <f>IFERROR(INDEX(Wastewater!$C$4:$C$14,MATCH(Interface!$B47,Wastewater!$A$4:$A$14,0)),"")</f>
        <v>0.05</v>
      </c>
      <c r="I47" s="9">
        <f>IFERROR(INDEX(Wastewater!$D$4:$D$14,MATCH(Interface!$B47,Wastewater!$A$4:$A$14,0)),"")</f>
        <v>0</v>
      </c>
    </row>
    <row r="48" spans="1:9">
      <c r="A48" s="10" t="str">
        <f t="shared" si="1"/>
        <v>YKY29</v>
      </c>
      <c r="B48" s="1" t="s">
        <v>32</v>
      </c>
      <c r="C48" s="10" t="s">
        <v>65</v>
      </c>
      <c r="D48" s="9">
        <f>IFERROR(INDEX(Water!$B$4:$B$20,MATCH(Interface!$B48,Water!$A$4:$A$20,0)), "")</f>
        <v>0.1</v>
      </c>
      <c r="E48" s="9">
        <f>IFERROR(INDEX(Water!$C$4:$C$20,MATCH(Interface!B48,Water!$A$4:$A$20,)), "")</f>
        <v>0.1</v>
      </c>
      <c r="F48" s="9">
        <f>IFERROR(INDEX(Water!$D$4:$D$20,MATCH(Interface!$B48,Water!$A$4:$A$20,0)), "")</f>
        <v>0.14160784044358907</v>
      </c>
      <c r="G48" s="9">
        <f>IFERROR(INDEX(Wastewater!$B$4:$B$14,MATCH(Interface!$B48,Wastewater!$A$4:$A$14,0)),"")</f>
        <v>0</v>
      </c>
      <c r="H48" s="9">
        <f>IFERROR(INDEX(Wastewater!$C$4:$C$14,MATCH(Interface!$B48,Wastewater!$A$4:$A$14,0)),"")</f>
        <v>0.05</v>
      </c>
      <c r="I48" s="9">
        <f>IFERROR(INDEX(Wastewater!$D$4:$D$14,MATCH(Interface!$B48,Wastewater!$A$4:$A$14,0)),"")</f>
        <v>0</v>
      </c>
    </row>
    <row r="49" spans="1:9">
      <c r="A49" s="10" t="str">
        <f t="shared" si="1"/>
        <v>YKY30</v>
      </c>
      <c r="B49" s="1" t="s">
        <v>32</v>
      </c>
      <c r="C49" s="10" t="s">
        <v>66</v>
      </c>
      <c r="D49" s="9">
        <f>IFERROR(INDEX(Water!$B$4:$B$20,MATCH(Interface!$B49,Water!$A$4:$A$20,0)), "")</f>
        <v>0.1</v>
      </c>
      <c r="E49" s="9">
        <f>IFERROR(INDEX(Water!$C$4:$C$20,MATCH(Interface!B49,Water!$A$4:$A$20,)), "")</f>
        <v>0.1</v>
      </c>
      <c r="F49" s="9">
        <f>IFERROR(INDEX(Water!$D$4:$D$20,MATCH(Interface!$B49,Water!$A$4:$A$20,0)), "")</f>
        <v>0.14160784044358907</v>
      </c>
      <c r="G49" s="9">
        <f>IFERROR(INDEX(Wastewater!$B$4:$B$14,MATCH(Interface!$B49,Wastewater!$A$4:$A$14,0)),"")</f>
        <v>0</v>
      </c>
      <c r="H49" s="9">
        <f>IFERROR(INDEX(Wastewater!$C$4:$C$14,MATCH(Interface!$B49,Wastewater!$A$4:$A$14,0)),"")</f>
        <v>0.05</v>
      </c>
      <c r="I49" s="9">
        <f>IFERROR(INDEX(Wastewater!$D$4:$D$14,MATCH(Interface!$B49,Wastewater!$A$4:$A$14,0)),"")</f>
        <v>0</v>
      </c>
    </row>
    <row r="50" spans="1:9">
      <c r="A50" s="10" t="str">
        <f t="shared" si="1"/>
        <v>AFW26</v>
      </c>
      <c r="B50" s="1" t="s">
        <v>33</v>
      </c>
      <c r="C50" s="10" t="s">
        <v>62</v>
      </c>
      <c r="D50" s="9">
        <f>IFERROR(INDEX(Water!$B$4:$B$20,MATCH(Interface!$B50,Water!$A$4:$A$20,0)), "")</f>
        <v>7.779658401263643E-3</v>
      </c>
      <c r="E50" s="9">
        <f>IFERROR(INDEX(Water!$C$4:$C$20,MATCH(Interface!B50,Water!$A$4:$A$20,)), "")</f>
        <v>0.05</v>
      </c>
      <c r="F50" s="9">
        <f>IFERROR(INDEX(Water!$D$4:$D$20,MATCH(Interface!$B50,Water!$A$4:$A$20,0)), "")</f>
        <v>7.779658401263643E-3</v>
      </c>
      <c r="G50" s="9" t="str">
        <f>IFERROR(INDEX(Wastewater!$B$4:$B$14,MATCH(Interface!$B50,Wastewater!$A$4:$A$14,0)),"")</f>
        <v/>
      </c>
      <c r="H50" s="9" t="str">
        <f>IFERROR(INDEX(Wastewater!$C$4:$C$14,MATCH(Interface!$B50,Wastewater!$A$4:$A$14,0)),"")</f>
        <v/>
      </c>
      <c r="I50" s="9" t="str">
        <f>IFERROR(INDEX(Wastewater!$D$4:$D$14,MATCH(Interface!$B50,Wastewater!$A$4:$A$14,0)),"")</f>
        <v/>
      </c>
    </row>
    <row r="51" spans="1:9">
      <c r="A51" s="10" t="str">
        <f t="shared" si="1"/>
        <v>AFW27</v>
      </c>
      <c r="B51" s="1" t="s">
        <v>33</v>
      </c>
      <c r="C51" s="10" t="s">
        <v>63</v>
      </c>
      <c r="D51" s="9">
        <f>IFERROR(INDEX(Water!$B$4:$B$20,MATCH(Interface!$B51,Water!$A$4:$A$20,0)), "")</f>
        <v>7.779658401263643E-3</v>
      </c>
      <c r="E51" s="9">
        <f>IFERROR(INDEX(Water!$C$4:$C$20,MATCH(Interface!B51,Water!$A$4:$A$20,)), "")</f>
        <v>0.05</v>
      </c>
      <c r="F51" s="9">
        <f>IFERROR(INDEX(Water!$D$4:$D$20,MATCH(Interface!$B51,Water!$A$4:$A$20,0)), "")</f>
        <v>7.779658401263643E-3</v>
      </c>
      <c r="G51" s="9" t="str">
        <f>IFERROR(INDEX(Wastewater!$B$4:$B$14,MATCH(Interface!$B51,Wastewater!$A$4:$A$14,0)),"")</f>
        <v/>
      </c>
      <c r="H51" s="9" t="str">
        <f>IFERROR(INDEX(Wastewater!$C$4:$C$14,MATCH(Interface!$B51,Wastewater!$A$4:$A$14,0)),"")</f>
        <v/>
      </c>
      <c r="I51" s="9" t="str">
        <f>IFERROR(INDEX(Wastewater!$D$4:$D$14,MATCH(Interface!$B51,Wastewater!$A$4:$A$14,0)),"")</f>
        <v/>
      </c>
    </row>
    <row r="52" spans="1:9">
      <c r="A52" s="10" t="str">
        <f t="shared" si="1"/>
        <v>AFW28</v>
      </c>
      <c r="B52" s="1" t="s">
        <v>33</v>
      </c>
      <c r="C52" s="10" t="s">
        <v>64</v>
      </c>
      <c r="D52" s="9">
        <f>IFERROR(INDEX(Water!$B$4:$B$20,MATCH(Interface!$B52,Water!$A$4:$A$20,0)), "")</f>
        <v>7.779658401263643E-3</v>
      </c>
      <c r="E52" s="9">
        <f>IFERROR(INDEX(Water!$C$4:$C$20,MATCH(Interface!B52,Water!$A$4:$A$20,)), "")</f>
        <v>0.05</v>
      </c>
      <c r="F52" s="9">
        <f>IFERROR(INDEX(Water!$D$4:$D$20,MATCH(Interface!$B52,Water!$A$4:$A$20,0)), "")</f>
        <v>7.779658401263643E-3</v>
      </c>
      <c r="G52" s="9" t="str">
        <f>IFERROR(INDEX(Wastewater!$B$4:$B$14,MATCH(Interface!$B52,Wastewater!$A$4:$A$14,0)),"")</f>
        <v/>
      </c>
      <c r="H52" s="9" t="str">
        <f>IFERROR(INDEX(Wastewater!$C$4:$C$14,MATCH(Interface!$B52,Wastewater!$A$4:$A$14,0)),"")</f>
        <v/>
      </c>
      <c r="I52" s="9" t="str">
        <f>IFERROR(INDEX(Wastewater!$D$4:$D$14,MATCH(Interface!$B52,Wastewater!$A$4:$A$14,0)),"")</f>
        <v/>
      </c>
    </row>
    <row r="53" spans="1:9">
      <c r="A53" s="10" t="str">
        <f t="shared" si="1"/>
        <v>AFW29</v>
      </c>
      <c r="B53" s="1" t="s">
        <v>33</v>
      </c>
      <c r="C53" s="10" t="s">
        <v>65</v>
      </c>
      <c r="D53" s="9">
        <f>IFERROR(INDEX(Water!$B$4:$B$20,MATCH(Interface!$B53,Water!$A$4:$A$20,0)), "")</f>
        <v>7.779658401263643E-3</v>
      </c>
      <c r="E53" s="9">
        <f>IFERROR(INDEX(Water!$C$4:$C$20,MATCH(Interface!B53,Water!$A$4:$A$20,)), "")</f>
        <v>0.05</v>
      </c>
      <c r="F53" s="9">
        <f>IFERROR(INDEX(Water!$D$4:$D$20,MATCH(Interface!$B53,Water!$A$4:$A$20,0)), "")</f>
        <v>7.779658401263643E-3</v>
      </c>
      <c r="G53" s="9" t="str">
        <f>IFERROR(INDEX(Wastewater!$B$4:$B$14,MATCH(Interface!$B53,Wastewater!$A$4:$A$14,0)),"")</f>
        <v/>
      </c>
      <c r="H53" s="9" t="str">
        <f>IFERROR(INDEX(Wastewater!$C$4:$C$14,MATCH(Interface!$B53,Wastewater!$A$4:$A$14,0)),"")</f>
        <v/>
      </c>
      <c r="I53" s="9" t="str">
        <f>IFERROR(INDEX(Wastewater!$D$4:$D$14,MATCH(Interface!$B53,Wastewater!$A$4:$A$14,0)),"")</f>
        <v/>
      </c>
    </row>
    <row r="54" spans="1:9">
      <c r="A54" s="10" t="str">
        <f t="shared" si="1"/>
        <v>AFW30</v>
      </c>
      <c r="B54" s="1" t="s">
        <v>33</v>
      </c>
      <c r="C54" s="10" t="s">
        <v>66</v>
      </c>
      <c r="D54" s="9">
        <f>IFERROR(INDEX(Water!$B$4:$B$20,MATCH(Interface!$B54,Water!$A$4:$A$20,0)), "")</f>
        <v>7.779658401263643E-3</v>
      </c>
      <c r="E54" s="9">
        <f>IFERROR(INDEX(Water!$C$4:$C$20,MATCH(Interface!B54,Water!$A$4:$A$20,)), "")</f>
        <v>0.05</v>
      </c>
      <c r="F54" s="9">
        <f>IFERROR(INDEX(Water!$D$4:$D$20,MATCH(Interface!$B54,Water!$A$4:$A$20,0)), "")</f>
        <v>7.779658401263643E-3</v>
      </c>
      <c r="G54" s="9" t="str">
        <f>IFERROR(INDEX(Wastewater!$B$4:$B$14,MATCH(Interface!$B54,Wastewater!$A$4:$A$14,0)),"")</f>
        <v/>
      </c>
      <c r="H54" s="9" t="str">
        <f>IFERROR(INDEX(Wastewater!$C$4:$C$14,MATCH(Interface!$B54,Wastewater!$A$4:$A$14,0)),"")</f>
        <v/>
      </c>
      <c r="I54" s="9" t="str">
        <f>IFERROR(INDEX(Wastewater!$D$4:$D$14,MATCH(Interface!$B54,Wastewater!$A$4:$A$14,0)),"")</f>
        <v/>
      </c>
    </row>
    <row r="55" spans="1:9">
      <c r="A55" s="10" t="str">
        <f t="shared" si="1"/>
        <v>BRL26</v>
      </c>
      <c r="B55" s="1" t="s">
        <v>34</v>
      </c>
      <c r="C55" s="10" t="s">
        <v>62</v>
      </c>
      <c r="D55" s="9">
        <f>IFERROR(INDEX(Water!$B$4:$B$20,MATCH(Interface!$B55,Water!$A$4:$A$20,0)), "")</f>
        <v>0</v>
      </c>
      <c r="E55" s="9">
        <f>IFERROR(INDEX(Water!$C$4:$C$20,MATCH(Interface!B55,Water!$A$4:$A$20,)), "")</f>
        <v>0.05</v>
      </c>
      <c r="F55" s="9">
        <f>IFERROR(INDEX(Water!$D$4:$D$20,MATCH(Interface!$B55,Water!$A$4:$A$20,0)), "")</f>
        <v>0</v>
      </c>
      <c r="G55" s="9" t="str">
        <f>IFERROR(INDEX(Wastewater!$B$4:$B$14,MATCH(Interface!$B55,Wastewater!$A$4:$A$14,0)),"")</f>
        <v/>
      </c>
      <c r="H55" s="9" t="str">
        <f>IFERROR(INDEX(Wastewater!$C$4:$C$14,MATCH(Interface!$B55,Wastewater!$A$4:$A$14,0)),"")</f>
        <v/>
      </c>
      <c r="I55" s="9" t="str">
        <f>IFERROR(INDEX(Wastewater!$D$4:$D$14,MATCH(Interface!$B55,Wastewater!$A$4:$A$14,0)),"")</f>
        <v/>
      </c>
    </row>
    <row r="56" spans="1:9">
      <c r="A56" s="10" t="str">
        <f t="shared" si="1"/>
        <v>BRL27</v>
      </c>
      <c r="B56" s="1" t="s">
        <v>34</v>
      </c>
      <c r="C56" s="10" t="s">
        <v>63</v>
      </c>
      <c r="D56" s="9">
        <f>IFERROR(INDEX(Water!$B$4:$B$20,MATCH(Interface!$B56,Water!$A$4:$A$20,0)), "")</f>
        <v>0</v>
      </c>
      <c r="E56" s="9">
        <f>IFERROR(INDEX(Water!$C$4:$C$20,MATCH(Interface!B56,Water!$A$4:$A$20,)), "")</f>
        <v>0.05</v>
      </c>
      <c r="F56" s="9">
        <f>IFERROR(INDEX(Water!$D$4:$D$20,MATCH(Interface!$B56,Water!$A$4:$A$20,0)), "")</f>
        <v>0</v>
      </c>
      <c r="G56" s="9" t="str">
        <f>IFERROR(INDEX(Wastewater!$B$4:$B$14,MATCH(Interface!$B56,Wastewater!$A$4:$A$14,0)),"")</f>
        <v/>
      </c>
      <c r="H56" s="9" t="str">
        <f>IFERROR(INDEX(Wastewater!$C$4:$C$14,MATCH(Interface!$B56,Wastewater!$A$4:$A$14,0)),"")</f>
        <v/>
      </c>
      <c r="I56" s="9" t="str">
        <f>IFERROR(INDEX(Wastewater!$D$4:$D$14,MATCH(Interface!$B56,Wastewater!$A$4:$A$14,0)),"")</f>
        <v/>
      </c>
    </row>
    <row r="57" spans="1:9">
      <c r="A57" s="10" t="str">
        <f t="shared" si="1"/>
        <v>BRL28</v>
      </c>
      <c r="B57" s="1" t="s">
        <v>34</v>
      </c>
      <c r="C57" s="10" t="s">
        <v>64</v>
      </c>
      <c r="D57" s="9">
        <f>IFERROR(INDEX(Water!$B$4:$B$20,MATCH(Interface!$B57,Water!$A$4:$A$20,0)), "")</f>
        <v>0</v>
      </c>
      <c r="E57" s="9">
        <f>IFERROR(INDEX(Water!$C$4:$C$20,MATCH(Interface!B57,Water!$A$4:$A$20,)), "")</f>
        <v>0.05</v>
      </c>
      <c r="F57" s="9">
        <f>IFERROR(INDEX(Water!$D$4:$D$20,MATCH(Interface!$B57,Water!$A$4:$A$20,0)), "")</f>
        <v>0</v>
      </c>
      <c r="G57" s="9" t="str">
        <f>IFERROR(INDEX(Wastewater!$B$4:$B$14,MATCH(Interface!$B57,Wastewater!$A$4:$A$14,0)),"")</f>
        <v/>
      </c>
      <c r="H57" s="9" t="str">
        <f>IFERROR(INDEX(Wastewater!$C$4:$C$14,MATCH(Interface!$B57,Wastewater!$A$4:$A$14,0)),"")</f>
        <v/>
      </c>
      <c r="I57" s="9" t="str">
        <f>IFERROR(INDEX(Wastewater!$D$4:$D$14,MATCH(Interface!$B57,Wastewater!$A$4:$A$14,0)),"")</f>
        <v/>
      </c>
    </row>
    <row r="58" spans="1:9">
      <c r="A58" s="10" t="str">
        <f t="shared" si="1"/>
        <v>BRL29</v>
      </c>
      <c r="B58" s="1" t="s">
        <v>34</v>
      </c>
      <c r="C58" s="10" t="s">
        <v>65</v>
      </c>
      <c r="D58" s="9">
        <f>IFERROR(INDEX(Water!$B$4:$B$20,MATCH(Interface!$B58,Water!$A$4:$A$20,0)), "")</f>
        <v>0</v>
      </c>
      <c r="E58" s="9">
        <f>IFERROR(INDEX(Water!$C$4:$C$20,MATCH(Interface!B58,Water!$A$4:$A$20,)), "")</f>
        <v>0.05</v>
      </c>
      <c r="F58" s="9">
        <f>IFERROR(INDEX(Water!$D$4:$D$20,MATCH(Interface!$B58,Water!$A$4:$A$20,0)), "")</f>
        <v>0</v>
      </c>
      <c r="G58" s="9" t="str">
        <f>IFERROR(INDEX(Wastewater!$B$4:$B$14,MATCH(Interface!$B58,Wastewater!$A$4:$A$14,0)),"")</f>
        <v/>
      </c>
      <c r="H58" s="9" t="str">
        <f>IFERROR(INDEX(Wastewater!$C$4:$C$14,MATCH(Interface!$B58,Wastewater!$A$4:$A$14,0)),"")</f>
        <v/>
      </c>
      <c r="I58" s="9" t="str">
        <f>IFERROR(INDEX(Wastewater!$D$4:$D$14,MATCH(Interface!$B58,Wastewater!$A$4:$A$14,0)),"")</f>
        <v/>
      </c>
    </row>
    <row r="59" spans="1:9">
      <c r="A59" s="10" t="str">
        <f t="shared" si="1"/>
        <v>BRL30</v>
      </c>
      <c r="B59" s="1" t="s">
        <v>34</v>
      </c>
      <c r="C59" s="10" t="s">
        <v>66</v>
      </c>
      <c r="D59" s="9">
        <f>IFERROR(INDEX(Water!$B$4:$B$20,MATCH(Interface!$B59,Water!$A$4:$A$20,0)), "")</f>
        <v>0</v>
      </c>
      <c r="E59" s="9">
        <f>IFERROR(INDEX(Water!$C$4:$C$20,MATCH(Interface!B59,Water!$A$4:$A$20,)), "")</f>
        <v>0.05</v>
      </c>
      <c r="F59" s="9">
        <f>IFERROR(INDEX(Water!$D$4:$D$20,MATCH(Interface!$B59,Water!$A$4:$A$20,0)), "")</f>
        <v>0</v>
      </c>
      <c r="G59" s="9" t="str">
        <f>IFERROR(INDEX(Wastewater!$B$4:$B$14,MATCH(Interface!$B59,Wastewater!$A$4:$A$14,0)),"")</f>
        <v/>
      </c>
      <c r="H59" s="9" t="str">
        <f>IFERROR(INDEX(Wastewater!$C$4:$C$14,MATCH(Interface!$B59,Wastewater!$A$4:$A$14,0)),"")</f>
        <v/>
      </c>
      <c r="I59" s="9" t="str">
        <f>IFERROR(INDEX(Wastewater!$D$4:$D$14,MATCH(Interface!$B59,Wastewater!$A$4:$A$14,0)),"")</f>
        <v/>
      </c>
    </row>
    <row r="60" spans="1:9">
      <c r="A60" s="10" t="str">
        <f t="shared" si="1"/>
        <v>PRT26</v>
      </c>
      <c r="B60" s="1" t="s">
        <v>35</v>
      </c>
      <c r="C60" s="10" t="s">
        <v>62</v>
      </c>
      <c r="D60" s="9">
        <f>IFERROR(INDEX(Water!$B$4:$B$20,MATCH(Interface!$B60,Water!$A$4:$A$20,0)), "")</f>
        <v>0</v>
      </c>
      <c r="E60" s="9">
        <f>IFERROR(INDEX(Water!$C$4:$C$20,MATCH(Interface!B60,Water!$A$4:$A$20,)), "")</f>
        <v>0.05</v>
      </c>
      <c r="F60" s="9">
        <f>IFERROR(INDEX(Water!$D$4:$D$20,MATCH(Interface!$B60,Water!$A$4:$A$20,0)), "")</f>
        <v>0</v>
      </c>
      <c r="G60" s="9" t="str">
        <f>IFERROR(INDEX(Wastewater!$B$4:$B$14,MATCH(Interface!$B60,Wastewater!$A$4:$A$14,0)),"")</f>
        <v/>
      </c>
      <c r="H60" s="9" t="str">
        <f>IFERROR(INDEX(Wastewater!$C$4:$C$14,MATCH(Interface!$B60,Wastewater!$A$4:$A$14,0)),"")</f>
        <v/>
      </c>
      <c r="I60" s="9" t="str">
        <f>IFERROR(INDEX(Wastewater!$D$4:$D$14,MATCH(Interface!$B60,Wastewater!$A$4:$A$14,0)),"")</f>
        <v/>
      </c>
    </row>
    <row r="61" spans="1:9">
      <c r="A61" s="10" t="str">
        <f t="shared" si="1"/>
        <v>PRT27</v>
      </c>
      <c r="B61" s="1" t="s">
        <v>35</v>
      </c>
      <c r="C61" s="10" t="s">
        <v>63</v>
      </c>
      <c r="D61" s="9">
        <f>IFERROR(INDEX(Water!$B$4:$B$20,MATCH(Interface!$B61,Water!$A$4:$A$20,0)), "")</f>
        <v>0</v>
      </c>
      <c r="E61" s="9">
        <f>IFERROR(INDEX(Water!$C$4:$C$20,MATCH(Interface!B61,Water!$A$4:$A$20,)), "")</f>
        <v>0.05</v>
      </c>
      <c r="F61" s="9">
        <f>IFERROR(INDEX(Water!$D$4:$D$20,MATCH(Interface!$B61,Water!$A$4:$A$20,0)), "")</f>
        <v>0</v>
      </c>
      <c r="G61" s="9" t="str">
        <f>IFERROR(INDEX(Wastewater!$B$4:$B$14,MATCH(Interface!$B61,Wastewater!$A$4:$A$14,0)),"")</f>
        <v/>
      </c>
      <c r="H61" s="9" t="str">
        <f>IFERROR(INDEX(Wastewater!$C$4:$C$14,MATCH(Interface!$B61,Wastewater!$A$4:$A$14,0)),"")</f>
        <v/>
      </c>
      <c r="I61" s="9" t="str">
        <f>IFERROR(INDEX(Wastewater!$D$4:$D$14,MATCH(Interface!$B61,Wastewater!$A$4:$A$14,0)),"")</f>
        <v/>
      </c>
    </row>
    <row r="62" spans="1:9">
      <c r="A62" s="10" t="str">
        <f t="shared" si="1"/>
        <v>PRT28</v>
      </c>
      <c r="B62" s="1" t="s">
        <v>35</v>
      </c>
      <c r="C62" s="10" t="s">
        <v>64</v>
      </c>
      <c r="D62" s="9">
        <f>IFERROR(INDEX(Water!$B$4:$B$20,MATCH(Interface!$B62,Water!$A$4:$A$20,0)), "")</f>
        <v>0</v>
      </c>
      <c r="E62" s="9">
        <f>IFERROR(INDEX(Water!$C$4:$C$20,MATCH(Interface!B62,Water!$A$4:$A$20,)), "")</f>
        <v>0.05</v>
      </c>
      <c r="F62" s="9">
        <f>IFERROR(INDEX(Water!$D$4:$D$20,MATCH(Interface!$B62,Water!$A$4:$A$20,0)), "")</f>
        <v>0</v>
      </c>
      <c r="G62" s="9" t="str">
        <f>IFERROR(INDEX(Wastewater!$B$4:$B$14,MATCH(Interface!$B62,Wastewater!$A$4:$A$14,0)),"")</f>
        <v/>
      </c>
      <c r="H62" s="9" t="str">
        <f>IFERROR(INDEX(Wastewater!$C$4:$C$14,MATCH(Interface!$B62,Wastewater!$A$4:$A$14,0)),"")</f>
        <v/>
      </c>
      <c r="I62" s="9" t="str">
        <f>IFERROR(INDEX(Wastewater!$D$4:$D$14,MATCH(Interface!$B62,Wastewater!$A$4:$A$14,0)),"")</f>
        <v/>
      </c>
    </row>
    <row r="63" spans="1:9">
      <c r="A63" s="10" t="str">
        <f t="shared" si="1"/>
        <v>PRT29</v>
      </c>
      <c r="B63" s="1" t="s">
        <v>35</v>
      </c>
      <c r="C63" s="10" t="s">
        <v>65</v>
      </c>
      <c r="D63" s="9">
        <f>IFERROR(INDEX(Water!$B$4:$B$20,MATCH(Interface!$B63,Water!$A$4:$A$20,0)), "")</f>
        <v>0</v>
      </c>
      <c r="E63" s="9">
        <f>IFERROR(INDEX(Water!$C$4:$C$20,MATCH(Interface!B63,Water!$A$4:$A$20,)), "")</f>
        <v>0.05</v>
      </c>
      <c r="F63" s="9">
        <f>IFERROR(INDEX(Water!$D$4:$D$20,MATCH(Interface!$B63,Water!$A$4:$A$20,0)), "")</f>
        <v>0</v>
      </c>
      <c r="G63" s="9" t="str">
        <f>IFERROR(INDEX(Wastewater!$B$4:$B$14,MATCH(Interface!$B63,Wastewater!$A$4:$A$14,0)),"")</f>
        <v/>
      </c>
      <c r="H63" s="9" t="str">
        <f>IFERROR(INDEX(Wastewater!$C$4:$C$14,MATCH(Interface!$B63,Wastewater!$A$4:$A$14,0)),"")</f>
        <v/>
      </c>
      <c r="I63" s="9" t="str">
        <f>IFERROR(INDEX(Wastewater!$D$4:$D$14,MATCH(Interface!$B63,Wastewater!$A$4:$A$14,0)),"")</f>
        <v/>
      </c>
    </row>
    <row r="64" spans="1:9">
      <c r="A64" s="10" t="str">
        <f t="shared" si="1"/>
        <v>PRT30</v>
      </c>
      <c r="B64" s="1" t="s">
        <v>35</v>
      </c>
      <c r="C64" s="10" t="s">
        <v>66</v>
      </c>
      <c r="D64" s="9">
        <f>IFERROR(INDEX(Water!$B$4:$B$20,MATCH(Interface!$B64,Water!$A$4:$A$20,0)), "")</f>
        <v>0</v>
      </c>
      <c r="E64" s="9">
        <f>IFERROR(INDEX(Water!$C$4:$C$20,MATCH(Interface!B64,Water!$A$4:$A$20,)), "")</f>
        <v>0.05</v>
      </c>
      <c r="F64" s="9">
        <f>IFERROR(INDEX(Water!$D$4:$D$20,MATCH(Interface!$B64,Water!$A$4:$A$20,0)), "")</f>
        <v>0</v>
      </c>
      <c r="G64" s="9" t="str">
        <f>IFERROR(INDEX(Wastewater!$B$4:$B$14,MATCH(Interface!$B64,Wastewater!$A$4:$A$14,0)),"")</f>
        <v/>
      </c>
      <c r="H64" s="9" t="str">
        <f>IFERROR(INDEX(Wastewater!$C$4:$C$14,MATCH(Interface!$B64,Wastewater!$A$4:$A$14,0)),"")</f>
        <v/>
      </c>
      <c r="I64" s="9" t="str">
        <f>IFERROR(INDEX(Wastewater!$D$4:$D$14,MATCH(Interface!$B64,Wastewater!$A$4:$A$14,0)),"")</f>
        <v/>
      </c>
    </row>
    <row r="65" spans="1:9">
      <c r="A65" s="10" t="str">
        <f t="shared" si="1"/>
        <v>SES26</v>
      </c>
      <c r="B65" s="1" t="s">
        <v>36</v>
      </c>
      <c r="C65" s="10" t="s">
        <v>62</v>
      </c>
      <c r="D65" s="9">
        <f>IFERROR(INDEX(Water!$B$4:$B$20,MATCH(Interface!$B65,Water!$A$4:$A$20,0)), "")</f>
        <v>0.1</v>
      </c>
      <c r="E65" s="9">
        <f>IFERROR(INDEX(Water!$C$4:$C$20,MATCH(Interface!B65,Water!$A$4:$A$20,)), "")</f>
        <v>0.1</v>
      </c>
      <c r="F65" s="9">
        <f>IFERROR(INDEX(Water!$D$4:$D$20,MATCH(Interface!$B65,Water!$A$4:$A$20,0)), "")</f>
        <v>0.14640909133935998</v>
      </c>
      <c r="G65" s="9" t="str">
        <f>IFERROR(INDEX(Wastewater!$B$4:$B$14,MATCH(Interface!$B65,Wastewater!$A$4:$A$14,0)),"")</f>
        <v/>
      </c>
      <c r="H65" s="9" t="str">
        <f>IFERROR(INDEX(Wastewater!$C$4:$C$14,MATCH(Interface!$B65,Wastewater!$A$4:$A$14,0)),"")</f>
        <v/>
      </c>
      <c r="I65" s="9" t="str">
        <f>IFERROR(INDEX(Wastewater!$D$4:$D$14,MATCH(Interface!$B65,Wastewater!$A$4:$A$14,0)),"")</f>
        <v/>
      </c>
    </row>
    <row r="66" spans="1:9">
      <c r="A66" s="10" t="str">
        <f t="shared" si="1"/>
        <v>SES27</v>
      </c>
      <c r="B66" s="1" t="s">
        <v>36</v>
      </c>
      <c r="C66" s="10" t="s">
        <v>63</v>
      </c>
      <c r="D66" s="9">
        <f>IFERROR(INDEX(Water!$B$4:$B$20,MATCH(Interface!$B66,Water!$A$4:$A$20,0)), "")</f>
        <v>0.1</v>
      </c>
      <c r="E66" s="9">
        <f>IFERROR(INDEX(Water!$C$4:$C$20,MATCH(Interface!B66,Water!$A$4:$A$20,)), "")</f>
        <v>0.1</v>
      </c>
      <c r="F66" s="9">
        <f>IFERROR(INDEX(Water!$D$4:$D$20,MATCH(Interface!$B66,Water!$A$4:$A$20,0)), "")</f>
        <v>0.14640909133935998</v>
      </c>
      <c r="G66" s="9" t="str">
        <f>IFERROR(INDEX(Wastewater!$B$4:$B$14,MATCH(Interface!$B66,Wastewater!$A$4:$A$14,0)),"")</f>
        <v/>
      </c>
      <c r="H66" s="9" t="str">
        <f>IFERROR(INDEX(Wastewater!$C$4:$C$14,MATCH(Interface!$B66,Wastewater!$A$4:$A$14,0)),"")</f>
        <v/>
      </c>
      <c r="I66" s="9" t="str">
        <f>IFERROR(INDEX(Wastewater!$D$4:$D$14,MATCH(Interface!$B66,Wastewater!$A$4:$A$14,0)),"")</f>
        <v/>
      </c>
    </row>
    <row r="67" spans="1:9">
      <c r="A67" s="10" t="str">
        <f t="shared" si="1"/>
        <v>SES28</v>
      </c>
      <c r="B67" s="1" t="s">
        <v>36</v>
      </c>
      <c r="C67" s="10" t="s">
        <v>64</v>
      </c>
      <c r="D67" s="9">
        <f>IFERROR(INDEX(Water!$B$4:$B$20,MATCH(Interface!$B67,Water!$A$4:$A$20,0)), "")</f>
        <v>0.1</v>
      </c>
      <c r="E67" s="9">
        <f>IFERROR(INDEX(Water!$C$4:$C$20,MATCH(Interface!B67,Water!$A$4:$A$20,)), "")</f>
        <v>0.1</v>
      </c>
      <c r="F67" s="9">
        <f>IFERROR(INDEX(Water!$D$4:$D$20,MATCH(Interface!$B67,Water!$A$4:$A$20,0)), "")</f>
        <v>0.14640909133935998</v>
      </c>
      <c r="G67" s="9" t="str">
        <f>IFERROR(INDEX(Wastewater!$B$4:$B$14,MATCH(Interface!$B67,Wastewater!$A$4:$A$14,0)),"")</f>
        <v/>
      </c>
      <c r="H67" s="9" t="str">
        <f>IFERROR(INDEX(Wastewater!$C$4:$C$14,MATCH(Interface!$B67,Wastewater!$A$4:$A$14,0)),"")</f>
        <v/>
      </c>
      <c r="I67" s="9" t="str">
        <f>IFERROR(INDEX(Wastewater!$D$4:$D$14,MATCH(Interface!$B67,Wastewater!$A$4:$A$14,0)),"")</f>
        <v/>
      </c>
    </row>
    <row r="68" spans="1:9">
      <c r="A68" s="10" t="str">
        <f t="shared" si="1"/>
        <v>SES29</v>
      </c>
      <c r="B68" s="1" t="s">
        <v>36</v>
      </c>
      <c r="C68" s="10" t="s">
        <v>65</v>
      </c>
      <c r="D68" s="9">
        <f>IFERROR(INDEX(Water!$B$4:$B$20,MATCH(Interface!$B68,Water!$A$4:$A$20,0)), "")</f>
        <v>0.1</v>
      </c>
      <c r="E68" s="9">
        <f>IFERROR(INDEX(Water!$C$4:$C$20,MATCH(Interface!B68,Water!$A$4:$A$20,)), "")</f>
        <v>0.1</v>
      </c>
      <c r="F68" s="9">
        <f>IFERROR(INDEX(Water!$D$4:$D$20,MATCH(Interface!$B68,Water!$A$4:$A$20,0)), "")</f>
        <v>0.14640909133935998</v>
      </c>
      <c r="G68" s="9" t="str">
        <f>IFERROR(INDEX(Wastewater!$B$4:$B$14,MATCH(Interface!$B68,Wastewater!$A$4:$A$14,0)),"")</f>
        <v/>
      </c>
      <c r="H68" s="9" t="str">
        <f>IFERROR(INDEX(Wastewater!$C$4:$C$14,MATCH(Interface!$B68,Wastewater!$A$4:$A$14,0)),"")</f>
        <v/>
      </c>
      <c r="I68" s="9" t="str">
        <f>IFERROR(INDEX(Wastewater!$D$4:$D$14,MATCH(Interface!$B68,Wastewater!$A$4:$A$14,0)),"")</f>
        <v/>
      </c>
    </row>
    <row r="69" spans="1:9">
      <c r="A69" s="10" t="str">
        <f t="shared" si="1"/>
        <v>SES30</v>
      </c>
      <c r="B69" s="1" t="s">
        <v>36</v>
      </c>
      <c r="C69" s="10" t="s">
        <v>66</v>
      </c>
      <c r="D69" s="9">
        <f>IFERROR(INDEX(Water!$B$4:$B$20,MATCH(Interface!$B69,Water!$A$4:$A$20,0)), "")</f>
        <v>0.1</v>
      </c>
      <c r="E69" s="9">
        <f>IFERROR(INDEX(Water!$C$4:$C$20,MATCH(Interface!B69,Water!$A$4:$A$20,)), "")</f>
        <v>0.1</v>
      </c>
      <c r="F69" s="9">
        <f>IFERROR(INDEX(Water!$D$4:$D$20,MATCH(Interface!$B69,Water!$A$4:$A$20,0)), "")</f>
        <v>0.14640909133935998</v>
      </c>
      <c r="G69" s="9" t="str">
        <f>IFERROR(INDEX(Wastewater!$B$4:$B$14,MATCH(Interface!$B69,Wastewater!$A$4:$A$14,0)),"")</f>
        <v/>
      </c>
      <c r="H69" s="9" t="str">
        <f>IFERROR(INDEX(Wastewater!$C$4:$C$14,MATCH(Interface!$B69,Wastewater!$A$4:$A$14,0)),"")</f>
        <v/>
      </c>
      <c r="I69" s="9" t="str">
        <f>IFERROR(INDEX(Wastewater!$D$4:$D$14,MATCH(Interface!$B69,Wastewater!$A$4:$A$14,0)),"")</f>
        <v/>
      </c>
    </row>
    <row r="70" spans="1:9">
      <c r="A70" s="10" t="str">
        <f t="shared" ref="A70:A89" si="2">B70&amp;RIGHT(C70,2)</f>
        <v>SEW26</v>
      </c>
      <c r="B70" s="1" t="s">
        <v>37</v>
      </c>
      <c r="C70" s="10" t="s">
        <v>62</v>
      </c>
      <c r="D70" s="9">
        <f>IFERROR(INDEX(Water!$B$4:$B$20,MATCH(Interface!$B70,Water!$A$4:$A$20,0)), "")</f>
        <v>6.5886387183802922E-2</v>
      </c>
      <c r="E70" s="9">
        <f>IFERROR(INDEX(Water!$C$4:$C$20,MATCH(Interface!B70,Water!$A$4:$A$20,)), "")</f>
        <v>6.5886387183802922E-2</v>
      </c>
      <c r="F70" s="9">
        <f>IFERROR(INDEX(Water!$D$4:$D$20,MATCH(Interface!$B70,Water!$A$4:$A$20,0)), "")</f>
        <v>6.5886387183802922E-2</v>
      </c>
      <c r="G70" s="9" t="str">
        <f>IFERROR(INDEX(Wastewater!$B$4:$B$14,MATCH(Interface!$B70,Wastewater!$A$4:$A$14,0)),"")</f>
        <v/>
      </c>
      <c r="H70" s="9" t="str">
        <f>IFERROR(INDEX(Wastewater!$C$4:$C$14,MATCH(Interface!$B70,Wastewater!$A$4:$A$14,0)),"")</f>
        <v/>
      </c>
      <c r="I70" s="9" t="str">
        <f>IFERROR(INDEX(Wastewater!$D$4:$D$14,MATCH(Interface!$B70,Wastewater!$A$4:$A$14,0)),"")</f>
        <v/>
      </c>
    </row>
    <row r="71" spans="1:9">
      <c r="A71" s="10" t="str">
        <f t="shared" si="2"/>
        <v>SEW27</v>
      </c>
      <c r="B71" s="1" t="s">
        <v>37</v>
      </c>
      <c r="C71" s="10" t="s">
        <v>63</v>
      </c>
      <c r="D71" s="9">
        <f>IFERROR(INDEX(Water!$B$4:$B$20,MATCH(Interface!$B71,Water!$A$4:$A$20,0)), "")</f>
        <v>6.5886387183802922E-2</v>
      </c>
      <c r="E71" s="9">
        <f>IFERROR(INDEX(Water!$C$4:$C$20,MATCH(Interface!B71,Water!$A$4:$A$20,)), "")</f>
        <v>6.5886387183802922E-2</v>
      </c>
      <c r="F71" s="9">
        <f>IFERROR(INDEX(Water!$D$4:$D$20,MATCH(Interface!$B71,Water!$A$4:$A$20,0)), "")</f>
        <v>6.5886387183802922E-2</v>
      </c>
      <c r="G71" s="9" t="str">
        <f>IFERROR(INDEX(Wastewater!$B$4:$B$14,MATCH(Interface!$B71,Wastewater!$A$4:$A$14,0)),"")</f>
        <v/>
      </c>
      <c r="H71" s="9" t="str">
        <f>IFERROR(INDEX(Wastewater!$C$4:$C$14,MATCH(Interface!$B71,Wastewater!$A$4:$A$14,0)),"")</f>
        <v/>
      </c>
      <c r="I71" s="9" t="str">
        <f>IFERROR(INDEX(Wastewater!$D$4:$D$14,MATCH(Interface!$B71,Wastewater!$A$4:$A$14,0)),"")</f>
        <v/>
      </c>
    </row>
    <row r="72" spans="1:9">
      <c r="A72" s="10" t="str">
        <f t="shared" si="2"/>
        <v>SEW28</v>
      </c>
      <c r="B72" s="1" t="s">
        <v>37</v>
      </c>
      <c r="C72" s="10" t="s">
        <v>64</v>
      </c>
      <c r="D72" s="9">
        <f>IFERROR(INDEX(Water!$B$4:$B$20,MATCH(Interface!$B72,Water!$A$4:$A$20,0)), "")</f>
        <v>6.5886387183802922E-2</v>
      </c>
      <c r="E72" s="9">
        <f>IFERROR(INDEX(Water!$C$4:$C$20,MATCH(Interface!B72,Water!$A$4:$A$20,)), "")</f>
        <v>6.5886387183802922E-2</v>
      </c>
      <c r="F72" s="9">
        <f>IFERROR(INDEX(Water!$D$4:$D$20,MATCH(Interface!$B72,Water!$A$4:$A$20,0)), "")</f>
        <v>6.5886387183802922E-2</v>
      </c>
      <c r="G72" s="9" t="str">
        <f>IFERROR(INDEX(Wastewater!$B$4:$B$14,MATCH(Interface!$B72,Wastewater!$A$4:$A$14,0)),"")</f>
        <v/>
      </c>
      <c r="H72" s="9" t="str">
        <f>IFERROR(INDEX(Wastewater!$C$4:$C$14,MATCH(Interface!$B72,Wastewater!$A$4:$A$14,0)),"")</f>
        <v/>
      </c>
      <c r="I72" s="9" t="str">
        <f>IFERROR(INDEX(Wastewater!$D$4:$D$14,MATCH(Interface!$B72,Wastewater!$A$4:$A$14,0)),"")</f>
        <v/>
      </c>
    </row>
    <row r="73" spans="1:9">
      <c r="A73" s="10" t="str">
        <f t="shared" si="2"/>
        <v>SEW29</v>
      </c>
      <c r="B73" s="1" t="s">
        <v>37</v>
      </c>
      <c r="C73" s="10" t="s">
        <v>65</v>
      </c>
      <c r="D73" s="9">
        <f>IFERROR(INDEX(Water!$B$4:$B$20,MATCH(Interface!$B73,Water!$A$4:$A$20,0)), "")</f>
        <v>6.5886387183802922E-2</v>
      </c>
      <c r="E73" s="9">
        <f>IFERROR(INDEX(Water!$C$4:$C$20,MATCH(Interface!B73,Water!$A$4:$A$20,)), "")</f>
        <v>6.5886387183802922E-2</v>
      </c>
      <c r="F73" s="9">
        <f>IFERROR(INDEX(Water!$D$4:$D$20,MATCH(Interface!$B73,Water!$A$4:$A$20,0)), "")</f>
        <v>6.5886387183802922E-2</v>
      </c>
      <c r="G73" s="9" t="str">
        <f>IFERROR(INDEX(Wastewater!$B$4:$B$14,MATCH(Interface!$B73,Wastewater!$A$4:$A$14,0)),"")</f>
        <v/>
      </c>
      <c r="H73" s="9" t="str">
        <f>IFERROR(INDEX(Wastewater!$C$4:$C$14,MATCH(Interface!$B73,Wastewater!$A$4:$A$14,0)),"")</f>
        <v/>
      </c>
      <c r="I73" s="9" t="str">
        <f>IFERROR(INDEX(Wastewater!$D$4:$D$14,MATCH(Interface!$B73,Wastewater!$A$4:$A$14,0)),"")</f>
        <v/>
      </c>
    </row>
    <row r="74" spans="1:9">
      <c r="A74" s="10" t="str">
        <f t="shared" si="2"/>
        <v>SEW30</v>
      </c>
      <c r="B74" s="1" t="s">
        <v>37</v>
      </c>
      <c r="C74" s="10" t="s">
        <v>66</v>
      </c>
      <c r="D74" s="9">
        <f>IFERROR(INDEX(Water!$B$4:$B$20,MATCH(Interface!$B74,Water!$A$4:$A$20,0)), "")</f>
        <v>6.5886387183802922E-2</v>
      </c>
      <c r="E74" s="9">
        <f>IFERROR(INDEX(Water!$C$4:$C$20,MATCH(Interface!B74,Water!$A$4:$A$20,)), "")</f>
        <v>6.5886387183802922E-2</v>
      </c>
      <c r="F74" s="9">
        <f>IFERROR(INDEX(Water!$D$4:$D$20,MATCH(Interface!$B74,Water!$A$4:$A$20,0)), "")</f>
        <v>6.5886387183802922E-2</v>
      </c>
      <c r="G74" s="9" t="str">
        <f>IFERROR(INDEX(Wastewater!$B$4:$B$14,MATCH(Interface!$B74,Wastewater!$A$4:$A$14,0)),"")</f>
        <v/>
      </c>
      <c r="H74" s="9" t="str">
        <f>IFERROR(INDEX(Wastewater!$C$4:$C$14,MATCH(Interface!$B74,Wastewater!$A$4:$A$14,0)),"")</f>
        <v/>
      </c>
      <c r="I74" s="9" t="str">
        <f>IFERROR(INDEX(Wastewater!$D$4:$D$14,MATCH(Interface!$B74,Wastewater!$A$4:$A$14,0)),"")</f>
        <v/>
      </c>
    </row>
    <row r="75" spans="1:9">
      <c r="A75" s="10" t="str">
        <f t="shared" si="2"/>
        <v>SSC26</v>
      </c>
      <c r="B75" s="1" t="s">
        <v>38</v>
      </c>
      <c r="C75" s="10" t="s">
        <v>62</v>
      </c>
      <c r="D75" s="9">
        <f>IFERROR(INDEX(Water!$B$4:$B$20,MATCH(Interface!$B75,Water!$A$4:$A$20,0)), "")</f>
        <v>0</v>
      </c>
      <c r="E75" s="9">
        <f>IFERROR(INDEX(Water!$C$4:$C$20,MATCH(Interface!B75,Water!$A$4:$A$20,)), "")</f>
        <v>0.05</v>
      </c>
      <c r="F75" s="9">
        <f>IFERROR(INDEX(Water!$D$4:$D$20,MATCH(Interface!$B75,Water!$A$4:$A$20,0)), "")</f>
        <v>0</v>
      </c>
      <c r="G75" s="9" t="str">
        <f>IFERROR(INDEX(Wastewater!$B$4:$B$14,MATCH(Interface!$B75,Wastewater!$A$4:$A$14,0)),"")</f>
        <v/>
      </c>
      <c r="H75" s="9" t="str">
        <f>IFERROR(INDEX(Wastewater!$C$4:$C$14,MATCH(Interface!$B75,Wastewater!$A$4:$A$14,0)),"")</f>
        <v/>
      </c>
      <c r="I75" s="9" t="str">
        <f>IFERROR(INDEX(Wastewater!$D$4:$D$14,MATCH(Interface!$B75,Wastewater!$A$4:$A$14,0)),"")</f>
        <v/>
      </c>
    </row>
    <row r="76" spans="1:9">
      <c r="A76" s="10" t="str">
        <f t="shared" si="2"/>
        <v>SSC27</v>
      </c>
      <c r="B76" s="1" t="s">
        <v>38</v>
      </c>
      <c r="C76" s="10" t="s">
        <v>63</v>
      </c>
      <c r="D76" s="9">
        <f>IFERROR(INDEX(Water!$B$4:$B$20,MATCH(Interface!$B76,Water!$A$4:$A$20,0)), "")</f>
        <v>0</v>
      </c>
      <c r="E76" s="9">
        <f>IFERROR(INDEX(Water!$C$4:$C$20,MATCH(Interface!B76,Water!$A$4:$A$20,)), "")</f>
        <v>0.05</v>
      </c>
      <c r="F76" s="9">
        <f>IFERROR(INDEX(Water!$D$4:$D$20,MATCH(Interface!$B76,Water!$A$4:$A$20,0)), "")</f>
        <v>0</v>
      </c>
      <c r="G76" s="9" t="str">
        <f>IFERROR(INDEX(Wastewater!$B$4:$B$14,MATCH(Interface!$B76,Wastewater!$A$4:$A$14,0)),"")</f>
        <v/>
      </c>
      <c r="H76" s="9" t="str">
        <f>IFERROR(INDEX(Wastewater!$C$4:$C$14,MATCH(Interface!$B76,Wastewater!$A$4:$A$14,0)),"")</f>
        <v/>
      </c>
      <c r="I76" s="9" t="str">
        <f>IFERROR(INDEX(Wastewater!$D$4:$D$14,MATCH(Interface!$B76,Wastewater!$A$4:$A$14,0)),"")</f>
        <v/>
      </c>
    </row>
    <row r="77" spans="1:9">
      <c r="A77" s="10" t="str">
        <f t="shared" si="2"/>
        <v>SSC28</v>
      </c>
      <c r="B77" s="1" t="s">
        <v>38</v>
      </c>
      <c r="C77" s="10" t="s">
        <v>64</v>
      </c>
      <c r="D77" s="9">
        <f>IFERROR(INDEX(Water!$B$4:$B$20,MATCH(Interface!$B77,Water!$A$4:$A$20,0)), "")</f>
        <v>0</v>
      </c>
      <c r="E77" s="9">
        <f>IFERROR(INDEX(Water!$C$4:$C$20,MATCH(Interface!B77,Water!$A$4:$A$20,)), "")</f>
        <v>0.05</v>
      </c>
      <c r="F77" s="9">
        <f>IFERROR(INDEX(Water!$D$4:$D$20,MATCH(Interface!$B77,Water!$A$4:$A$20,0)), "")</f>
        <v>0</v>
      </c>
      <c r="G77" s="9" t="str">
        <f>IFERROR(INDEX(Wastewater!$B$4:$B$14,MATCH(Interface!$B77,Wastewater!$A$4:$A$14,0)),"")</f>
        <v/>
      </c>
      <c r="H77" s="9" t="str">
        <f>IFERROR(INDEX(Wastewater!$C$4:$C$14,MATCH(Interface!$B77,Wastewater!$A$4:$A$14,0)),"")</f>
        <v/>
      </c>
      <c r="I77" s="9" t="str">
        <f>IFERROR(INDEX(Wastewater!$D$4:$D$14,MATCH(Interface!$B77,Wastewater!$A$4:$A$14,0)),"")</f>
        <v/>
      </c>
    </row>
    <row r="78" spans="1:9">
      <c r="A78" s="10" t="str">
        <f t="shared" si="2"/>
        <v>SSC29</v>
      </c>
      <c r="B78" s="1" t="s">
        <v>38</v>
      </c>
      <c r="C78" s="10" t="s">
        <v>65</v>
      </c>
      <c r="D78" s="9">
        <f>IFERROR(INDEX(Water!$B$4:$B$20,MATCH(Interface!$B78,Water!$A$4:$A$20,0)), "")</f>
        <v>0</v>
      </c>
      <c r="E78" s="9">
        <f>IFERROR(INDEX(Water!$C$4:$C$20,MATCH(Interface!B78,Water!$A$4:$A$20,)), "")</f>
        <v>0.05</v>
      </c>
      <c r="F78" s="9">
        <f>IFERROR(INDEX(Water!$D$4:$D$20,MATCH(Interface!$B78,Water!$A$4:$A$20,0)), "")</f>
        <v>0</v>
      </c>
      <c r="G78" s="9" t="str">
        <f>IFERROR(INDEX(Wastewater!$B$4:$B$14,MATCH(Interface!$B78,Wastewater!$A$4:$A$14,0)),"")</f>
        <v/>
      </c>
      <c r="H78" s="9" t="str">
        <f>IFERROR(INDEX(Wastewater!$C$4:$C$14,MATCH(Interface!$B78,Wastewater!$A$4:$A$14,0)),"")</f>
        <v/>
      </c>
      <c r="I78" s="9" t="str">
        <f>IFERROR(INDEX(Wastewater!$D$4:$D$14,MATCH(Interface!$B78,Wastewater!$A$4:$A$14,0)),"")</f>
        <v/>
      </c>
    </row>
    <row r="79" spans="1:9">
      <c r="A79" s="10" t="str">
        <f t="shared" si="2"/>
        <v>SSC30</v>
      </c>
      <c r="B79" s="1" t="s">
        <v>38</v>
      </c>
      <c r="C79" s="10" t="s">
        <v>66</v>
      </c>
      <c r="D79" s="9">
        <f>IFERROR(INDEX(Water!$B$4:$B$20,MATCH(Interface!$B79,Water!$A$4:$A$20,0)), "")</f>
        <v>0</v>
      </c>
      <c r="E79" s="9">
        <f>IFERROR(INDEX(Water!$C$4:$C$20,MATCH(Interface!B79,Water!$A$4:$A$20,)), "")</f>
        <v>0.05</v>
      </c>
      <c r="F79" s="9">
        <f>IFERROR(INDEX(Water!$D$4:$D$20,MATCH(Interface!$B79,Water!$A$4:$A$20,0)), "")</f>
        <v>0</v>
      </c>
      <c r="G79" s="9" t="str">
        <f>IFERROR(INDEX(Wastewater!$B$4:$B$14,MATCH(Interface!$B79,Wastewater!$A$4:$A$14,0)),"")</f>
        <v/>
      </c>
      <c r="H79" s="9" t="str">
        <f>IFERROR(INDEX(Wastewater!$C$4:$C$14,MATCH(Interface!$B79,Wastewater!$A$4:$A$14,0)),"")</f>
        <v/>
      </c>
      <c r="I79" s="9" t="str">
        <f>IFERROR(INDEX(Wastewater!$D$4:$D$14,MATCH(Interface!$B79,Wastewater!$A$4:$A$14,0)),"")</f>
        <v/>
      </c>
    </row>
    <row r="80" spans="1:9">
      <c r="A80" s="10" t="str">
        <f t="shared" si="2"/>
        <v>SVE26</v>
      </c>
      <c r="B80" s="1" t="s">
        <v>27</v>
      </c>
      <c r="C80" s="10" t="s">
        <v>62</v>
      </c>
      <c r="D80" s="9">
        <f>IFERROR(INDEX(Water!$B$4:$B$20,MATCH(Interface!$B80,Water!$A$4:$A$20,0)), "")</f>
        <v>3.4724658922497778E-2</v>
      </c>
      <c r="E80" s="9">
        <f>IFERROR(INDEX(Water!$C$4:$C$20,MATCH(Interface!B80,Water!$A$4:$A$20,)), "")</f>
        <v>0.05</v>
      </c>
      <c r="F80" s="9">
        <f>IFERROR(INDEX(Water!$D$4:$D$20,MATCH(Interface!$B80,Water!$A$4:$A$20,0)), "")</f>
        <v>3.4724658922497778E-2</v>
      </c>
      <c r="G80" s="9">
        <f>IFERROR(INDEX(Wastewater!$B$4:$B$14,MATCH(Interface!$B80,Wastewater!$A$4:$A$14,0)),"")</f>
        <v>2.2668303493845358E-2</v>
      </c>
      <c r="H80" s="9">
        <f>IFERROR(INDEX(Wastewater!$C$4:$C$14,MATCH(Interface!$B80,Wastewater!$A$4:$A$14,0)),"")</f>
        <v>0.05</v>
      </c>
      <c r="I80" s="9">
        <f>IFERROR(INDEX(Wastewater!$D$4:$D$14,MATCH(Interface!$B80,Wastewater!$A$4:$A$14,0)),"")</f>
        <v>2.2668303493845358E-2</v>
      </c>
    </row>
    <row r="81" spans="1:9">
      <c r="A81" s="10" t="str">
        <f t="shared" si="2"/>
        <v>SVE27</v>
      </c>
      <c r="B81" s="1" t="s">
        <v>27</v>
      </c>
      <c r="C81" s="10" t="s">
        <v>63</v>
      </c>
      <c r="D81" s="9">
        <f>IFERROR(INDEX(Water!$B$4:$B$20,MATCH(Interface!$B81,Water!$A$4:$A$20,0)), "")</f>
        <v>3.4724658922497778E-2</v>
      </c>
      <c r="E81" s="9">
        <f>IFERROR(INDEX(Water!$C$4:$C$20,MATCH(Interface!B81,Water!$A$4:$A$20,)), "")</f>
        <v>0.05</v>
      </c>
      <c r="F81" s="9">
        <f>IFERROR(INDEX(Water!$D$4:$D$20,MATCH(Interface!$B81,Water!$A$4:$A$20,0)), "")</f>
        <v>3.4724658922497778E-2</v>
      </c>
      <c r="G81" s="9">
        <f>IFERROR(INDEX(Wastewater!$B$4:$B$14,MATCH(Interface!$B81,Wastewater!$A$4:$A$14,0)),"")</f>
        <v>2.2668303493845358E-2</v>
      </c>
      <c r="H81" s="9">
        <f>IFERROR(INDEX(Wastewater!$C$4:$C$14,MATCH(Interface!$B81,Wastewater!$A$4:$A$14,0)),"")</f>
        <v>0.05</v>
      </c>
      <c r="I81" s="9">
        <f>IFERROR(INDEX(Wastewater!$D$4:$D$14,MATCH(Interface!$B81,Wastewater!$A$4:$A$14,0)),"")</f>
        <v>2.2668303493845358E-2</v>
      </c>
    </row>
    <row r="82" spans="1:9">
      <c r="A82" s="10" t="str">
        <f t="shared" si="2"/>
        <v>SVE28</v>
      </c>
      <c r="B82" s="1" t="s">
        <v>27</v>
      </c>
      <c r="C82" s="10" t="s">
        <v>64</v>
      </c>
      <c r="D82" s="9">
        <f>IFERROR(INDEX(Water!$B$4:$B$20,MATCH(Interface!$B82,Water!$A$4:$A$20,0)), "")</f>
        <v>3.4724658922497778E-2</v>
      </c>
      <c r="E82" s="9">
        <f>IFERROR(INDEX(Water!$C$4:$C$20,MATCH(Interface!B82,Water!$A$4:$A$20,)), "")</f>
        <v>0.05</v>
      </c>
      <c r="F82" s="9">
        <f>IFERROR(INDEX(Water!$D$4:$D$20,MATCH(Interface!$B82,Water!$A$4:$A$20,0)), "")</f>
        <v>3.4724658922497778E-2</v>
      </c>
      <c r="G82" s="9">
        <f>IFERROR(INDEX(Wastewater!$B$4:$B$14,MATCH(Interface!$B82,Wastewater!$A$4:$A$14,0)),"")</f>
        <v>2.2668303493845358E-2</v>
      </c>
      <c r="H82" s="9">
        <f>IFERROR(INDEX(Wastewater!$C$4:$C$14,MATCH(Interface!$B82,Wastewater!$A$4:$A$14,0)),"")</f>
        <v>0.05</v>
      </c>
      <c r="I82" s="9">
        <f>IFERROR(INDEX(Wastewater!$D$4:$D$14,MATCH(Interface!$B82,Wastewater!$A$4:$A$14,0)),"")</f>
        <v>2.2668303493845358E-2</v>
      </c>
    </row>
    <row r="83" spans="1:9">
      <c r="A83" s="10" t="str">
        <f t="shared" si="2"/>
        <v>SVE29</v>
      </c>
      <c r="B83" s="1" t="s">
        <v>27</v>
      </c>
      <c r="C83" s="10" t="s">
        <v>65</v>
      </c>
      <c r="D83" s="9">
        <f>IFERROR(INDEX(Water!$B$4:$B$20,MATCH(Interface!$B83,Water!$A$4:$A$20,0)), "")</f>
        <v>3.4724658922497778E-2</v>
      </c>
      <c r="E83" s="9">
        <f>IFERROR(INDEX(Water!$C$4:$C$20,MATCH(Interface!B83,Water!$A$4:$A$20,)), "")</f>
        <v>0.05</v>
      </c>
      <c r="F83" s="9">
        <f>IFERROR(INDEX(Water!$D$4:$D$20,MATCH(Interface!$B83,Water!$A$4:$A$20,0)), "")</f>
        <v>3.4724658922497778E-2</v>
      </c>
      <c r="G83" s="9">
        <f>IFERROR(INDEX(Wastewater!$B$4:$B$14,MATCH(Interface!$B83,Wastewater!$A$4:$A$14,0)),"")</f>
        <v>2.2668303493845358E-2</v>
      </c>
      <c r="H83" s="9">
        <f>IFERROR(INDEX(Wastewater!$C$4:$C$14,MATCH(Interface!$B83,Wastewater!$A$4:$A$14,0)),"")</f>
        <v>0.05</v>
      </c>
      <c r="I83" s="9">
        <f>IFERROR(INDEX(Wastewater!$D$4:$D$14,MATCH(Interface!$B83,Wastewater!$A$4:$A$14,0)),"")</f>
        <v>2.2668303493845358E-2</v>
      </c>
    </row>
    <row r="84" spans="1:9">
      <c r="A84" s="10" t="str">
        <f t="shared" si="2"/>
        <v>SVE30</v>
      </c>
      <c r="B84" s="1" t="s">
        <v>27</v>
      </c>
      <c r="C84" s="10" t="s">
        <v>66</v>
      </c>
      <c r="D84" s="9">
        <f>IFERROR(INDEX(Water!$B$4:$B$20,MATCH(Interface!$B84,Water!$A$4:$A$20,0)), "")</f>
        <v>3.4724658922497778E-2</v>
      </c>
      <c r="E84" s="9">
        <f>IFERROR(INDEX(Water!$C$4:$C$20,MATCH(Interface!B84,Water!$A$4:$A$20,)), "")</f>
        <v>0.05</v>
      </c>
      <c r="F84" s="9">
        <f>IFERROR(INDEX(Water!$D$4:$D$20,MATCH(Interface!$B84,Water!$A$4:$A$20,0)), "")</f>
        <v>3.4724658922497778E-2</v>
      </c>
      <c r="G84" s="9">
        <f>IFERROR(INDEX(Wastewater!$B$4:$B$14,MATCH(Interface!$B84,Wastewater!$A$4:$A$14,0)),"")</f>
        <v>2.2668303493845358E-2</v>
      </c>
      <c r="H84" s="9">
        <f>IFERROR(INDEX(Wastewater!$C$4:$C$14,MATCH(Interface!$B84,Wastewater!$A$4:$A$14,0)),"")</f>
        <v>0.05</v>
      </c>
      <c r="I84" s="9">
        <f>IFERROR(INDEX(Wastewater!$D$4:$D$14,MATCH(Interface!$B84,Wastewater!$A$4:$A$14,0)),"")</f>
        <v>2.2668303493845358E-2</v>
      </c>
    </row>
    <row r="85" spans="1:9">
      <c r="A85" s="10" t="str">
        <f t="shared" si="2"/>
        <v>HDD26</v>
      </c>
      <c r="B85" s="1" t="s">
        <v>23</v>
      </c>
      <c r="C85" s="10" t="s">
        <v>62</v>
      </c>
      <c r="D85" s="9">
        <f>IFERROR(INDEX(Water!$B$4:$B$20,MATCH(Interface!$B85,Water!$A$4:$A$20,0)), "")</f>
        <v>6.8726762251672541E-2</v>
      </c>
      <c r="E85" s="9">
        <f>IFERROR(INDEX(Water!$C$4:$C$20,MATCH(Interface!B85,Water!$A$4:$A$20,)), "")</f>
        <v>6.8726762251672541E-2</v>
      </c>
      <c r="F85" s="9">
        <f>IFERROR(INDEX(Water!$D$4:$D$20,MATCH(Interface!$B85,Water!$A$4:$A$20,0)), "")</f>
        <v>6.8726762251672541E-2</v>
      </c>
      <c r="G85" s="9">
        <f>IFERROR(INDEX(Wastewater!$B$4:$B$14,MATCH(Interface!$B85,Wastewater!$A$4:$A$14,0)),"")</f>
        <v>0.1</v>
      </c>
      <c r="H85" s="9">
        <f>IFERROR(INDEX(Wastewater!$C$4:$C$14,MATCH(Interface!$B85,Wastewater!$A$4:$A$14,0)),"")</f>
        <v>0.1</v>
      </c>
      <c r="I85" s="9">
        <f>IFERROR(INDEX(Wastewater!$D$4:$D$14,MATCH(Interface!$B85,Wastewater!$A$4:$A$14,0)),"")</f>
        <v>0.10658287631096901</v>
      </c>
    </row>
    <row r="86" spans="1:9">
      <c r="A86" s="10" t="str">
        <f t="shared" si="2"/>
        <v>HDD27</v>
      </c>
      <c r="B86" s="1" t="s">
        <v>23</v>
      </c>
      <c r="C86" s="10" t="s">
        <v>63</v>
      </c>
      <c r="D86" s="9">
        <f>IFERROR(INDEX(Water!$B$4:$B$20,MATCH(Interface!$B86,Water!$A$4:$A$20,0)), "")</f>
        <v>6.8726762251672541E-2</v>
      </c>
      <c r="E86" s="9">
        <f>IFERROR(INDEX(Water!$C$4:$C$20,MATCH(Interface!B86,Water!$A$4:$A$20,)), "")</f>
        <v>6.8726762251672541E-2</v>
      </c>
      <c r="F86" s="9">
        <f>IFERROR(INDEX(Water!$D$4:$D$20,MATCH(Interface!$B86,Water!$A$4:$A$20,0)), "")</f>
        <v>6.8726762251672541E-2</v>
      </c>
      <c r="G86" s="9">
        <f>IFERROR(INDEX(Wastewater!$B$4:$B$14,MATCH(Interface!$B86,Wastewater!$A$4:$A$14,0)),"")</f>
        <v>0.1</v>
      </c>
      <c r="H86" s="9">
        <f>IFERROR(INDEX(Wastewater!$C$4:$C$14,MATCH(Interface!$B86,Wastewater!$A$4:$A$14,0)),"")</f>
        <v>0.1</v>
      </c>
      <c r="I86" s="9">
        <f>IFERROR(INDEX(Wastewater!$D$4:$D$14,MATCH(Interface!$B86,Wastewater!$A$4:$A$14,0)),"")</f>
        <v>0.10658287631096901</v>
      </c>
    </row>
    <row r="87" spans="1:9">
      <c r="A87" s="10" t="str">
        <f t="shared" si="2"/>
        <v>HDD28</v>
      </c>
      <c r="B87" s="1" t="s">
        <v>23</v>
      </c>
      <c r="C87" s="10" t="s">
        <v>64</v>
      </c>
      <c r="D87" s="9">
        <f>IFERROR(INDEX(Water!$B$4:$B$20,MATCH(Interface!$B87,Water!$A$4:$A$20,0)), "")</f>
        <v>6.8726762251672541E-2</v>
      </c>
      <c r="E87" s="9">
        <f>IFERROR(INDEX(Water!$C$4:$C$20,MATCH(Interface!B87,Water!$A$4:$A$20,)), "")</f>
        <v>6.8726762251672541E-2</v>
      </c>
      <c r="F87" s="9">
        <f>IFERROR(INDEX(Water!$D$4:$D$20,MATCH(Interface!$B87,Water!$A$4:$A$20,0)), "")</f>
        <v>6.8726762251672541E-2</v>
      </c>
      <c r="G87" s="9">
        <f>IFERROR(INDEX(Wastewater!$B$4:$B$14,MATCH(Interface!$B87,Wastewater!$A$4:$A$14,0)),"")</f>
        <v>0.1</v>
      </c>
      <c r="H87" s="9">
        <f>IFERROR(INDEX(Wastewater!$C$4:$C$14,MATCH(Interface!$B87,Wastewater!$A$4:$A$14,0)),"")</f>
        <v>0.1</v>
      </c>
      <c r="I87" s="9">
        <f>IFERROR(INDEX(Wastewater!$D$4:$D$14,MATCH(Interface!$B87,Wastewater!$A$4:$A$14,0)),"")</f>
        <v>0.10658287631096901</v>
      </c>
    </row>
    <row r="88" spans="1:9">
      <c r="A88" s="10" t="str">
        <f t="shared" si="2"/>
        <v>HDD29</v>
      </c>
      <c r="B88" s="1" t="s">
        <v>23</v>
      </c>
      <c r="C88" s="10" t="s">
        <v>65</v>
      </c>
      <c r="D88" s="9">
        <f>IFERROR(INDEX(Water!$B$4:$B$20,MATCH(Interface!$B88,Water!$A$4:$A$20,0)), "")</f>
        <v>6.8726762251672541E-2</v>
      </c>
      <c r="E88" s="9">
        <f>IFERROR(INDEX(Water!$C$4:$C$20,MATCH(Interface!B88,Water!$A$4:$A$20,)), "")</f>
        <v>6.8726762251672541E-2</v>
      </c>
      <c r="F88" s="9">
        <f>IFERROR(INDEX(Water!$D$4:$D$20,MATCH(Interface!$B88,Water!$A$4:$A$20,0)), "")</f>
        <v>6.8726762251672541E-2</v>
      </c>
      <c r="G88" s="9">
        <f>IFERROR(INDEX(Wastewater!$B$4:$B$14,MATCH(Interface!$B88,Wastewater!$A$4:$A$14,0)),"")</f>
        <v>0.1</v>
      </c>
      <c r="H88" s="9">
        <f>IFERROR(INDEX(Wastewater!$C$4:$C$14,MATCH(Interface!$B88,Wastewater!$A$4:$A$14,0)),"")</f>
        <v>0.1</v>
      </c>
      <c r="I88" s="9">
        <f>IFERROR(INDEX(Wastewater!$D$4:$D$14,MATCH(Interface!$B88,Wastewater!$A$4:$A$14,0)),"")</f>
        <v>0.10658287631096901</v>
      </c>
    </row>
    <row r="89" spans="1:9">
      <c r="A89" s="10" t="str">
        <f t="shared" si="2"/>
        <v>HDD30</v>
      </c>
      <c r="B89" s="1" t="s">
        <v>23</v>
      </c>
      <c r="C89" s="10" t="s">
        <v>66</v>
      </c>
      <c r="D89" s="9">
        <f>IFERROR(INDEX(Water!$B$4:$B$20,MATCH(Interface!$B89,Water!$A$4:$A$20,0)), "")</f>
        <v>6.8726762251672541E-2</v>
      </c>
      <c r="E89" s="9">
        <f>IFERROR(INDEX(Water!$C$4:$C$20,MATCH(Interface!B89,Water!$A$4:$A$20,)), "")</f>
        <v>6.8726762251672541E-2</v>
      </c>
      <c r="F89" s="9">
        <f>IFERROR(INDEX(Water!$D$4:$D$20,MATCH(Interface!$B89,Water!$A$4:$A$20,0)), "")</f>
        <v>6.8726762251672541E-2</v>
      </c>
      <c r="G89" s="9">
        <f>IFERROR(INDEX(Wastewater!$B$4:$B$14,MATCH(Interface!$B89,Wastewater!$A$4:$A$14,0)),"")</f>
        <v>0.1</v>
      </c>
      <c r="H89" s="9">
        <f>IFERROR(INDEX(Wastewater!$C$4:$C$14,MATCH(Interface!$B89,Wastewater!$A$4:$A$14,0)),"")</f>
        <v>0.1</v>
      </c>
      <c r="I89" s="9">
        <f>IFERROR(INDEX(Wastewater!$D$4:$D$14,MATCH(Interface!$B89,Wastewater!$A$4:$A$14,0)),"")</f>
        <v>0.10658287631096901</v>
      </c>
    </row>
  </sheetData>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3DF17ECC-EF84-4016-A9B5-C46622E0AB7D}"/>
</file>

<file path=customXml/itemProps2.xml><?xml version="1.0" encoding="utf-8"?>
<ds:datastoreItem xmlns:ds="http://schemas.openxmlformats.org/officeDocument/2006/customXml" ds:itemID="{43ECBCB9-CEB8-460F-8A00-8A654F7FF14D}"/>
</file>

<file path=customXml/itemProps3.xml><?xml version="1.0" encoding="utf-8"?>
<ds:datastoreItem xmlns:ds="http://schemas.openxmlformats.org/officeDocument/2006/customXml" ds:itemID="{894EB0A7-B080-4786-A9A1-0E3E08BD52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Hugh Myers</cp:lastModifiedBy>
  <cp:revision>1</cp:revision>
  <dcterms:created xsi:type="dcterms:W3CDTF">2024-12-12T12:27:36Z</dcterms:created>
  <dcterms:modified xsi:type="dcterms:W3CDTF">2024-12-17T11:29:31Z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y fmtid="{D5CDD505-2E9C-101B-9397-08002B2CF9AE}" pid="4" name="SharedWithUsers">
    <vt:lpwstr>3695;#Elaine Ring;#53;#Tom Boichot;#4919;#Gavin Barrett;#145;#Jenny Kwok;#148;#Ania Bujnowicz;#13;#Simon Harrow;#4843;#Adam Cullen;#4059;#Caitlin Curry;#325;#Claire Anderson;#114;#Robert Mellon;#39;#Tim Griffiths;#18;#Daniel Mitchell;#4740;#Jeremy Herington;#40;#Paul Martin;#62;#AnaMaria MorenoRuiz;#42;#Rebecca Paterson</vt:lpwstr>
  </property>
</Properties>
</file>